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pivotCache/pivotCacheDefinition60.xml" ContentType="application/vnd.openxmlformats-officedocument.spreadsheetml.pivotCacheDefinition+xml"/>
  <Override PartName="/xl/pivotCache/pivotCacheDefinition61.xml" ContentType="application/vnd.openxmlformats-officedocument.spreadsheetml.pivotCacheDefinition+xml"/>
  <Override PartName="/xl/pivotCache/pivotCacheDefinition62.xml" ContentType="application/vnd.openxmlformats-officedocument.spreadsheetml.pivotCacheDefinition+xml"/>
  <Override PartName="/xl/pivotCache/pivotCacheDefinition63.xml" ContentType="application/vnd.openxmlformats-officedocument.spreadsheetml.pivotCacheDefinition+xml"/>
  <Override PartName="/xl/pivotCache/pivotCacheDefinition64.xml" ContentType="application/vnd.openxmlformats-officedocument.spreadsheetml.pivotCacheDefinition+xml"/>
  <Override PartName="/xl/pivotCache/pivotCacheDefinition65.xml" ContentType="application/vnd.openxmlformats-officedocument.spreadsheetml.pivotCacheDefinition+xml"/>
  <Override PartName="/xl/pivotCache/pivotCacheDefinition66.xml" ContentType="application/vnd.openxmlformats-officedocument.spreadsheetml.pivotCacheDefinition+xml"/>
  <Override PartName="/xl/pivotCache/pivotCacheDefinition67.xml" ContentType="application/vnd.openxmlformats-officedocument.spreadsheetml.pivotCacheDefinition+xml"/>
  <Override PartName="/xl/pivotCache/pivotCacheDefinition68.xml" ContentType="application/vnd.openxmlformats-officedocument.spreadsheetml.pivotCacheDefinition+xml"/>
  <Override PartName="/xl/pivotCache/pivotCacheDefinition69.xml" ContentType="application/vnd.openxmlformats-officedocument.spreadsheetml.pivotCacheDefinition+xml"/>
  <Override PartName="/xl/pivotCache/pivotCacheDefinition70.xml" ContentType="application/vnd.openxmlformats-officedocument.spreadsheetml.pivotCacheDefinition+xml"/>
  <Override PartName="/xl/pivotCache/pivotCacheDefinition71.xml" ContentType="application/vnd.openxmlformats-officedocument.spreadsheetml.pivotCacheDefinition+xml"/>
  <Override PartName="/xl/pivotCache/pivotCacheDefinition72.xml" ContentType="application/vnd.openxmlformats-officedocument.spreadsheetml.pivotCacheDefinition+xml"/>
  <Override PartName="/xl/pivotCache/pivotCacheDefinition73.xml" ContentType="application/vnd.openxmlformats-officedocument.spreadsheetml.pivotCacheDefinition+xml"/>
  <Override PartName="/xl/pivotCache/pivotCacheDefinition74.xml" ContentType="application/vnd.openxmlformats-officedocument.spreadsheetml.pivotCacheDefinition+xml"/>
  <Override PartName="/xl/pivotCache/pivotCacheDefinition75.xml" ContentType="application/vnd.openxmlformats-officedocument.spreadsheetml.pivotCacheDefinition+xml"/>
  <Override PartName="/xl/pivotCache/pivotCacheDefinition76.xml" ContentType="application/vnd.openxmlformats-officedocument.spreadsheetml.pivotCacheDefinition+xml"/>
  <Override PartName="/xl/pivotCache/pivotCacheDefinition77.xml" ContentType="application/vnd.openxmlformats-officedocument.spreadsheetml.pivotCacheDefinition+xml"/>
  <Override PartName="/xl/pivotCache/pivotCacheDefinition78.xml" ContentType="application/vnd.openxmlformats-officedocument.spreadsheetml.pivotCacheDefinition+xml"/>
  <Override PartName="/xl/pivotCache/pivotCacheDefinition79.xml" ContentType="application/vnd.openxmlformats-officedocument.spreadsheetml.pivotCacheDefinition+xml"/>
  <Override PartName="/xl/pivotCache/pivotCacheDefinition80.xml" ContentType="application/vnd.openxmlformats-officedocument.spreadsheetml.pivotCacheDefinition+xml"/>
  <Override PartName="/xl/pivotCache/pivotCacheDefinition81.xml" ContentType="application/vnd.openxmlformats-officedocument.spreadsheetml.pivotCacheDefinition+xml"/>
  <Override PartName="/xl/pivotCache/pivotCacheDefinition82.xml" ContentType="application/vnd.openxmlformats-officedocument.spreadsheetml.pivotCacheDefinition+xml"/>
  <Override PartName="/xl/pivotCache/pivotCacheDefinition83.xml" ContentType="application/vnd.openxmlformats-officedocument.spreadsheetml.pivotCacheDefinition+xml"/>
  <Override PartName="/xl/pivotCache/pivotCacheDefinition84.xml" ContentType="application/vnd.openxmlformats-officedocument.spreadsheetml.pivotCacheDefinition+xml"/>
  <Override PartName="/xl/pivotCache/pivotCacheDefinition85.xml" ContentType="application/vnd.openxmlformats-officedocument.spreadsheetml.pivotCacheDefinition+xml"/>
  <Override PartName="/xl/pivotCache/pivotCacheDefinition86.xml" ContentType="application/vnd.openxmlformats-officedocument.spreadsheetml.pivotCacheDefinition+xml"/>
  <Override PartName="/xl/pivotCache/pivotCacheDefinition87.xml" ContentType="application/vnd.openxmlformats-officedocument.spreadsheetml.pivotCacheDefinition+xml"/>
  <Override PartName="/xl/pivotCache/pivotCacheDefinition88.xml" ContentType="application/vnd.openxmlformats-officedocument.spreadsheetml.pivotCacheDefinition+xml"/>
  <Override PartName="/xl/pivotCache/pivotCacheDefinition89.xml" ContentType="application/vnd.openxmlformats-officedocument.spreadsheetml.pivotCacheDefinition+xml"/>
  <Override PartName="/xl/pivotCache/pivotCacheDefinition90.xml" ContentType="application/vnd.openxmlformats-officedocument.spreadsheetml.pivotCacheDefinition+xml"/>
  <Override PartName="/xl/pivotCache/pivotCacheDefinition91.xml" ContentType="application/vnd.openxmlformats-officedocument.spreadsheetml.pivotCacheDefinition+xml"/>
  <Override PartName="/xl/pivotCache/pivotCacheDefinition92.xml" ContentType="application/vnd.openxmlformats-officedocument.spreadsheetml.pivotCacheDefinition+xml"/>
  <Override PartName="/xl/pivotCache/pivotCacheDefinition93.xml" ContentType="application/vnd.openxmlformats-officedocument.spreadsheetml.pivotCacheDefinition+xml"/>
  <Override PartName="/xl/pivotCache/pivotCacheDefinition94.xml" ContentType="application/vnd.openxmlformats-officedocument.spreadsheetml.pivotCacheDefinition+xml"/>
  <Override PartName="/xl/pivotCache/pivotCacheDefinition95.xml" ContentType="application/vnd.openxmlformats-officedocument.spreadsheetml.pivotCacheDefinition+xml"/>
  <Override PartName="/xl/pivotCache/pivotCacheDefinition96.xml" ContentType="application/vnd.openxmlformats-officedocument.spreadsheetml.pivotCacheDefinition+xml"/>
  <Override PartName="/xl/pivotCache/pivotCacheDefinition9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drawings/drawing4.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charts/style57.xml" ContentType="application/vnd.ms-office.chartstyle+xml"/>
  <Override PartName="/xl/charts/colors57.xml" ContentType="application/vnd.ms-office.chartcolorstyle+xml"/>
  <Override PartName="/xl/charts/chart59.xml" ContentType="application/vnd.openxmlformats-officedocument.drawingml.chart+xml"/>
  <Override PartName="/xl/charts/style58.xml" ContentType="application/vnd.ms-office.chartstyle+xml"/>
  <Override PartName="/xl/charts/colors58.xml" ContentType="application/vnd.ms-office.chartcolorstyle+xml"/>
  <Override PartName="/xl/charts/chart60.xml" ContentType="application/vnd.openxmlformats-officedocument.drawingml.chart+xml"/>
  <Override PartName="/xl/charts/style59.xml" ContentType="application/vnd.ms-office.chartstyle+xml"/>
  <Override PartName="/xl/charts/colors59.xml" ContentType="application/vnd.ms-office.chartcolorstyle+xml"/>
  <Override PartName="/xl/charts/chart61.xml" ContentType="application/vnd.openxmlformats-officedocument.drawingml.chart+xml"/>
  <Override PartName="/xl/charts/style60.xml" ContentType="application/vnd.ms-office.chartstyle+xml"/>
  <Override PartName="/xl/charts/colors60.xml" ContentType="application/vnd.ms-office.chartcolorstyle+xml"/>
  <Override PartName="/xl/charts/chart62.xml" ContentType="application/vnd.openxmlformats-officedocument.drawingml.chart+xml"/>
  <Override PartName="/xl/charts/style61.xml" ContentType="application/vnd.ms-office.chartstyle+xml"/>
  <Override PartName="/xl/charts/colors61.xml" ContentType="application/vnd.ms-office.chartcolorstyle+xml"/>
  <Override PartName="/xl/charts/chart63.xml" ContentType="application/vnd.openxmlformats-officedocument.drawingml.chart+xml"/>
  <Override PartName="/xl/charts/style62.xml" ContentType="application/vnd.ms-office.chartstyle+xml"/>
  <Override PartName="/xl/charts/colors62.xml" ContentType="application/vnd.ms-office.chartcolorstyle+xml"/>
  <Override PartName="/xl/charts/chart64.xml" ContentType="application/vnd.openxmlformats-officedocument.drawingml.chart+xml"/>
  <Override PartName="/xl/charts/style63.xml" ContentType="application/vnd.ms-office.chartstyle+xml"/>
  <Override PartName="/xl/charts/colors63.xml" ContentType="application/vnd.ms-office.chartcolorstyle+xml"/>
  <Override PartName="/xl/charts/chart65.xml" ContentType="application/vnd.openxmlformats-officedocument.drawingml.chart+xml"/>
  <Override PartName="/xl/charts/style64.xml" ContentType="application/vnd.ms-office.chartstyle+xml"/>
  <Override PartName="/xl/charts/colors64.xml" ContentType="application/vnd.ms-office.chartcolorstyle+xml"/>
  <Override PartName="/xl/charts/chart66.xml" ContentType="application/vnd.openxmlformats-officedocument.drawingml.chart+xml"/>
  <Override PartName="/xl/charts/style65.xml" ContentType="application/vnd.ms-office.chartstyle+xml"/>
  <Override PartName="/xl/charts/colors65.xml" ContentType="application/vnd.ms-office.chartcolorstyle+xml"/>
  <Override PartName="/xl/charts/chart67.xml" ContentType="application/vnd.openxmlformats-officedocument.drawingml.chart+xml"/>
  <Override PartName="/xl/charts/style66.xml" ContentType="application/vnd.ms-office.chartstyle+xml"/>
  <Override PartName="/xl/charts/colors66.xml" ContentType="application/vnd.ms-office.chartcolorsty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drawings/drawing5.xml" ContentType="application/vnd.openxmlformats-officedocument.drawing+xml"/>
  <Override PartName="/xl/charts/chart68.xml" ContentType="application/vnd.openxmlformats-officedocument.drawingml.chart+xml"/>
  <Override PartName="/xl/charts/style67.xml" ContentType="application/vnd.ms-office.chartstyle+xml"/>
  <Override PartName="/xl/charts/colors67.xml" ContentType="application/vnd.ms-office.chartcolorstyle+xml"/>
  <Override PartName="/xl/charts/chart69.xml" ContentType="application/vnd.openxmlformats-officedocument.drawingml.chart+xml"/>
  <Override PartName="/xl/charts/style68.xml" ContentType="application/vnd.ms-office.chartstyle+xml"/>
  <Override PartName="/xl/charts/colors68.xml" ContentType="application/vnd.ms-office.chartcolorstyle+xml"/>
  <Override PartName="/xl/charts/chart70.xml" ContentType="application/vnd.openxmlformats-officedocument.drawingml.chart+xml"/>
  <Override PartName="/xl/charts/style69.xml" ContentType="application/vnd.ms-office.chartstyle+xml"/>
  <Override PartName="/xl/charts/colors69.xml" ContentType="application/vnd.ms-office.chartcolorstyle+xml"/>
  <Override PartName="/xl/charts/chart71.xml" ContentType="application/vnd.openxmlformats-officedocument.drawingml.chart+xml"/>
  <Override PartName="/xl/charts/style70.xml" ContentType="application/vnd.ms-office.chartstyle+xml"/>
  <Override PartName="/xl/charts/colors70.xml" ContentType="application/vnd.ms-office.chartcolorstyle+xml"/>
  <Override PartName="/xl/charts/chart72.xml" ContentType="application/vnd.openxmlformats-officedocument.drawingml.chart+xml"/>
  <Override PartName="/xl/charts/style71.xml" ContentType="application/vnd.ms-office.chartstyle+xml"/>
  <Override PartName="/xl/charts/colors71.xml" ContentType="application/vnd.ms-office.chartcolorstyle+xml"/>
  <Override PartName="/xl/charts/chart73.xml" ContentType="application/vnd.openxmlformats-officedocument.drawingml.chart+xml"/>
  <Override PartName="/xl/charts/style72.xml" ContentType="application/vnd.ms-office.chartstyle+xml"/>
  <Override PartName="/xl/charts/colors72.xml" ContentType="application/vnd.ms-office.chartcolorsty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https://d.docs.live.net/fdf78aa70c8a5392/Documents/Data Analysis/Projects/HR Project/"/>
    </mc:Choice>
  </mc:AlternateContent>
  <xr:revisionPtr revIDLastSave="23282" documentId="8_{A5072381-BCAF-49CF-B985-FF0013B0E92E}" xr6:coauthVersionLast="47" xr6:coauthVersionMax="47" xr10:uidLastSave="{74CC38CE-AA85-4279-A6D3-D018C48941FF}"/>
  <bookViews>
    <workbookView xWindow="338" yWindow="840" windowWidth="14519" windowHeight="15668" tabRatio="845" xr2:uid="{12F362B7-EBA7-4A06-A69C-30A6C43126BA}"/>
  </bookViews>
  <sheets>
    <sheet name="Dashboard" sheetId="35" r:id="rId1"/>
    <sheet name="Dashboard Pivots" sheetId="18" state="hidden" r:id="rId2"/>
    <sheet name="Management Viz" sheetId="30" r:id="rId3"/>
    <sheet name="Management_Pivots " sheetId="15" state="hidden" r:id="rId4"/>
    <sheet name="Department Viz" sheetId="32" r:id="rId5"/>
    <sheet name="Department_Pivots " sheetId="14" state="hidden" r:id="rId6"/>
    <sheet name="Employee Viz" sheetId="33" r:id="rId7"/>
    <sheet name="Employees_Pivots" sheetId="19" state="hidden" r:id="rId8"/>
    <sheet name="Time-Series Viz" sheetId="34" r:id="rId9"/>
    <sheet name="Time Series_Pivots" sheetId="27" state="hidden" r:id="rId10"/>
    <sheet name="Raw Data" sheetId="2" state="hidden" r:id="rId11"/>
    <sheet name="Data Types" sheetId="28" state="hidden" r:id="rId12"/>
    <sheet name="Stats" sheetId="22" state="hidden" r:id="rId13"/>
    <sheet name="Overview" sheetId="36" state="hidden" r:id="rId14"/>
    <sheet name="HR Project COPY" sheetId="3" state="hidden" r:id="rId15"/>
  </sheets>
  <definedNames>
    <definedName name="_xlcn.WorksheetConnection_HRProject.xlsxHR_Project1" hidden="1">HR_Project[]</definedName>
    <definedName name="ExternalData_1" localSheetId="10" hidden="1">'Raw Data'!$A$1:$AI$312</definedName>
    <definedName name="ExternalData_2" localSheetId="14" hidden="1">'HR Project COPY'!$A$1:$AJ$312</definedName>
    <definedName name="Slicer_Age_Band">#N/A</definedName>
    <definedName name="Slicer_Gender1">#N/A</definedName>
    <definedName name="Slicer_Status">#N/A</definedName>
  </definedNames>
  <calcPr calcId="191029"/>
  <pivotCaches>
    <pivotCache cacheId="0" r:id="rId16"/>
    <pivotCache cacheId="1" r:id="rId17"/>
    <pivotCache cacheId="2" r:id="rId18"/>
    <pivotCache cacheId="3" r:id="rId19"/>
    <pivotCache cacheId="4" r:id="rId20"/>
    <pivotCache cacheId="5" r:id="rId21"/>
    <pivotCache cacheId="6" r:id="rId22"/>
    <pivotCache cacheId="7" r:id="rId23"/>
    <pivotCache cacheId="8" r:id="rId24"/>
    <pivotCache cacheId="9" r:id="rId25"/>
    <pivotCache cacheId="10" r:id="rId26"/>
    <pivotCache cacheId="11" r:id="rId27"/>
    <pivotCache cacheId="12" r:id="rId28"/>
    <pivotCache cacheId="13" r:id="rId29"/>
    <pivotCache cacheId="14" r:id="rId30"/>
    <pivotCache cacheId="15" r:id="rId31"/>
    <pivotCache cacheId="16" r:id="rId32"/>
    <pivotCache cacheId="17" r:id="rId33"/>
    <pivotCache cacheId="18" r:id="rId34"/>
    <pivotCache cacheId="19" r:id="rId35"/>
    <pivotCache cacheId="20" r:id="rId36"/>
    <pivotCache cacheId="21" r:id="rId37"/>
    <pivotCache cacheId="22" r:id="rId38"/>
    <pivotCache cacheId="23" r:id="rId39"/>
    <pivotCache cacheId="24" r:id="rId40"/>
    <pivotCache cacheId="25" r:id="rId41"/>
    <pivotCache cacheId="26" r:id="rId42"/>
    <pivotCache cacheId="27" r:id="rId43"/>
    <pivotCache cacheId="28" r:id="rId44"/>
    <pivotCache cacheId="29" r:id="rId45"/>
    <pivotCache cacheId="30" r:id="rId46"/>
    <pivotCache cacheId="31" r:id="rId47"/>
    <pivotCache cacheId="32" r:id="rId48"/>
    <pivotCache cacheId="33" r:id="rId49"/>
    <pivotCache cacheId="34" r:id="rId50"/>
    <pivotCache cacheId="35" r:id="rId51"/>
    <pivotCache cacheId="36" r:id="rId52"/>
    <pivotCache cacheId="37" r:id="rId53"/>
    <pivotCache cacheId="38" r:id="rId54"/>
    <pivotCache cacheId="39" r:id="rId55"/>
    <pivotCache cacheId="40" r:id="rId56"/>
    <pivotCache cacheId="41" r:id="rId57"/>
    <pivotCache cacheId="42" r:id="rId58"/>
    <pivotCache cacheId="43" r:id="rId59"/>
    <pivotCache cacheId="44" r:id="rId60"/>
    <pivotCache cacheId="45" r:id="rId61"/>
    <pivotCache cacheId="46" r:id="rId62"/>
    <pivotCache cacheId="47" r:id="rId63"/>
    <pivotCache cacheId="48" r:id="rId64"/>
    <pivotCache cacheId="49" r:id="rId65"/>
    <pivotCache cacheId="50" r:id="rId66"/>
    <pivotCache cacheId="51" r:id="rId67"/>
    <pivotCache cacheId="52" r:id="rId68"/>
    <pivotCache cacheId="53" r:id="rId69"/>
    <pivotCache cacheId="54" r:id="rId70"/>
    <pivotCache cacheId="55" r:id="rId71"/>
    <pivotCache cacheId="56" r:id="rId72"/>
    <pivotCache cacheId="57" r:id="rId73"/>
    <pivotCache cacheId="58" r:id="rId74"/>
    <pivotCache cacheId="59" r:id="rId75"/>
    <pivotCache cacheId="60" r:id="rId76"/>
    <pivotCache cacheId="61" r:id="rId77"/>
    <pivotCache cacheId="62" r:id="rId78"/>
    <pivotCache cacheId="63" r:id="rId79"/>
    <pivotCache cacheId="64" r:id="rId80"/>
    <pivotCache cacheId="65" r:id="rId81"/>
    <pivotCache cacheId="66" r:id="rId82"/>
    <pivotCache cacheId="67" r:id="rId83"/>
    <pivotCache cacheId="68" r:id="rId84"/>
    <pivotCache cacheId="69" r:id="rId85"/>
    <pivotCache cacheId="70" r:id="rId86"/>
    <pivotCache cacheId="71" r:id="rId87"/>
    <pivotCache cacheId="72" r:id="rId88"/>
    <pivotCache cacheId="82" r:id="rId89"/>
    <pivotCache cacheId="83" r:id="rId90"/>
    <pivotCache cacheId="84" r:id="rId91"/>
    <pivotCache cacheId="85" r:id="rId92"/>
    <pivotCache cacheId="86" r:id="rId93"/>
    <pivotCache cacheId="87" r:id="rId94"/>
    <pivotCache cacheId="88" r:id="rId95"/>
    <pivotCache cacheId="89" r:id="rId96"/>
    <pivotCache cacheId="90" r:id="rId97"/>
    <pivotCache cacheId="91" r:id="rId98"/>
    <pivotCache cacheId="92" r:id="rId99"/>
    <pivotCache cacheId="93" r:id="rId100"/>
    <pivotCache cacheId="94" r:id="rId101"/>
    <pivotCache cacheId="95" r:id="rId102"/>
    <pivotCache cacheId="96" r:id="rId103"/>
    <pivotCache cacheId="97" r:id="rId104"/>
    <pivotCache cacheId="98" r:id="rId105"/>
    <pivotCache cacheId="99" r:id="rId106"/>
    <pivotCache cacheId="100" r:id="rId107"/>
    <pivotCache cacheId="101" r:id="rId108"/>
    <pivotCache cacheId="102" r:id="rId109"/>
    <pivotCache cacheId="103" r:id="rId110"/>
    <pivotCache cacheId="104" r:id="rId111"/>
  </pivotCaches>
  <extLst>
    <ext xmlns:x14="http://schemas.microsoft.com/office/spreadsheetml/2009/9/main" uri="{876F7934-8845-4945-9796-88D515C7AA90}">
      <x14:pivotCaches>
        <pivotCache cacheId="105" r:id="rId112"/>
      </x14:pivotCaches>
    </ext>
    <ext xmlns:x14="http://schemas.microsoft.com/office/spreadsheetml/2009/9/main" uri="{BBE1A952-AA13-448e-AADC-164F8A28A991}">
      <x14:slicerCaches>
        <x14:slicerCache r:id="rId113"/>
        <x14:slicerCache r:id="rId114"/>
        <x14:slicerCache r:id="rId1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Project" name="HR_Project" connection="WorksheetConnection_HR Project.xlsx!HR_Project"/>
        </x15:modelTables>
        <x15:extLst>
          <ext xmlns:x16="http://schemas.microsoft.com/office/spreadsheetml/2014/11/main" uri="{9835A34E-60A6-4A7C-AAB8-D5F71C897F49}">
            <x16:modelTimeGroupings>
              <x16:modelTimeGrouping tableName="HR_Project" columnName="Hire Date" columnId="Hire Date">
                <x16:calculatedTimeColumn columnName="Hire Date (Year)" columnId="Hire Date (Year)" contentType="years" isSelected="1"/>
                <x16:calculatedTimeColumn columnName="Hire Date (Quarter)" columnId="Hire Date (Quarter)" contentType="quarters" isSelected="1"/>
                <x16:calculatedTimeColumn columnName="Hire Date (Month Index)" columnId="Hire Date (Month Index)" contentType="monthsindex" isSelected="1"/>
                <x16:calculatedTimeColumn columnName="Hire Date (Month)" columnId="Hire Date (Month)" contentType="months" isSelected="1"/>
              </x16:modelTimeGrouping>
              <x16:modelTimeGrouping tableName="HR_Project" columnName="Last Review" columnId="Last Review">
                <x16:calculatedTimeColumn columnName="Last Review (Year)" columnId="Last Review (Year)" contentType="years" isSelected="0"/>
                <x16:calculatedTimeColumn columnName="Last Review (Quarter)" columnId="Last Review (Quarter)" contentType="quarters" isSelected="0"/>
                <x16:calculatedTimeColumn columnName="Last Review (Month Index)" columnId="Last Review (Month Index)" contentType="monthsindex" isSelected="1"/>
                <x16:calculatedTimeColumn columnName="Last Review (Month)" columnId="Last Review (Month)" contentType="months" isSelected="1"/>
              </x16:modelTimeGrouping>
              <x16:modelTimeGrouping tableName="HR_Project" columnName="Termination Date" columnId="Termination Date">
                <x16:calculatedTimeColumn columnName="Termination Date (Year)" columnId="Termination Date (Year)" contentType="years" isSelected="1"/>
                <x16:calculatedTimeColumn columnName="Termination Date (Quarter)" columnId="Termination Date (Quarter)" contentType="quarters" isSelected="1"/>
                <x16:calculatedTimeColumn columnName="Termination Date (Month Index)" columnId="Termination Date (Month Index)" contentType="monthsindex" isSelected="1"/>
                <x16:calculatedTimeColumn columnName="Termination Date (Month)" columnId="Terminatio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7" i="22" l="1"/>
  <c r="B26" i="22"/>
  <c r="B10" i="22"/>
  <c r="B9" i="22"/>
  <c r="B13" i="22"/>
  <c r="B14" i="22"/>
  <c r="B15" i="22"/>
  <c r="B16" i="22"/>
  <c r="B17" i="22"/>
  <c r="B5" i="22" l="1"/>
  <c r="B8" i="22"/>
  <c r="B7" i="22"/>
  <c r="B6" i="22"/>
  <c r="B18" i="2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39E606-FBA9-456A-9C1C-8EE56656AB17}" keepAlive="1" name="Query - HR Project" description="Connection to the 'HR Project' query in the workbook." type="5" refreshedVersion="8" background="1" saveData="1">
    <dbPr connection="Provider=Microsoft.Mashup.OleDb.1;Data Source=$Workbook$;Location=&quot;HR Project&quot;;Extended Properties=&quot;&quot;" command="SELECT * FROM [HR Project]"/>
  </connection>
  <connection id="2" xr16:uid="{A323AF1A-8420-4B28-9AF2-8E3CF1F8AC88}" keepAlive="1" name="Query - HR Project (2)" description="Connection to the 'HR Project (2)' query in the workbook." type="5" refreshedVersion="8" background="1" saveData="1">
    <dbPr connection="Provider=Microsoft.Mashup.OleDb.1;Data Source=$Workbook$;Location=&quot;HR Project (2)&quot;;Extended Properties=&quot;&quot;" command="SELECT * FROM [HR Project (2)]"/>
  </connection>
  <connection id="3" xr16:uid="{1203FC0B-3DC1-4E06-88A9-8BF57C173357}" keepAlive="1" name="Query - HR Project (3)" description="Connection to the 'HR Project (3)' query in the workbook." type="5" refreshedVersion="8" background="1" saveData="1">
    <dbPr connection="Provider=Microsoft.Mashup.OleDb.1;Data Source=$Workbook$;Location=&quot;HR Project (3)&quot;;Extended Properties=&quot;&quot;" command="SELECT * FROM [HR Project (3)]"/>
  </connection>
  <connection id="4" xr16:uid="{88858852-4E23-4C1C-87BD-D845BC8AFF1A}" keepAlive="1" name="Query - HR Project COPY" description="Connection to the 'HR Project COPY' query in the workbook." type="5" refreshedVersion="8" background="1" saveData="1">
    <dbPr connection="Provider=Microsoft.Mashup.OleDb.1;Data Source=$Workbook$;Location=&quot;HR Project COPY&quot;;Extended Properties=&quot;&quot;" command="SELECT * FROM [HR Project COPY]"/>
  </connection>
  <connection id="5" xr16:uid="{929119C2-CCA5-44E1-8400-9B867D44E56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F2AB2B62-FF99-40EC-8242-7546C3756147}" name="WorksheetConnection_HR Project.xlsx!HR_Project" type="102" refreshedVersion="8" minRefreshableVersion="5">
    <extLst>
      <ext xmlns:x15="http://schemas.microsoft.com/office/spreadsheetml/2010/11/main" uri="{DE250136-89BD-433C-8126-D09CA5730AF9}">
        <x15:connection id="HR_Project" autoDelete="1">
          <x15:rangePr sourceName="_xlcn.WorksheetConnection_HRProject.xlsxHR_Project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19">
    <s v="ThisWorkbookDataModel"/>
    <s v="{[HR_Project].[Status].&amp;[Active]}"/>
    <s v="{[HR_Project].[Status].&amp;[Vol. Termin.],[HR_Project].[Status].&amp;[Termin. w/cause]}"/>
    <s v="{[HR_Project].[Manager].&amp;[Ketsia Liebig]}"/>
    <s v="{[HR_Project].[Department].&amp;[Sales]}"/>
    <s v="{[HR_Project].[Department].&amp;[Soft. Engineering]}"/>
    <s v="{[HR_Project].[Department].&amp;[Admin Offices]}"/>
    <s v="{[HR_Project].[Manager].&amp;[Amy Dunn]}"/>
    <s v="{[HR_Project].[Manager].&amp;[Lynn Daneault]}"/>
    <s v="{[HR_Project].[Manager].&amp;[John Smith]}"/>
    <s v="{[HR_Project].[Manager].&amp;[Webster Butler]}"/>
    <s v="{[HR_Project].[Position].&amp;[Sr. DBA],[HR_Project].[Position].&amp;[DB Admin],[HR_Project].[Position].&amp;[Accountant],[HR_Project].[Position].&amp;[IT Support],[HR_Project].[Position].&amp;[BI Director],[HR_Project].[Position].&amp;[IT Director],[HR_Project].[Position].&amp;[BI Developer],[HR_Project].[Position].&amp;[Data Analyst],[HR_Project].[Position].&amp;[Sales Manager],[HR_Project].[Position].&amp;[Area Sales Mgr],[HR_Project].[Position].&amp;[Data Architect],[HR_Project].[Position].&amp;[Sr. Accountant],[HR_Project].[Position].&amp;[Admin Assistant],[HR_Project].[Position].&amp;[Director of Ops],[HR_Project].[Position].&amp;[IT Manager - DB],[HR_Project].[Position].&amp;[Network Engineer],[HR_Project].[Position].&amp;[Director of Sales],[HR_Project].[Position].&amp;[Production Tech I],[HR_Project].[Position].&amp;[Software Engineer],[HR_Project].[Position].&amp;[IT Manager - Infra],[HR_Project].[Position].&amp;[Production Manager],[HR_Project].[Position].&amp;[Production Tech II],[HR_Project].[Position].&amp;[Senior BI Developer],[HR_Project].[Position].&amp;[Enterprise Architect],[HR_Project].[Position].&amp;[IT Manager - Support],[HR_Project].[Position].&amp;[Software Engine. Mng],[HR_Project].[Position].&amp;[Sr. Network Engineer],[HR_Project].[Position].&amp;[Shared Services Manager],[HR_Project].[Position].&amp;[Principal Data Architect]}"/>
    <s v="{[HR_Project].[Manager].&amp;[Janet King],[HR_Project].[Manager].&amp;[Jennifer Zamora]}"/>
    <s v="{[HR_Project].[Position].&amp;[Sr. DBA],[HR_Project].[Position].&amp;[DB Admin],[HR_Project].[Position].&amp;[Accountant],[HR_Project].[Position].&amp;[IT Support],[HR_Project].[Position].&amp;[BI Director],[HR_Project].[Position].&amp;[BI Developer],[HR_Project].[Position].&amp;[Data Analyst],[HR_Project].[Position].&amp;[Sales Manager],[HR_Project].[Position].&amp;[Area Sales Mgr],[HR_Project].[Position].&amp;[Data Architect],[HR_Project].[Position].&amp;[Sr. Accountant],[HR_Project].[Position].&amp;[Admin Assistant],[HR_Project].[Position].&amp;[IT Manager - DB],[HR_Project].[Position].&amp;[Network Engineer],[HR_Project].[Position].&amp;[Director of Sales],[HR_Project].[Position].&amp;[Production Tech I],[HR_Project].[Position].&amp;[Software Engineer],[HR_Project].[Position].&amp;[IT Manager - Infra],[HR_Project].[Position].&amp;[Production Manager],[HR_Project].[Position].&amp;[Production Tech II],[HR_Project].[Position].&amp;[Senior BI Developer],[HR_Project].[Position].&amp;[Enterprise Architect],[HR_Project].[Position].&amp;[IT Manager - Support],[HR_Project].[Position].&amp;[Software Engine. Mng],[HR_Project].[Position].&amp;[Sr. Network Engineer],[HR_Project].[Position].&amp;[Shared Services Manager],[HR_Project].[Position].&amp;[Principal Data Architect]}"/>
    <s v="{[HR_Project].[Position].&amp;[Production Manager],[HR_Project].[Position].&amp;[IT Manager - Support],[HR_Project].[Position].&amp;[Sr. DBA],[HR_Project].[Position].&amp;[DB Admin],[HR_Project].[Position].&amp;[Accountant],[HR_Project].[Position].&amp;[IT Support],[HR_Project].[Position].&amp;[BI Director],[HR_Project].[Position].&amp;[BI Developer],[HR_Project].[Position].&amp;[Data Analyst],[HR_Project].[Position].&amp;[Sales Manager],[HR_Project].[Position].&amp;[Area Sales Mgr],[HR_Project].[Position].&amp;[Data Architect],[HR_Project].[Position].&amp;[Sr. Accountant],[HR_Project].[Position].&amp;[Admin Assistant],[HR_Project].[Position].&amp;[IT Manager - DB],[HR_Project].[Position].&amp;[Network Engineer],[HR_Project].[Position].&amp;[Director of Sales],[HR_Project].[Position].&amp;[Production Tech I],[HR_Project].[Position].&amp;[Software Engineer],[HR_Project].[Position].&amp;[IT Manager - Infra],[HR_Project].[Position].&amp;[Production Tech II],[HR_Project].[Position].&amp;[Senior BI Developer],[HR_Project].[Position].&amp;[Enterprise Architect],[HR_Project].[Position].&amp;[Software Engine. Mng],[HR_Project].[Position].&amp;[Sr. Network Engineer],[HR_Project].[Position].&amp;[Shared Services Manager],[HR_Project].[Position].&amp;[Principal Data Architect]}"/>
    <s v="{[HR_Project].[Manager].&amp;[Elijiah Gray]}"/>
    <s v="{[HR_Project].[Department].&amp;[Production]}"/>
    <s v="{[HR_Project].[Department].&amp;[IT/IS]}"/>
    <s v="{[HR_Project].[Salary Band].[All]}"/>
  </metadataStrings>
  <mdxMetadata count="18">
    <mdx n="0" f="s">
      <ms ns="1" c="0"/>
    </mdx>
    <mdx n="0" f="s">
      <ms ns="2" c="0"/>
    </mdx>
    <mdx n="0" f="s">
      <ms ns="3" c="0"/>
    </mdx>
    <mdx n="0" f="s">
      <ms ns="4" c="0"/>
    </mdx>
    <mdx n="0" f="s">
      <ms ns="5" c="0"/>
    </mdx>
    <mdx n="0" f="s">
      <ms ns="6" c="0"/>
    </mdx>
    <mdx n="0" f="s">
      <ms ns="7" c="0"/>
    </mdx>
    <mdx n="0" f="s">
      <ms ns="8" c="0"/>
    </mdx>
    <mdx n="0" f="s">
      <ms ns="9" c="0"/>
    </mdx>
    <mdx n="0" f="s">
      <ms ns="10" c="0"/>
    </mdx>
    <mdx n="0" f="s">
      <ms ns="11" c="0"/>
    </mdx>
    <mdx n="0" f="s">
      <ms ns="12" c="0"/>
    </mdx>
    <mdx n="0" f="s">
      <ms ns="13" c="0"/>
    </mdx>
    <mdx n="0" f="s">
      <ms ns="14" c="0"/>
    </mdx>
    <mdx n="0" f="s">
      <ms ns="15" c="0"/>
    </mdx>
    <mdx n="0" f="s">
      <ms ns="16" c="0"/>
    </mdx>
    <mdx n="0" f="s">
      <ms ns="17" c="0"/>
    </mdx>
    <mdx n="0" f="s">
      <ms ns="18" c="0"/>
    </mdx>
  </mdxMetadata>
  <valueMetadata count="18">
    <bk>
      <rc t="1" v="0"/>
    </bk>
    <bk>
      <rc t="1" v="1"/>
    </bk>
    <bk>
      <rc t="1" v="2"/>
    </bk>
    <bk>
      <rc t="1" v="3"/>
    </bk>
    <bk>
      <rc t="1" v="4"/>
    </bk>
    <bk>
      <rc t="1" v="5"/>
    </bk>
    <bk>
      <rc t="1" v="6"/>
    </bk>
    <bk>
      <rc t="1" v="7"/>
    </bk>
    <bk>
      <rc t="1" v="8"/>
    </bk>
    <bk>
      <rc t="1" v="9"/>
    </bk>
    <bk>
      <rc t="1" v="10"/>
    </bk>
    <bk>
      <rc t="1" v="11"/>
    </bk>
    <bk>
      <rc t="1" v="12"/>
    </bk>
    <bk>
      <rc t="1" v="13"/>
    </bk>
    <bk>
      <rc t="1" v="14"/>
    </bk>
    <bk>
      <rc t="1" v="15"/>
    </bk>
    <bk>
      <rc t="1" v="16"/>
    </bk>
    <bk>
      <rc t="1" v="17"/>
    </bk>
  </valueMetadata>
</metadata>
</file>

<file path=xl/sharedStrings.xml><?xml version="1.0" encoding="utf-8"?>
<sst xmlns="http://schemas.openxmlformats.org/spreadsheetml/2006/main" count="12811" uniqueCount="1950">
  <si>
    <t>Employee_Name</t>
  </si>
  <si>
    <t>EmpID</t>
  </si>
  <si>
    <t>Salary</t>
  </si>
  <si>
    <t>State</t>
  </si>
  <si>
    <t>DOB</t>
  </si>
  <si>
    <t>Citizenship</t>
  </si>
  <si>
    <t>Hispanic/Latino</t>
  </si>
  <si>
    <t>Race</t>
  </si>
  <si>
    <t>Hire Date</t>
  </si>
  <si>
    <t>Termination Date</t>
  </si>
  <si>
    <t>Termination Reason</t>
  </si>
  <si>
    <t>Status</t>
  </si>
  <si>
    <t>Department</t>
  </si>
  <si>
    <t>Manager</t>
  </si>
  <si>
    <t>Recruit Source</t>
  </si>
  <si>
    <t>Performance</t>
  </si>
  <si>
    <t>Engagement</t>
  </si>
  <si>
    <t>Satisfaction</t>
  </si>
  <si>
    <t>Projects</t>
  </si>
  <si>
    <t>Last Review</t>
  </si>
  <si>
    <t>Late Days (30)</t>
  </si>
  <si>
    <t>Absences</t>
  </si>
  <si>
    <t>Adinolfi, Wilson  K</t>
  </si>
  <si>
    <t>Production Technician I</t>
  </si>
  <si>
    <t>MA</t>
  </si>
  <si>
    <t>07/10/1983</t>
  </si>
  <si>
    <t xml:space="preserve">M </t>
  </si>
  <si>
    <t>Single</t>
  </si>
  <si>
    <t>US Citizen</t>
  </si>
  <si>
    <t>No</t>
  </si>
  <si>
    <t>White</t>
  </si>
  <si>
    <t>07/05/2011</t>
  </si>
  <si>
    <t/>
  </si>
  <si>
    <t>N/A-StillEmployed</t>
  </si>
  <si>
    <t>Active</t>
  </si>
  <si>
    <t xml:space="preserve">Production       </t>
  </si>
  <si>
    <t>Michael Albert</t>
  </si>
  <si>
    <t>LinkedIn</t>
  </si>
  <si>
    <t>Exceeds</t>
  </si>
  <si>
    <t>1/17/2019</t>
  </si>
  <si>
    <t xml:space="preserve">Ait Sidi, Karthikeyan   </t>
  </si>
  <si>
    <t>Sr. DBA</t>
  </si>
  <si>
    <t>05/05/1975</t>
  </si>
  <si>
    <t>Married</t>
  </si>
  <si>
    <t>3/30/2015</t>
  </si>
  <si>
    <t>6/16/2016</t>
  </si>
  <si>
    <t>career change</t>
  </si>
  <si>
    <t>Voluntarily Terminated</t>
  </si>
  <si>
    <t>IT/IS</t>
  </si>
  <si>
    <t>Simon Roup</t>
  </si>
  <si>
    <t>Indeed</t>
  </si>
  <si>
    <t>Fully Meets</t>
  </si>
  <si>
    <t>2/24/2016</t>
  </si>
  <si>
    <t>Akinkuolie, Sarah</t>
  </si>
  <si>
    <t>Production Technician II</t>
  </si>
  <si>
    <t>09/19/88</t>
  </si>
  <si>
    <t>F</t>
  </si>
  <si>
    <t>9/24/2012</t>
  </si>
  <si>
    <t>hours</t>
  </si>
  <si>
    <t>Kissy Sullivan</t>
  </si>
  <si>
    <t>5/15/2012</t>
  </si>
  <si>
    <t>Alagbe,Trina</t>
  </si>
  <si>
    <t>09/27/88</t>
  </si>
  <si>
    <t>01/07/2008</t>
  </si>
  <si>
    <t>Elijiah Gray</t>
  </si>
  <si>
    <t>01/03/2019</t>
  </si>
  <si>
    <t xml:space="preserve">Anderson, Carol </t>
  </si>
  <si>
    <t>09/08/1989</t>
  </si>
  <si>
    <t>Divorced</t>
  </si>
  <si>
    <t>07/11/2011</t>
  </si>
  <si>
    <t>09/06/2016</t>
  </si>
  <si>
    <t>return to school</t>
  </si>
  <si>
    <t>Webster Butler</t>
  </si>
  <si>
    <t>Google Search</t>
  </si>
  <si>
    <t>02/01/2016</t>
  </si>
  <si>
    <t xml:space="preserve">Anderson, Linda  </t>
  </si>
  <si>
    <t>05/22/77</t>
  </si>
  <si>
    <t>01/09/2012</t>
  </si>
  <si>
    <t>Amy Dunn</t>
  </si>
  <si>
    <t>01/07/2019</t>
  </si>
  <si>
    <t>Andreola, Colby</t>
  </si>
  <si>
    <t>Software Engineer</t>
  </si>
  <si>
    <t>05/24/79</t>
  </si>
  <si>
    <t>11/10/2014</t>
  </si>
  <si>
    <t>Software Engineering</t>
  </si>
  <si>
    <t>Alex Sweetwater</t>
  </si>
  <si>
    <t>01/02/2019</t>
  </si>
  <si>
    <t>Athwal, Sam</t>
  </si>
  <si>
    <t>02/18/83</t>
  </si>
  <si>
    <t>Widowed</t>
  </si>
  <si>
    <t>9/30/2013</t>
  </si>
  <si>
    <t>Ketsia Liebig</t>
  </si>
  <si>
    <t>Employee Referral</t>
  </si>
  <si>
    <t>2/25/2019</t>
  </si>
  <si>
    <t>Bachiochi, Linda</t>
  </si>
  <si>
    <t>02/11/1970</t>
  </si>
  <si>
    <t>Black or African American</t>
  </si>
  <si>
    <t>07/06/2009</t>
  </si>
  <si>
    <t>Brannon Miller</t>
  </si>
  <si>
    <t>Diversity Job Fair</t>
  </si>
  <si>
    <t>1/25/2019</t>
  </si>
  <si>
    <t xml:space="preserve">Bacong, Alejandro </t>
  </si>
  <si>
    <t>IT Support</t>
  </si>
  <si>
    <t>01/07/1988</t>
  </si>
  <si>
    <t>01/05/2015</t>
  </si>
  <si>
    <t>Peter Monroe</t>
  </si>
  <si>
    <t>2/18/2019</t>
  </si>
  <si>
    <t xml:space="preserve">Baczenski, Rachael  </t>
  </si>
  <si>
    <t>01/12/1974</t>
  </si>
  <si>
    <t>Yes</t>
  </si>
  <si>
    <t>01/10/2011</t>
  </si>
  <si>
    <t>01/12/2017</t>
  </si>
  <si>
    <t>Another position</t>
  </si>
  <si>
    <t>David Stanley</t>
  </si>
  <si>
    <t>1/30/2016</t>
  </si>
  <si>
    <t>Barbara, Thomas</t>
  </si>
  <si>
    <t>02/21/74</t>
  </si>
  <si>
    <t>04/02/2012</t>
  </si>
  <si>
    <t>9/19/2016</t>
  </si>
  <si>
    <t>unhappy</t>
  </si>
  <si>
    <t>05/06/2016</t>
  </si>
  <si>
    <t>Barbossa, Hector</t>
  </si>
  <si>
    <t>Data Analyst</t>
  </si>
  <si>
    <t>TX</t>
  </si>
  <si>
    <t>07/04/1988</t>
  </si>
  <si>
    <t>Barone, Francesco  A</t>
  </si>
  <si>
    <t>07/20/83</t>
  </si>
  <si>
    <t>Two or more races</t>
  </si>
  <si>
    <t>2/20/2012</t>
  </si>
  <si>
    <t>Kelley Spirea</t>
  </si>
  <si>
    <t>2/14/2019</t>
  </si>
  <si>
    <t>Barton, Nader</t>
  </si>
  <si>
    <t>07/15/77</t>
  </si>
  <si>
    <t>04/06/2017</t>
  </si>
  <si>
    <t>On-line Web application</t>
  </si>
  <si>
    <t>03/02/2017</t>
  </si>
  <si>
    <t>Bates, Norman</t>
  </si>
  <si>
    <t>10/18/81</t>
  </si>
  <si>
    <t>2/21/2011</t>
  </si>
  <si>
    <t>08/04/2017</t>
  </si>
  <si>
    <t>attendance</t>
  </si>
  <si>
    <t>Terminated for Cause</t>
  </si>
  <si>
    <t>04/05/2017</t>
  </si>
  <si>
    <t xml:space="preserve">Beak, Kimberly  </t>
  </si>
  <si>
    <t>04/17/66</t>
  </si>
  <si>
    <t>7/21/2016</t>
  </si>
  <si>
    <t>1/14/2019</t>
  </si>
  <si>
    <t xml:space="preserve">Beatrice, Courtney </t>
  </si>
  <si>
    <t>10/27/70</t>
  </si>
  <si>
    <t>Eligible NonCitizen</t>
  </si>
  <si>
    <t>04/04/2011</t>
  </si>
  <si>
    <t>Becker, Renee</t>
  </si>
  <si>
    <t>Database Administrator</t>
  </si>
  <si>
    <t>04/04/1986</t>
  </si>
  <si>
    <t>07/07/2014</t>
  </si>
  <si>
    <t>09/12/2015</t>
  </si>
  <si>
    <t>performance</t>
  </si>
  <si>
    <t>1/15/2015</t>
  </si>
  <si>
    <t>Becker, Scott</t>
  </si>
  <si>
    <t>04/06/1979</t>
  </si>
  <si>
    <t>Asian</t>
  </si>
  <si>
    <t>07/08/2013</t>
  </si>
  <si>
    <t>01/11/2019</t>
  </si>
  <si>
    <t>Bernstein, Sean</t>
  </si>
  <si>
    <t>12/22/70</t>
  </si>
  <si>
    <t>Biden, Lowan  M</t>
  </si>
  <si>
    <t>12/27/58</t>
  </si>
  <si>
    <t>8/19/2013</t>
  </si>
  <si>
    <t>01/10/2019</t>
  </si>
  <si>
    <t>Billis, Helen</t>
  </si>
  <si>
    <t>09/01/1989</t>
  </si>
  <si>
    <t>2/27/2019</t>
  </si>
  <si>
    <t>Blount, Dianna</t>
  </si>
  <si>
    <t>09/21/90</t>
  </si>
  <si>
    <t>CareerBuilder</t>
  </si>
  <si>
    <t>Needs Improvement</t>
  </si>
  <si>
    <t>Bondwell, Betsy</t>
  </si>
  <si>
    <t>01/16/67</t>
  </si>
  <si>
    <t>04/04/2014</t>
  </si>
  <si>
    <t>03/04/2014</t>
  </si>
  <si>
    <t>Booth, Frank</t>
  </si>
  <si>
    <t>Enterprise Architect</t>
  </si>
  <si>
    <t>CT</t>
  </si>
  <si>
    <t>07/30/64</t>
  </si>
  <si>
    <t>2/17/2014</t>
  </si>
  <si>
    <t>2/19/2016</t>
  </si>
  <si>
    <t>Learned that he is a gangster</t>
  </si>
  <si>
    <t>01/10/2016</t>
  </si>
  <si>
    <t>Boutwell, Bonalyn</t>
  </si>
  <si>
    <t>Sr. Accountant</t>
  </si>
  <si>
    <t>04/04/1987</t>
  </si>
  <si>
    <t>2/16/2015</t>
  </si>
  <si>
    <t>Admin Offices</t>
  </si>
  <si>
    <t>Brandon R. LeBlanc</t>
  </si>
  <si>
    <t>Bozzi, Charles</t>
  </si>
  <si>
    <t>Production Manager</t>
  </si>
  <si>
    <t>03/10/1970</t>
  </si>
  <si>
    <t>08/07/2014</t>
  </si>
  <si>
    <t>retiring</t>
  </si>
  <si>
    <t>Janet King</t>
  </si>
  <si>
    <t>2/20/2014</t>
  </si>
  <si>
    <t>Brill, Donna</t>
  </si>
  <si>
    <t>08/24/90</t>
  </si>
  <si>
    <t>6/15/2013</t>
  </si>
  <si>
    <t>03/04/2013</t>
  </si>
  <si>
    <t>Brown, Mia</t>
  </si>
  <si>
    <t>Accountant I</t>
  </si>
  <si>
    <t>11/24/87</t>
  </si>
  <si>
    <t>10/27/2008</t>
  </si>
  <si>
    <t>1/15/2019</t>
  </si>
  <si>
    <t xml:space="preserve">Buccheri, Joseph  </t>
  </si>
  <si>
    <t>07/28/83</t>
  </si>
  <si>
    <t>9/29/2014</t>
  </si>
  <si>
    <t>02/01/2019</t>
  </si>
  <si>
    <t xml:space="preserve">Bugali, Josephine </t>
  </si>
  <si>
    <t>10/30/69</t>
  </si>
  <si>
    <t>Separated</t>
  </si>
  <si>
    <t>11/11/2013</t>
  </si>
  <si>
    <t>1/21/2019</t>
  </si>
  <si>
    <t>Bunbury, Jessica</t>
  </si>
  <si>
    <t>Area Sales Manager</t>
  </si>
  <si>
    <t>VA</t>
  </si>
  <si>
    <t>06/01/1964</t>
  </si>
  <si>
    <t>8/15/2011</t>
  </si>
  <si>
    <t>08/02/2014</t>
  </si>
  <si>
    <t>Sales</t>
  </si>
  <si>
    <t>John Smith</t>
  </si>
  <si>
    <t>02/10/2013</t>
  </si>
  <si>
    <t>Burke, Joelle</t>
  </si>
  <si>
    <t>03/02/1980</t>
  </si>
  <si>
    <t>03/05/2012</t>
  </si>
  <si>
    <t>2/21/2019</t>
  </si>
  <si>
    <t xml:space="preserve">Burkett, Benjamin </t>
  </si>
  <si>
    <t>08/19/77</t>
  </si>
  <si>
    <t xml:space="preserve">Cady, Max </t>
  </si>
  <si>
    <t>Software Engineering Manager</t>
  </si>
  <si>
    <t>11/22/66</t>
  </si>
  <si>
    <t>Jennifer Zamora</t>
  </si>
  <si>
    <t>Candie, Calvin</t>
  </si>
  <si>
    <t>08/09/1983</t>
  </si>
  <si>
    <t>1/28/2016</t>
  </si>
  <si>
    <t>2/22/2019</t>
  </si>
  <si>
    <t>Carabbio, Judith</t>
  </si>
  <si>
    <t>04/05/1987</t>
  </si>
  <si>
    <t>1/30/2019</t>
  </si>
  <si>
    <t xml:space="preserve">Carey, Michael  </t>
  </si>
  <si>
    <t>02/02/1983</t>
  </si>
  <si>
    <t>3/31/2014</t>
  </si>
  <si>
    <t>Carr, Claudia  N</t>
  </si>
  <si>
    <t>06/06/1986</t>
  </si>
  <si>
    <t>6/30/2016</t>
  </si>
  <si>
    <t xml:space="preserve">Carter, Michelle </t>
  </si>
  <si>
    <t>VT</t>
  </si>
  <si>
    <t>05/15/63</t>
  </si>
  <si>
    <t>8/18/2014</t>
  </si>
  <si>
    <t xml:space="preserve">Chace, Beatrice </t>
  </si>
  <si>
    <t>01/02/1951</t>
  </si>
  <si>
    <t>02/12/2019</t>
  </si>
  <si>
    <t>Champaigne, Brian</t>
  </si>
  <si>
    <t>BI Director</t>
  </si>
  <si>
    <t>02/09/1972</t>
  </si>
  <si>
    <t>Chan, Lin</t>
  </si>
  <si>
    <t>02/12/1979</t>
  </si>
  <si>
    <t>05/12/2014</t>
  </si>
  <si>
    <t>2/19/2019</t>
  </si>
  <si>
    <t>Chang, Donovan  E</t>
  </si>
  <si>
    <t>08/24/83</t>
  </si>
  <si>
    <t>Chigurh, Anton</t>
  </si>
  <si>
    <t>06/11/1970</t>
  </si>
  <si>
    <t>5/14/2012</t>
  </si>
  <si>
    <t>Lynn Daneault</t>
  </si>
  <si>
    <t>1/19/2019</t>
  </si>
  <si>
    <t>Chivukula, Enola</t>
  </si>
  <si>
    <t>08/27/83</t>
  </si>
  <si>
    <t>6/27/2011</t>
  </si>
  <si>
    <t>11/15/2015</t>
  </si>
  <si>
    <t>relocation out of area</t>
  </si>
  <si>
    <t>03/10/2015</t>
  </si>
  <si>
    <t xml:space="preserve">Cierpiszewski, Caroline  </t>
  </si>
  <si>
    <t>05/31/88</t>
  </si>
  <si>
    <t>Non-Citizen</t>
  </si>
  <si>
    <t>10/03/2011</t>
  </si>
  <si>
    <t>Clayton, Rick</t>
  </si>
  <si>
    <t>09/05/1985</t>
  </si>
  <si>
    <t>09/05/2012</t>
  </si>
  <si>
    <t>Eric Dougall</t>
  </si>
  <si>
    <t>Cloninger, Jennifer</t>
  </si>
  <si>
    <t>08/31/81</t>
  </si>
  <si>
    <t>5/16/2011</t>
  </si>
  <si>
    <t>01/07/2013</t>
  </si>
  <si>
    <t>05/03/2012</t>
  </si>
  <si>
    <t>Close, Phil</t>
  </si>
  <si>
    <t>11/25/78</t>
  </si>
  <si>
    <t>8/30/2010</t>
  </si>
  <si>
    <t>9/26/2011</t>
  </si>
  <si>
    <t>05/04/2011</t>
  </si>
  <si>
    <t>Clukey, Elijian</t>
  </si>
  <si>
    <t>08/26/80</t>
  </si>
  <si>
    <t>07/06/2016</t>
  </si>
  <si>
    <t>2/28/2019</t>
  </si>
  <si>
    <t>Cockel, James</t>
  </si>
  <si>
    <t>09/08/1977</t>
  </si>
  <si>
    <t>Cole, Spencer</t>
  </si>
  <si>
    <t>08/12/1979</t>
  </si>
  <si>
    <t>9/23/2016</t>
  </si>
  <si>
    <t>05/01/2016</t>
  </si>
  <si>
    <t>Corleone, Michael</t>
  </si>
  <si>
    <t>12/17/75</t>
  </si>
  <si>
    <t>7/20/2010</t>
  </si>
  <si>
    <t>Corleone, Vito</t>
  </si>
  <si>
    <t>Director of Operations</t>
  </si>
  <si>
    <t>03/19/83</t>
  </si>
  <si>
    <t>01/05/2009</t>
  </si>
  <si>
    <t>02/04/2019</t>
  </si>
  <si>
    <t xml:space="preserve">Cornett, Lisa </t>
  </si>
  <si>
    <t>03/31/77</t>
  </si>
  <si>
    <t>Costello, Frank</t>
  </si>
  <si>
    <t>08/26/86</t>
  </si>
  <si>
    <t>1/22/2019</t>
  </si>
  <si>
    <t>Crimmings,   Jean</t>
  </si>
  <si>
    <t>04/10/1987</t>
  </si>
  <si>
    <t>1/28/2019</t>
  </si>
  <si>
    <t>Cross, Noah</t>
  </si>
  <si>
    <t>Sr. Network Engineer</t>
  </si>
  <si>
    <t>09/09/1965</t>
  </si>
  <si>
    <t>Daneault, Lynn</t>
  </si>
  <si>
    <t>Sales Manager</t>
  </si>
  <si>
    <t>04/19/90</t>
  </si>
  <si>
    <t>05/05/2014</t>
  </si>
  <si>
    <t>Debra Houlihan</t>
  </si>
  <si>
    <t>1/24/2019</t>
  </si>
  <si>
    <t xml:space="preserve">Daniele, Ann  </t>
  </si>
  <si>
    <t>01/18/52</t>
  </si>
  <si>
    <t xml:space="preserve">Darson, Jene'ya </t>
  </si>
  <si>
    <t>11/05/1978</t>
  </si>
  <si>
    <t>07/02/2012</t>
  </si>
  <si>
    <t>Davis, Daniel</t>
  </si>
  <si>
    <t>09/14/79</t>
  </si>
  <si>
    <t>11/07/2011</t>
  </si>
  <si>
    <t>Dee, Randy</t>
  </si>
  <si>
    <t>04/15/88</t>
  </si>
  <si>
    <t>07/09/2018</t>
  </si>
  <si>
    <t>1/31/2019</t>
  </si>
  <si>
    <t>DeGweck,  James</t>
  </si>
  <si>
    <t>10/31/77</t>
  </si>
  <si>
    <t>06/08/2016</t>
  </si>
  <si>
    <t>04/02/2016</t>
  </si>
  <si>
    <t>Del Bosque, Keyla</t>
  </si>
  <si>
    <t>07/05/1979</t>
  </si>
  <si>
    <t>Delarge, Alex</t>
  </si>
  <si>
    <t>AL</t>
  </si>
  <si>
    <t>11/02/1975</t>
  </si>
  <si>
    <t>PIP</t>
  </si>
  <si>
    <t>Demita, Carla</t>
  </si>
  <si>
    <t>02/25/51</t>
  </si>
  <si>
    <t>11/04/2015</t>
  </si>
  <si>
    <t>more money</t>
  </si>
  <si>
    <t>05/06/2015</t>
  </si>
  <si>
    <t xml:space="preserve">Desimone, Carl </t>
  </si>
  <si>
    <t>04/19/67</t>
  </si>
  <si>
    <t>DeVito, Tommy</t>
  </si>
  <si>
    <t>BI Developer</t>
  </si>
  <si>
    <t>09/04/1983</t>
  </si>
  <si>
    <t>2/15/2017</t>
  </si>
  <si>
    <t>Brian Champaigne</t>
  </si>
  <si>
    <t>1/23/2019</t>
  </si>
  <si>
    <t xml:space="preserve">Dickinson, Geoff </t>
  </si>
  <si>
    <t>11/15/82</t>
  </si>
  <si>
    <t xml:space="preserve">Dietrich, Jenna  </t>
  </si>
  <si>
    <t>WA</t>
  </si>
  <si>
    <t>05/14/87</t>
  </si>
  <si>
    <t>Website</t>
  </si>
  <si>
    <t>1/29/2019</t>
  </si>
  <si>
    <t xml:space="preserve">DiNocco, Lily </t>
  </si>
  <si>
    <t>12/02/1978</t>
  </si>
  <si>
    <t>1/18/2019</t>
  </si>
  <si>
    <t>Dobrin, Denisa  S</t>
  </si>
  <si>
    <t>10/07/1986</t>
  </si>
  <si>
    <t>Dolan, Linda</t>
  </si>
  <si>
    <t>07/18/88</t>
  </si>
  <si>
    <t>Dougall, Eric</t>
  </si>
  <si>
    <t>IT Manager - Support</t>
  </si>
  <si>
    <t>07/09/1970</t>
  </si>
  <si>
    <t>01/05/2014</t>
  </si>
  <si>
    <t>01/04/2019</t>
  </si>
  <si>
    <t>Driver, Elle</t>
  </si>
  <si>
    <t>CA</t>
  </si>
  <si>
    <t>11/08/1988</t>
  </si>
  <si>
    <t>1/27/2019</t>
  </si>
  <si>
    <t xml:space="preserve">Dunn, Amy  </t>
  </si>
  <si>
    <t>11/28/73</t>
  </si>
  <si>
    <t>9/18/2014</t>
  </si>
  <si>
    <t>Dunne, Amy</t>
  </si>
  <si>
    <t>09/23/73</t>
  </si>
  <si>
    <t>4/26/2010</t>
  </si>
  <si>
    <t>Eaton, Marianne</t>
  </si>
  <si>
    <t>09/05/1991</t>
  </si>
  <si>
    <t>06/06/2017</t>
  </si>
  <si>
    <t>military</t>
  </si>
  <si>
    <t>04/09/2017</t>
  </si>
  <si>
    <t>Engdahl, Jean</t>
  </si>
  <si>
    <t>05/31/74</t>
  </si>
  <si>
    <t>2/13/2019</t>
  </si>
  <si>
    <t>England, Rex</t>
  </si>
  <si>
    <t>08/25/78</t>
  </si>
  <si>
    <t>Erilus, Angela</t>
  </si>
  <si>
    <t>08/25/89</t>
  </si>
  <si>
    <t>Estremera, Miguel</t>
  </si>
  <si>
    <t>09/02/1983</t>
  </si>
  <si>
    <t>9/27/2018</t>
  </si>
  <si>
    <t>04/12/2018</t>
  </si>
  <si>
    <t>Evensen, April</t>
  </si>
  <si>
    <t>05/06/1989</t>
  </si>
  <si>
    <t>2/25/2018</t>
  </si>
  <si>
    <t>no-call, no-show</t>
  </si>
  <si>
    <t>1/15/2017</t>
  </si>
  <si>
    <t>Exantus, Susan</t>
  </si>
  <si>
    <t>05/15/87</t>
  </si>
  <si>
    <t>05/02/2011</t>
  </si>
  <si>
    <t>06/05/2013</t>
  </si>
  <si>
    <t>08/10/2012</t>
  </si>
  <si>
    <t xml:space="preserve">Faller, Megan </t>
  </si>
  <si>
    <t>09/22/78</t>
  </si>
  <si>
    <t>Fancett, Nicole</t>
  </si>
  <si>
    <t>09/27/87</t>
  </si>
  <si>
    <t>Ferguson, Susan</t>
  </si>
  <si>
    <t>04/14/55</t>
  </si>
  <si>
    <t>5/17/2016</t>
  </si>
  <si>
    <t>02/04/2016</t>
  </si>
  <si>
    <t xml:space="preserve">Fernandes, Nilson  </t>
  </si>
  <si>
    <t>10/18/89</t>
  </si>
  <si>
    <t>05/11/2015</t>
  </si>
  <si>
    <t>Fett, Boba</t>
  </si>
  <si>
    <t>Network Engineer</t>
  </si>
  <si>
    <t>06/18/87</t>
  </si>
  <si>
    <t>Fidelia,  Libby</t>
  </si>
  <si>
    <t>03/16/81</t>
  </si>
  <si>
    <t>Fitzpatrick, Michael  J</t>
  </si>
  <si>
    <t>10/01/1981</t>
  </si>
  <si>
    <t>6/24/2013</t>
  </si>
  <si>
    <t>04/05/2013</t>
  </si>
  <si>
    <t>Foreman, Tanya</t>
  </si>
  <si>
    <t>11/08/1983</t>
  </si>
  <si>
    <t>01/09/2013</t>
  </si>
  <si>
    <t>01/07/2012</t>
  </si>
  <si>
    <t>Forrest, Alex</t>
  </si>
  <si>
    <t>07/07/1975</t>
  </si>
  <si>
    <t>8/19/2018</t>
  </si>
  <si>
    <t>Fatal attraction</t>
  </si>
  <si>
    <t>Foss, Jason</t>
  </si>
  <si>
    <t>IT Director</t>
  </si>
  <si>
    <t>07/05/1980</t>
  </si>
  <si>
    <t>4/15/2011</t>
  </si>
  <si>
    <t>Foster-Baker, Amy</t>
  </si>
  <si>
    <t>04/16/79</t>
  </si>
  <si>
    <t>no</t>
  </si>
  <si>
    <t>Board of Directors</t>
  </si>
  <si>
    <t>Other</t>
  </si>
  <si>
    <t>02/08/2019</t>
  </si>
  <si>
    <t xml:space="preserve">Fraval, Maruk </t>
  </si>
  <si>
    <t>08/28/63</t>
  </si>
  <si>
    <t>09/06/2011</t>
  </si>
  <si>
    <t>Galia, Lisa</t>
  </si>
  <si>
    <t>07/06/1968</t>
  </si>
  <si>
    <t>05/01/2010</t>
  </si>
  <si>
    <t>Garcia, Raul</t>
  </si>
  <si>
    <t>09/15/85</t>
  </si>
  <si>
    <t>Gaul, Barbara</t>
  </si>
  <si>
    <t>12/02/1983</t>
  </si>
  <si>
    <t>2/26/2019</t>
  </si>
  <si>
    <t>Gentry, Mildred</t>
  </si>
  <si>
    <t>10/01/1990</t>
  </si>
  <si>
    <t>1/16/2019</t>
  </si>
  <si>
    <t>Gerke, Melisa</t>
  </si>
  <si>
    <t>05/15/70</t>
  </si>
  <si>
    <t>11/15/2016</t>
  </si>
  <si>
    <t>4/29/2016</t>
  </si>
  <si>
    <t xml:space="preserve">Gill, Whitney  </t>
  </si>
  <si>
    <t>OH</t>
  </si>
  <si>
    <t>07/10/1971</t>
  </si>
  <si>
    <t>09/05/2015</t>
  </si>
  <si>
    <t>1/15/2014</t>
  </si>
  <si>
    <t>Gilles, Alex</t>
  </si>
  <si>
    <t>08/09/1974</t>
  </si>
  <si>
    <t>6/25/2015</t>
  </si>
  <si>
    <t>1/20/2015</t>
  </si>
  <si>
    <t>Girifalco, Evelyn</t>
  </si>
  <si>
    <t>05/08/1980</t>
  </si>
  <si>
    <t>02/07/2019</t>
  </si>
  <si>
    <t>Givens, Myriam</t>
  </si>
  <si>
    <t>IN</t>
  </si>
  <si>
    <t>09/22/89</t>
  </si>
  <si>
    <t>Goble, Taisha</t>
  </si>
  <si>
    <t>10/23/71</t>
  </si>
  <si>
    <t>3/15/2015</t>
  </si>
  <si>
    <t>Goeth, Amon</t>
  </si>
  <si>
    <t>11/24/89</t>
  </si>
  <si>
    <t xml:space="preserve">Gold, Shenice  </t>
  </si>
  <si>
    <t>06/18/92</t>
  </si>
  <si>
    <t>Gonzalez, Cayo</t>
  </si>
  <si>
    <t>09/29/69</t>
  </si>
  <si>
    <t>Gonzalez, Juan</t>
  </si>
  <si>
    <t>10/12/1964</t>
  </si>
  <si>
    <t>5/30/2011</t>
  </si>
  <si>
    <t>03/06/2011</t>
  </si>
  <si>
    <t>Gonzalez, Maria</t>
  </si>
  <si>
    <t>04/16/81</t>
  </si>
  <si>
    <t>Good, Susan</t>
  </si>
  <si>
    <t>05/25/86</t>
  </si>
  <si>
    <t>Gordon, David</t>
  </si>
  <si>
    <t>05/21/79</t>
  </si>
  <si>
    <t xml:space="preserve">Gosciminski, Phylicia  </t>
  </si>
  <si>
    <t>12/08/1983</t>
  </si>
  <si>
    <t>American Indian or Alaska Native</t>
  </si>
  <si>
    <t>Goyal, Roxana</t>
  </si>
  <si>
    <t>10/09/1974</t>
  </si>
  <si>
    <t>2/15/2019</t>
  </si>
  <si>
    <t xml:space="preserve">Gray, Elijiah  </t>
  </si>
  <si>
    <t>07/11/1981</t>
  </si>
  <si>
    <t>06/02/2015</t>
  </si>
  <si>
    <t>Gross, Paula</t>
  </si>
  <si>
    <t>05/21/83</t>
  </si>
  <si>
    <t>01/11/2014</t>
  </si>
  <si>
    <t>06/03/2013</t>
  </si>
  <si>
    <t>Gruber, Hans</t>
  </si>
  <si>
    <t>06/30/89</t>
  </si>
  <si>
    <t>4/20/2017</t>
  </si>
  <si>
    <t>Guilianno, Mike</t>
  </si>
  <si>
    <t>TN</t>
  </si>
  <si>
    <t>02/09/1969</t>
  </si>
  <si>
    <t>03/07/2012</t>
  </si>
  <si>
    <t>10/31/2014</t>
  </si>
  <si>
    <t>02/01/2013</t>
  </si>
  <si>
    <t>Handschiegl, Joanne</t>
  </si>
  <si>
    <t>03/23/77</t>
  </si>
  <si>
    <t>11/28/2011</t>
  </si>
  <si>
    <t>Hankard, Earnest</t>
  </si>
  <si>
    <t>08/10/1988</t>
  </si>
  <si>
    <t>01/08/2019</t>
  </si>
  <si>
    <t xml:space="preserve">Harrington, Christie </t>
  </si>
  <si>
    <t>08/18/52</t>
  </si>
  <si>
    <t>12/15/2015</t>
  </si>
  <si>
    <t>05/02/2015</t>
  </si>
  <si>
    <t>Harrison, Kara</t>
  </si>
  <si>
    <t>05/02/1974</t>
  </si>
  <si>
    <t>Heitzman, Anthony</t>
  </si>
  <si>
    <t>01/04/1984</t>
  </si>
  <si>
    <t>8/13/2012</t>
  </si>
  <si>
    <t>02/11/2019</t>
  </si>
  <si>
    <t>Hendrickson, Trina</t>
  </si>
  <si>
    <t>08/27/72</t>
  </si>
  <si>
    <t>6/18/2013</t>
  </si>
  <si>
    <t>1/30/2013</t>
  </si>
  <si>
    <t>Hitchcock, Alfred</t>
  </si>
  <si>
    <t>NH</t>
  </si>
  <si>
    <t>09/14/88</t>
  </si>
  <si>
    <t>Homberger, Adrienne  J</t>
  </si>
  <si>
    <t>02/16/84</t>
  </si>
  <si>
    <t>04/07/2012</t>
  </si>
  <si>
    <t>Horton, Jayne</t>
  </si>
  <si>
    <t>02/21/84</t>
  </si>
  <si>
    <t>Houlihan, Debra</t>
  </si>
  <si>
    <t>Director of Sales</t>
  </si>
  <si>
    <t>RI</t>
  </si>
  <si>
    <t>03/17/66</t>
  </si>
  <si>
    <t>Howard, Estelle</t>
  </si>
  <si>
    <t>Administrative Assistant</t>
  </si>
  <si>
    <t>09/16/85</t>
  </si>
  <si>
    <t>4/15/2015</t>
  </si>
  <si>
    <t>Hudson, Jane</t>
  </si>
  <si>
    <t>06/10/1986</t>
  </si>
  <si>
    <t>Hunts, Julissa</t>
  </si>
  <si>
    <t>03/11/1984</t>
  </si>
  <si>
    <t>06/06/2016</t>
  </si>
  <si>
    <t>Hutter, Rosalie</t>
  </si>
  <si>
    <t>05/07/1992</t>
  </si>
  <si>
    <t>06/05/2015</t>
  </si>
  <si>
    <t>Huynh, Ming</t>
  </si>
  <si>
    <t>09/22/76</t>
  </si>
  <si>
    <t>04/01/2013</t>
  </si>
  <si>
    <t>Immediato, Walter</t>
  </si>
  <si>
    <t>11/15/76</t>
  </si>
  <si>
    <t>04/12/2012</t>
  </si>
  <si>
    <t xml:space="preserve">Ivey, Rose </t>
  </si>
  <si>
    <t>01/28/91</t>
  </si>
  <si>
    <t>Jackson, Maryellen</t>
  </si>
  <si>
    <t>09/11/1972</t>
  </si>
  <si>
    <t>11/05/2012</t>
  </si>
  <si>
    <t xml:space="preserve">Jacobi, Hannah  </t>
  </si>
  <si>
    <t>03/22/66</t>
  </si>
  <si>
    <t>Jeannite, Tayana</t>
  </si>
  <si>
    <t>11/06/1986</t>
  </si>
  <si>
    <t xml:space="preserve">Jhaveri, Sneha  </t>
  </si>
  <si>
    <t>04/13/64</t>
  </si>
  <si>
    <t>01/06/2014</t>
  </si>
  <si>
    <t>Johnson, George</t>
  </si>
  <si>
    <t>08/19/59</t>
  </si>
  <si>
    <t>4/29/2018</t>
  </si>
  <si>
    <t>2/14/2018</t>
  </si>
  <si>
    <t xml:space="preserve">Johnson, Noelle </t>
  </si>
  <si>
    <t>11/07/1986</t>
  </si>
  <si>
    <t>Johnston, Yen</t>
  </si>
  <si>
    <t>09/08/1969</t>
  </si>
  <si>
    <t xml:space="preserve">Jung, Judy  </t>
  </si>
  <si>
    <t>04/17/86</t>
  </si>
  <si>
    <t>04/01/2016</t>
  </si>
  <si>
    <t>02/03/2016</t>
  </si>
  <si>
    <t>Kampew, Donysha</t>
  </si>
  <si>
    <t>PA</t>
  </si>
  <si>
    <t>11/11/1989</t>
  </si>
  <si>
    <t>4/24/2014</t>
  </si>
  <si>
    <t>maternity leave - did not return</t>
  </si>
  <si>
    <t>3/30/2013</t>
  </si>
  <si>
    <t xml:space="preserve">Keatts, Kramer </t>
  </si>
  <si>
    <t>01/19/76</t>
  </si>
  <si>
    <t>Khemmich, Bartholemew</t>
  </si>
  <si>
    <t>CO</t>
  </si>
  <si>
    <t>11/27/79</t>
  </si>
  <si>
    <t>King, Janet</t>
  </si>
  <si>
    <t>President &amp; CEO</t>
  </si>
  <si>
    <t>09/21/54</t>
  </si>
  <si>
    <t>Executive Office</t>
  </si>
  <si>
    <t xml:space="preserve">Kinsella, Kathleen  </t>
  </si>
  <si>
    <t>12/08/1973</t>
  </si>
  <si>
    <t>06/04/2015</t>
  </si>
  <si>
    <t>03/01/2015</t>
  </si>
  <si>
    <t xml:space="preserve">Kirill, Alexandra  </t>
  </si>
  <si>
    <t>10/08/1970</t>
  </si>
  <si>
    <t>01/09/2014</t>
  </si>
  <si>
    <t>Knapp, Bradley  J</t>
  </si>
  <si>
    <t>11/10/1977</t>
  </si>
  <si>
    <t>02/06/2019</t>
  </si>
  <si>
    <t>Kretschmer, John</t>
  </si>
  <si>
    <t>02/02/1980</t>
  </si>
  <si>
    <t>Kreuger, Freddy</t>
  </si>
  <si>
    <t>NY</t>
  </si>
  <si>
    <t>02/24/69</t>
  </si>
  <si>
    <t>03/07/2011</t>
  </si>
  <si>
    <t>Lajiri,  Jyoti</t>
  </si>
  <si>
    <t>04/23/86</t>
  </si>
  <si>
    <t>Landa, Hans</t>
  </si>
  <si>
    <t>07/01/1972</t>
  </si>
  <si>
    <t>12/12/2015</t>
  </si>
  <si>
    <t>2/15/2015</t>
  </si>
  <si>
    <t>Langford, Lindsey</t>
  </si>
  <si>
    <t>07/25/79</t>
  </si>
  <si>
    <t>Langton, Enrico</t>
  </si>
  <si>
    <t>12/09/1986</t>
  </si>
  <si>
    <t>07/09/2012</t>
  </si>
  <si>
    <t xml:space="preserve">LaRotonda, William  </t>
  </si>
  <si>
    <t>04/26/84</t>
  </si>
  <si>
    <t>Latif, Mohammed</t>
  </si>
  <si>
    <t>05/09/1984</t>
  </si>
  <si>
    <t>4/15/2013</t>
  </si>
  <si>
    <t>2/20/2013</t>
  </si>
  <si>
    <t>Le, Binh</t>
  </si>
  <si>
    <t>Senior BI Developer</t>
  </si>
  <si>
    <t>06/14/87</t>
  </si>
  <si>
    <t>10/02/2016</t>
  </si>
  <si>
    <t>Leach, Dallas</t>
  </si>
  <si>
    <t>01/17/79</t>
  </si>
  <si>
    <t>07/02/2017</t>
  </si>
  <si>
    <t>LeBlanc, Brandon  R</t>
  </si>
  <si>
    <t>Shared Services Manager</t>
  </si>
  <si>
    <t>06/10/1984</t>
  </si>
  <si>
    <t>01/05/2016</t>
  </si>
  <si>
    <t>Lecter, Hannibal</t>
  </si>
  <si>
    <t>09/02/1982</t>
  </si>
  <si>
    <t>Leruth, Giovanni</t>
  </si>
  <si>
    <t>UT</t>
  </si>
  <si>
    <t>12/27/88</t>
  </si>
  <si>
    <t>4/30/2012</t>
  </si>
  <si>
    <t>Liebig, Ketsia</t>
  </si>
  <si>
    <t>10/26/81</t>
  </si>
  <si>
    <t xml:space="preserve">Linares, Marilyn </t>
  </si>
  <si>
    <t>03/26/81</t>
  </si>
  <si>
    <t>9/26/2018</t>
  </si>
  <si>
    <t>03/02/2018</t>
  </si>
  <si>
    <t>Linden, Mathew</t>
  </si>
  <si>
    <t>03/19/79</t>
  </si>
  <si>
    <t xml:space="preserve">Lindsay, Leonara </t>
  </si>
  <si>
    <t>10/05/1988</t>
  </si>
  <si>
    <t>1/21/2011</t>
  </si>
  <si>
    <t>Lundy, Susan</t>
  </si>
  <si>
    <t>12/26/76</t>
  </si>
  <si>
    <t>9/15/2016</t>
  </si>
  <si>
    <t>06/10/2016</t>
  </si>
  <si>
    <t>Lunquist, Lisa</t>
  </si>
  <si>
    <t>03/28/82</t>
  </si>
  <si>
    <t>Lydon, Allison</t>
  </si>
  <si>
    <t>10/22/75</t>
  </si>
  <si>
    <t>Lynch, Lindsay</t>
  </si>
  <si>
    <t>02/14/73</t>
  </si>
  <si>
    <t>11/14/2015</t>
  </si>
  <si>
    <t>02/02/2015</t>
  </si>
  <si>
    <t>MacLennan, Samuel</t>
  </si>
  <si>
    <t>11/09/1972</t>
  </si>
  <si>
    <t>9/26/2017</t>
  </si>
  <si>
    <t>04/01/2017</t>
  </si>
  <si>
    <t xml:space="preserve">Mahoney, Lauren  </t>
  </si>
  <si>
    <t>07/07/1986</t>
  </si>
  <si>
    <t>Manchester, Robyn</t>
  </si>
  <si>
    <t>08/25/76</t>
  </si>
  <si>
    <t>05/11/2016</t>
  </si>
  <si>
    <t>Mancuso, Karen</t>
  </si>
  <si>
    <t>12/10/1986</t>
  </si>
  <si>
    <t>8/19/2012</t>
  </si>
  <si>
    <t>Mangal, Debbie</t>
  </si>
  <si>
    <t>11/07/1974</t>
  </si>
  <si>
    <t>Martin, Sandra</t>
  </si>
  <si>
    <t>11/07/1987</t>
  </si>
  <si>
    <t>Maurice, Shana</t>
  </si>
  <si>
    <t>11/22/77</t>
  </si>
  <si>
    <t>5/31/2011</t>
  </si>
  <si>
    <t>Carthy, B'rigit</t>
  </si>
  <si>
    <t>05/21/87</t>
  </si>
  <si>
    <t>Mckenna, Sandy</t>
  </si>
  <si>
    <t>01/07/1987</t>
  </si>
  <si>
    <t>McKinzie, Jac</t>
  </si>
  <si>
    <t>07/01/1984</t>
  </si>
  <si>
    <t>Meads, Elizabeth</t>
  </si>
  <si>
    <t>05/30/68</t>
  </si>
  <si>
    <t>11/11/2016</t>
  </si>
  <si>
    <t>02/05/2016</t>
  </si>
  <si>
    <t>Medeiros, Jennifer</t>
  </si>
  <si>
    <t>Miller, Brannon</t>
  </si>
  <si>
    <t>08/10/1981</t>
  </si>
  <si>
    <t>yes</t>
  </si>
  <si>
    <t>Hispanic</t>
  </si>
  <si>
    <t>8/16/2012</t>
  </si>
  <si>
    <t>Miller, Ned</t>
  </si>
  <si>
    <t>06/29/85</t>
  </si>
  <si>
    <t>09/04/2014</t>
  </si>
  <si>
    <t>1/14/2013</t>
  </si>
  <si>
    <t>Monkfish, Erasumus</t>
  </si>
  <si>
    <t>08/17/92</t>
  </si>
  <si>
    <t>Monroe, Peter</t>
  </si>
  <si>
    <t>IT Manager - Infra</t>
  </si>
  <si>
    <t>10/05/1986</t>
  </si>
  <si>
    <t>2/15/2012</t>
  </si>
  <si>
    <t>Monterro, Luisa</t>
  </si>
  <si>
    <t>04/24/70</t>
  </si>
  <si>
    <t>5/13/2013</t>
  </si>
  <si>
    <t>Moran, Patrick</t>
  </si>
  <si>
    <t>12/03/1976</t>
  </si>
  <si>
    <t>Morway, Tanya</t>
  </si>
  <si>
    <t>04/04/1979</t>
  </si>
  <si>
    <t>Motlagh,  Dawn</t>
  </si>
  <si>
    <t>07/07/1984</t>
  </si>
  <si>
    <t xml:space="preserve">Moumanil, Maliki </t>
  </si>
  <si>
    <t>12/01/1974</t>
  </si>
  <si>
    <t>Myers, Michael</t>
  </si>
  <si>
    <t>04/18/80</t>
  </si>
  <si>
    <t>Navathe, Kurt</t>
  </si>
  <si>
    <t>04/25/70</t>
  </si>
  <si>
    <t>02/10/2017</t>
  </si>
  <si>
    <t>Ndzi, Colombui</t>
  </si>
  <si>
    <t>05/02/1989</t>
  </si>
  <si>
    <t>03/02/2013</t>
  </si>
  <si>
    <t>Ndzi, Horia</t>
  </si>
  <si>
    <t>03/28/83</t>
  </si>
  <si>
    <t>5/25/2016</t>
  </si>
  <si>
    <t>03/06/2016</t>
  </si>
  <si>
    <t xml:space="preserve">Newman, Richard </t>
  </si>
  <si>
    <t>04/08/1977</t>
  </si>
  <si>
    <t xml:space="preserve">Ngodup, Shari </t>
  </si>
  <si>
    <t>06/03/1967</t>
  </si>
  <si>
    <t>Nguyen, Dheepa</t>
  </si>
  <si>
    <t>GA</t>
  </si>
  <si>
    <t>03/31/89</t>
  </si>
  <si>
    <t>Nguyen, Lei-Ming</t>
  </si>
  <si>
    <t>Nowlan, Kristie</t>
  </si>
  <si>
    <t>11/23/85</t>
  </si>
  <si>
    <t>O'hare, Lynn</t>
  </si>
  <si>
    <t>09/30/80</t>
  </si>
  <si>
    <t>05/01/2018</t>
  </si>
  <si>
    <t>03/09/2018</t>
  </si>
  <si>
    <t xml:space="preserve">Oliver, Brooke </t>
  </si>
  <si>
    <t>02/11/1952</t>
  </si>
  <si>
    <t>07/02/2013</t>
  </si>
  <si>
    <t>Onque, Jasmine</t>
  </si>
  <si>
    <t>FL</t>
  </si>
  <si>
    <t>05/11/1990</t>
  </si>
  <si>
    <t>Osturnka, Adeel</t>
  </si>
  <si>
    <t>12/11/1976</t>
  </si>
  <si>
    <t>Owad, Clinton</t>
  </si>
  <si>
    <t>11/24/79</t>
  </si>
  <si>
    <t>Ozark, Travis</t>
  </si>
  <si>
    <t>NC</t>
  </si>
  <si>
    <t>05/19/82</t>
  </si>
  <si>
    <t>Panjwani, Nina</t>
  </si>
  <si>
    <t>05/01/1979</t>
  </si>
  <si>
    <t>02/07/2011</t>
  </si>
  <si>
    <t>01/12/2014</t>
  </si>
  <si>
    <t>Patronick, Lucas</t>
  </si>
  <si>
    <t>02/20/79</t>
  </si>
  <si>
    <t>09/07/2015</t>
  </si>
  <si>
    <t>8/16/2015</t>
  </si>
  <si>
    <t>Pearson, Randall</t>
  </si>
  <si>
    <t>09/05/1984</t>
  </si>
  <si>
    <t>12/01/2014</t>
  </si>
  <si>
    <t>1/16/2016</t>
  </si>
  <si>
    <t>Smith, Martin</t>
  </si>
  <si>
    <t>03/17/88</t>
  </si>
  <si>
    <t>12/28/2017</t>
  </si>
  <si>
    <t>Pelletier, Ermine</t>
  </si>
  <si>
    <t>07/18/89</t>
  </si>
  <si>
    <t>9/15/2015</t>
  </si>
  <si>
    <t>02/06/2015</t>
  </si>
  <si>
    <t>Perry, Shakira</t>
  </si>
  <si>
    <t>07/20/86</t>
  </si>
  <si>
    <t>10/25/2015</t>
  </si>
  <si>
    <t>medical issues</t>
  </si>
  <si>
    <t>5/13/2014</t>
  </si>
  <si>
    <t>Peters, Lauren</t>
  </si>
  <si>
    <t>08/17/86</t>
  </si>
  <si>
    <t>02/04/2013</t>
  </si>
  <si>
    <t>01/10/2013</t>
  </si>
  <si>
    <t xml:space="preserve">Peterson, Ebonee  </t>
  </si>
  <si>
    <t>05/09/1977</t>
  </si>
  <si>
    <t>10/25/2010</t>
  </si>
  <si>
    <t>5/18/2016</t>
  </si>
  <si>
    <t>03/05/2015</t>
  </si>
  <si>
    <t xml:space="preserve">Petingill, Shana  </t>
  </si>
  <si>
    <t>03/10/1979</t>
  </si>
  <si>
    <t>Petrowsky, Thelma</t>
  </si>
  <si>
    <t>09/16/84</t>
  </si>
  <si>
    <t>Pham, Hong</t>
  </si>
  <si>
    <t>03/06/1988</t>
  </si>
  <si>
    <t>11/30/2012</t>
  </si>
  <si>
    <t xml:space="preserve">Pitt, Brad </t>
  </si>
  <si>
    <t>11/23/81</t>
  </si>
  <si>
    <t>11/05/2007</t>
  </si>
  <si>
    <t>Potts, Xana</t>
  </si>
  <si>
    <t>KY</t>
  </si>
  <si>
    <t>08/29/88</t>
  </si>
  <si>
    <t>Power, Morissa</t>
  </si>
  <si>
    <t>10/15/84</t>
  </si>
  <si>
    <t>06/04/2018</t>
  </si>
  <si>
    <t>04/02/2018</t>
  </si>
  <si>
    <t xml:space="preserve">Punjabhi, Louis  </t>
  </si>
  <si>
    <t>06/19/61</t>
  </si>
  <si>
    <t>Purinton, Janine</t>
  </si>
  <si>
    <t>09/22/70</t>
  </si>
  <si>
    <t>04/02/2013</t>
  </si>
  <si>
    <t>Quinn, Sean</t>
  </si>
  <si>
    <t>11/06/1984</t>
  </si>
  <si>
    <t>8/15/2015</t>
  </si>
  <si>
    <t>4/19/2014</t>
  </si>
  <si>
    <t>Rachael, Maggie</t>
  </si>
  <si>
    <t>05/12/1980</t>
  </si>
  <si>
    <t>Rarrick, Quinn</t>
  </si>
  <si>
    <t>12/31/84</t>
  </si>
  <si>
    <t>04/07/2018</t>
  </si>
  <si>
    <t>02/04/2018</t>
  </si>
  <si>
    <t>Ren, Kylo</t>
  </si>
  <si>
    <t>ID</t>
  </si>
  <si>
    <t>10/12/1954</t>
  </si>
  <si>
    <t>Rhoads, Thomas</t>
  </si>
  <si>
    <t>07/22/82</t>
  </si>
  <si>
    <t>1/15/2016</t>
  </si>
  <si>
    <t xml:space="preserve">Rivera, Haley  </t>
  </si>
  <si>
    <t>01/12/1973</t>
  </si>
  <si>
    <t>Roberson, May</t>
  </si>
  <si>
    <t>09/05/1981</t>
  </si>
  <si>
    <t>10/22/2011</t>
  </si>
  <si>
    <t>Robertson, Peter</t>
  </si>
  <si>
    <t>07/03/1972</t>
  </si>
  <si>
    <t>02/08/2012</t>
  </si>
  <si>
    <t>01/06/2012</t>
  </si>
  <si>
    <t xml:space="preserve">Robinson, Alain  </t>
  </si>
  <si>
    <t>01/07/1974</t>
  </si>
  <si>
    <t>1/26/2016</t>
  </si>
  <si>
    <t>01/10/2015</t>
  </si>
  <si>
    <t>Robinson, Cherly</t>
  </si>
  <si>
    <t>01/07/1985</t>
  </si>
  <si>
    <t>04/05/2016</t>
  </si>
  <si>
    <t>Robinson, Elias</t>
  </si>
  <si>
    <t>01/28/85</t>
  </si>
  <si>
    <t xml:space="preserve">Roby, Lori </t>
  </si>
  <si>
    <t>10/11/1981</t>
  </si>
  <si>
    <t>Roehrich, Bianca</t>
  </si>
  <si>
    <t>Principal Data Architect</t>
  </si>
  <si>
    <t>05/27/73</t>
  </si>
  <si>
    <t>11/10/2018</t>
  </si>
  <si>
    <t>2/13/2018</t>
  </si>
  <si>
    <t>Roper, Katie</t>
  </si>
  <si>
    <t>Data Architect</t>
  </si>
  <si>
    <t>11/21/72</t>
  </si>
  <si>
    <t>01/07/2017</t>
  </si>
  <si>
    <t xml:space="preserve">Rose, Ashley  </t>
  </si>
  <si>
    <t>12/05/1974</t>
  </si>
  <si>
    <t>Rossetti, Bruno</t>
  </si>
  <si>
    <t>03/18/87</t>
  </si>
  <si>
    <t>8/13/2018</t>
  </si>
  <si>
    <t>07/02/2018</t>
  </si>
  <si>
    <t>Roup,Simon</t>
  </si>
  <si>
    <t>IT Manager - DB</t>
  </si>
  <si>
    <t>04/05/1973</t>
  </si>
  <si>
    <t>1/20/2013</t>
  </si>
  <si>
    <t>Ruiz, Ricardo</t>
  </si>
  <si>
    <t>01/04/1964</t>
  </si>
  <si>
    <t>01/04/2015</t>
  </si>
  <si>
    <t>Saada, Adell</t>
  </si>
  <si>
    <t>07/24/86</t>
  </si>
  <si>
    <t>Saar-Beckles, Melinda</t>
  </si>
  <si>
    <t>06/06/1968</t>
  </si>
  <si>
    <t>07/04/2016</t>
  </si>
  <si>
    <t xml:space="preserve">Sadki, Nore  </t>
  </si>
  <si>
    <t>12/21/74</t>
  </si>
  <si>
    <t>7/30/2018</t>
  </si>
  <si>
    <t>02/05/2018</t>
  </si>
  <si>
    <t>Sahoo, Adil</t>
  </si>
  <si>
    <t>04/26/86</t>
  </si>
  <si>
    <t>Salter, Jason</t>
  </si>
  <si>
    <t xml:space="preserve">Data Analyst </t>
  </si>
  <si>
    <t>12/17/87</t>
  </si>
  <si>
    <t>10/31/2015</t>
  </si>
  <si>
    <t>4/20/2015</t>
  </si>
  <si>
    <t>Sander, Kamrin</t>
  </si>
  <si>
    <t>07/10/1988</t>
  </si>
  <si>
    <t>Sewkumar, Nori</t>
  </si>
  <si>
    <t>03/10/1975</t>
  </si>
  <si>
    <t xml:space="preserve">Shepard, Anita </t>
  </si>
  <si>
    <t>04/14/81</t>
  </si>
  <si>
    <t>9/30/2014</t>
  </si>
  <si>
    <t>Shields, Seffi</t>
  </si>
  <si>
    <t>08/24/85</t>
  </si>
  <si>
    <t>Simard, Kramer</t>
  </si>
  <si>
    <t>02/08/1970</t>
  </si>
  <si>
    <t xml:space="preserve">Singh, Nan </t>
  </si>
  <si>
    <t>05/19/88</t>
  </si>
  <si>
    <t>05/01/2015</t>
  </si>
  <si>
    <t>Sloan, Constance</t>
  </si>
  <si>
    <t>11/25/87</t>
  </si>
  <si>
    <t>10/26/2009</t>
  </si>
  <si>
    <t>04/08/2015</t>
  </si>
  <si>
    <t>04/02/2015</t>
  </si>
  <si>
    <t>Smith, Joe</t>
  </si>
  <si>
    <t>10/30/63</t>
  </si>
  <si>
    <t>Smith, John</t>
  </si>
  <si>
    <t>08/16/84</t>
  </si>
  <si>
    <t>5/18/2014</t>
  </si>
  <si>
    <t>Smith, Leigh Ann</t>
  </si>
  <si>
    <t>9/25/2013</t>
  </si>
  <si>
    <t>8/15/2013</t>
  </si>
  <si>
    <t>Smith, Sade</t>
  </si>
  <si>
    <t>02/02/1965</t>
  </si>
  <si>
    <t xml:space="preserve">Soto, Julia </t>
  </si>
  <si>
    <t>03/12/1973</t>
  </si>
  <si>
    <t>06/10/2011</t>
  </si>
  <si>
    <t>Soze, Keyser</t>
  </si>
  <si>
    <t>02/09/1983</t>
  </si>
  <si>
    <t xml:space="preserve">Sparks, Taylor  </t>
  </si>
  <si>
    <t>07/20/68</t>
  </si>
  <si>
    <t>Spirea, Kelley</t>
  </si>
  <si>
    <t>09/30/75</t>
  </si>
  <si>
    <t>10/02/2012</t>
  </si>
  <si>
    <t>Squatrito, Kristen</t>
  </si>
  <si>
    <t>03/26/73</t>
  </si>
  <si>
    <t>6/29/2015</t>
  </si>
  <si>
    <t>03/02/2015</t>
  </si>
  <si>
    <t>Stanford,Barbara  M</t>
  </si>
  <si>
    <t>08/25/82</t>
  </si>
  <si>
    <t>Stansfield, Norman</t>
  </si>
  <si>
    <t>NV</t>
  </si>
  <si>
    <t>05/09/1974</t>
  </si>
  <si>
    <t xml:space="preserve">Steans, Tyrone  </t>
  </si>
  <si>
    <t>09/01/1986</t>
  </si>
  <si>
    <t>Stoica, Rick</t>
  </si>
  <si>
    <t>03/14/85</t>
  </si>
  <si>
    <t>Strong, Caitrin</t>
  </si>
  <si>
    <t>MT</t>
  </si>
  <si>
    <t>05/12/1989</t>
  </si>
  <si>
    <t>9/27/2010</t>
  </si>
  <si>
    <t xml:space="preserve">Sullivan, Kissy </t>
  </si>
  <si>
    <t>03/28/78</t>
  </si>
  <si>
    <t>01/08/2009</t>
  </si>
  <si>
    <t>Sullivan, Timothy</t>
  </si>
  <si>
    <t>10/07/1982</t>
  </si>
  <si>
    <t>Sutwell, Barbara</t>
  </si>
  <si>
    <t>08/15/68</t>
  </si>
  <si>
    <t>Szabo, Andrew</t>
  </si>
  <si>
    <t>05/06/1983</t>
  </si>
  <si>
    <t>Tannen, Biff</t>
  </si>
  <si>
    <t>10/24/87</t>
  </si>
  <si>
    <t xml:space="preserve">Tavares, Desiree  </t>
  </si>
  <si>
    <t>04/03/1975</t>
  </si>
  <si>
    <t>4/27/2009</t>
  </si>
  <si>
    <t xml:space="preserve">Tejeda, Lenora </t>
  </si>
  <si>
    <t>05/24/53</t>
  </si>
  <si>
    <t>07/08/2017</t>
  </si>
  <si>
    <t>4/18/2017</t>
  </si>
  <si>
    <t xml:space="preserve">Terry, Sharlene </t>
  </si>
  <si>
    <t>OR</t>
  </si>
  <si>
    <t>05/07/1965</t>
  </si>
  <si>
    <t>Theamstern, Sophia</t>
  </si>
  <si>
    <t>05/09/1965</t>
  </si>
  <si>
    <t>09/05/2016</t>
  </si>
  <si>
    <t>03/02/2016</t>
  </si>
  <si>
    <t>Thibaud, Kenneth</t>
  </si>
  <si>
    <t>09/16/75</t>
  </si>
  <si>
    <t>6/25/2007</t>
  </si>
  <si>
    <t>7/14/2010</t>
  </si>
  <si>
    <t>Tippett, Jeanette</t>
  </si>
  <si>
    <t>06/05/1967</t>
  </si>
  <si>
    <t>2/18/2013</t>
  </si>
  <si>
    <t>Torrence, Jack</t>
  </si>
  <si>
    <t>ND</t>
  </si>
  <si>
    <t>01/15/68</t>
  </si>
  <si>
    <t>01/09/2006</t>
  </si>
  <si>
    <t>Trang, Mei</t>
  </si>
  <si>
    <t>05/16/83</t>
  </si>
  <si>
    <t xml:space="preserve">Tredinnick, Neville </t>
  </si>
  <si>
    <t>05/05/1988</t>
  </si>
  <si>
    <t>02/12/2016</t>
  </si>
  <si>
    <t>True, Edward</t>
  </si>
  <si>
    <t>06/14/83</t>
  </si>
  <si>
    <t>4/15/2018</t>
  </si>
  <si>
    <t>02/12/2017</t>
  </si>
  <si>
    <t>Trzeciak, Cybil</t>
  </si>
  <si>
    <t>03/15/85</t>
  </si>
  <si>
    <t>07/02/2014</t>
  </si>
  <si>
    <t>Turpin, Jumil</t>
  </si>
  <si>
    <t>03/31/69</t>
  </si>
  <si>
    <t>Valentin,Jackie</t>
  </si>
  <si>
    <t>AZ</t>
  </si>
  <si>
    <t>05/23/91</t>
  </si>
  <si>
    <t xml:space="preserve">Veera, Abdellah </t>
  </si>
  <si>
    <t>01/31/87</t>
  </si>
  <si>
    <t>Vega, Vincent</t>
  </si>
  <si>
    <t>10/10/1968</t>
  </si>
  <si>
    <t>08/01/2011</t>
  </si>
  <si>
    <t>Villanueva, Noah</t>
  </si>
  <si>
    <t>ME</t>
  </si>
  <si>
    <t>07/11/1989</t>
  </si>
  <si>
    <t>Voldemort, Lord</t>
  </si>
  <si>
    <t>08/07/1986</t>
  </si>
  <si>
    <t>2/22/2017</t>
  </si>
  <si>
    <t>Volk, Colleen</t>
  </si>
  <si>
    <t>06/03/1986</t>
  </si>
  <si>
    <t>02/08/2016</t>
  </si>
  <si>
    <t>gross misconduct</t>
  </si>
  <si>
    <t>02/01/2015</t>
  </si>
  <si>
    <t>Von Massenbach, Anna</t>
  </si>
  <si>
    <t>04/06/1985</t>
  </si>
  <si>
    <t>07/05/2015</t>
  </si>
  <si>
    <t>Walker, Roger</t>
  </si>
  <si>
    <t>02/10/1976</t>
  </si>
  <si>
    <t>Wallace, Courtney  E</t>
  </si>
  <si>
    <t>11/14/55</t>
  </si>
  <si>
    <t>01/02/2012</t>
  </si>
  <si>
    <t>Wallace, Theresa</t>
  </si>
  <si>
    <t>08/02/1980</t>
  </si>
  <si>
    <t>09/01/2015</t>
  </si>
  <si>
    <t>09/05/2014</t>
  </si>
  <si>
    <t>Wang, Charlie</t>
  </si>
  <si>
    <t>07/08/1981</t>
  </si>
  <si>
    <t>Warfield, Sarah</t>
  </si>
  <si>
    <t>05/02/1978</t>
  </si>
  <si>
    <t>02/05/2019</t>
  </si>
  <si>
    <t>Whittier, Scott</t>
  </si>
  <si>
    <t>05/24/87</t>
  </si>
  <si>
    <t>5/15/2014</t>
  </si>
  <si>
    <t>Wilber, Barry</t>
  </si>
  <si>
    <t>Wilkes, Annie</t>
  </si>
  <si>
    <t>07/30/83</t>
  </si>
  <si>
    <t>02/06/2011</t>
  </si>
  <si>
    <t xml:space="preserve">Williams, Jacquelyn  </t>
  </si>
  <si>
    <t>10/02/1969</t>
  </si>
  <si>
    <t>6/27/2015</t>
  </si>
  <si>
    <t>06/02/2014</t>
  </si>
  <si>
    <t xml:space="preserve">Winthrop, Jordan  </t>
  </si>
  <si>
    <t>11/07/1958</t>
  </si>
  <si>
    <t>2/21/2016</t>
  </si>
  <si>
    <t>1/19/2016</t>
  </si>
  <si>
    <t>Wolk, Hang  T</t>
  </si>
  <si>
    <t>04/20/85</t>
  </si>
  <si>
    <t>Woodson, Jason</t>
  </si>
  <si>
    <t>05/11/1985</t>
  </si>
  <si>
    <t xml:space="preserve">Ybarra, Catherine </t>
  </si>
  <si>
    <t>05/04/1982</t>
  </si>
  <si>
    <t>09/02/2008</t>
  </si>
  <si>
    <t>9/29/2015</t>
  </si>
  <si>
    <t>09/02/2015</t>
  </si>
  <si>
    <t>Zamora, Jennifer</t>
  </si>
  <si>
    <t>CIO</t>
  </si>
  <si>
    <t>08/30/79</t>
  </si>
  <si>
    <t>04/10/2010</t>
  </si>
  <si>
    <t>Zhou, Julia</t>
  </si>
  <si>
    <t>02/24/79</t>
  </si>
  <si>
    <t>Zima, Colleen</t>
  </si>
  <si>
    <t>08/17/78</t>
  </si>
  <si>
    <t>MarriedID</t>
  </si>
  <si>
    <t>MaritalStatusID</t>
  </si>
  <si>
    <t>GenderID</t>
  </si>
  <si>
    <t>EmpStatusID</t>
  </si>
  <si>
    <t>DeptID</t>
  </si>
  <si>
    <t>PerfScoreID</t>
  </si>
  <si>
    <t>FromDiversityJobFairID</t>
  </si>
  <si>
    <t>Termd</t>
  </si>
  <si>
    <t>PositionID</t>
  </si>
  <si>
    <t>Position</t>
  </si>
  <si>
    <t>Zip</t>
  </si>
  <si>
    <t>Sex</t>
  </si>
  <si>
    <t>MaritalDesc</t>
  </si>
  <si>
    <t>CitizenDesc</t>
  </si>
  <si>
    <t>HispanicLatino</t>
  </si>
  <si>
    <t>RaceDesc</t>
  </si>
  <si>
    <t>DateofHire</t>
  </si>
  <si>
    <t>DateofTermination</t>
  </si>
  <si>
    <t>TermReason</t>
  </si>
  <si>
    <t>EmploymentStatus</t>
  </si>
  <si>
    <t>ManagerName</t>
  </si>
  <si>
    <t>ManagerID</t>
  </si>
  <si>
    <t>RecruitmentSource</t>
  </si>
  <si>
    <t>PerformanceScore</t>
  </si>
  <si>
    <t>EngagementSurvey</t>
  </si>
  <si>
    <t>EmpSatisfaction</t>
  </si>
  <si>
    <t>SpecialProjectsCount</t>
  </si>
  <si>
    <t>LastPerformanceReview_Date</t>
  </si>
  <si>
    <t>DaysLateLast30</t>
  </si>
  <si>
    <t>Marital Staus</t>
  </si>
  <si>
    <t>First Name</t>
  </si>
  <si>
    <t>Last Name</t>
  </si>
  <si>
    <t>Production Tech I</t>
  </si>
  <si>
    <t xml:space="preserve">Male </t>
  </si>
  <si>
    <t>Wilson</t>
  </si>
  <si>
    <t>Karthikeyan</t>
  </si>
  <si>
    <t>Production Tech II</t>
  </si>
  <si>
    <t>Female</t>
  </si>
  <si>
    <t>Sarah</t>
  </si>
  <si>
    <t>Trina</t>
  </si>
  <si>
    <t>Carol</t>
  </si>
  <si>
    <t>Linda</t>
  </si>
  <si>
    <t>Colby</t>
  </si>
  <si>
    <t>Sam</t>
  </si>
  <si>
    <t>Alejandro</t>
  </si>
  <si>
    <t>Rachael</t>
  </si>
  <si>
    <t>Thomas</t>
  </si>
  <si>
    <t>Barbara</t>
  </si>
  <si>
    <t>Hector</t>
  </si>
  <si>
    <t>Francesco</t>
  </si>
  <si>
    <t>Nader</t>
  </si>
  <si>
    <t>Norman</t>
  </si>
  <si>
    <t>Kimberly</t>
  </si>
  <si>
    <t>Elig. Non-Citizen</t>
  </si>
  <si>
    <t>Courtney</t>
  </si>
  <si>
    <t>Beatrice</t>
  </si>
  <si>
    <t>DB Admin</t>
  </si>
  <si>
    <t>Renee</t>
  </si>
  <si>
    <t>Scott</t>
  </si>
  <si>
    <t>Sean</t>
  </si>
  <si>
    <t>Lowan</t>
  </si>
  <si>
    <t>Helen</t>
  </si>
  <si>
    <t>Dianna</t>
  </si>
  <si>
    <t>Betsy</t>
  </si>
  <si>
    <t>Frank</t>
  </si>
  <si>
    <t>Bonalyn</t>
  </si>
  <si>
    <t>Charles</t>
  </si>
  <si>
    <t>Donna</t>
  </si>
  <si>
    <t>Accountant</t>
  </si>
  <si>
    <t>Mia</t>
  </si>
  <si>
    <t>Joseph</t>
  </si>
  <si>
    <t>Josephine</t>
  </si>
  <si>
    <t>Area Sales Mgr</t>
  </si>
  <si>
    <t>Jessica</t>
  </si>
  <si>
    <t>Joelle</t>
  </si>
  <si>
    <t>Benjamin</t>
  </si>
  <si>
    <t>Software Engine. Mng</t>
  </si>
  <si>
    <t>Max</t>
  </si>
  <si>
    <t>Calvin</t>
  </si>
  <si>
    <t>Judith</t>
  </si>
  <si>
    <t>Michael</t>
  </si>
  <si>
    <t>Claudia</t>
  </si>
  <si>
    <t>Michelle</t>
  </si>
  <si>
    <t>Brian</t>
  </si>
  <si>
    <t>Lin</t>
  </si>
  <si>
    <t>Donovan</t>
  </si>
  <si>
    <t>Anton</t>
  </si>
  <si>
    <t>Enola</t>
  </si>
  <si>
    <t>Caroline</t>
  </si>
  <si>
    <t>Rick</t>
  </si>
  <si>
    <t>Jennifer</t>
  </si>
  <si>
    <t>Phil</t>
  </si>
  <si>
    <t>Elijian</t>
  </si>
  <si>
    <t>James</t>
  </si>
  <si>
    <t>Spencer</t>
  </si>
  <si>
    <t>Director of Ops</t>
  </si>
  <si>
    <t>Vito</t>
  </si>
  <si>
    <t>Lisa</t>
  </si>
  <si>
    <t>Jean</t>
  </si>
  <si>
    <t>Noah</t>
  </si>
  <si>
    <t>Lynn</t>
  </si>
  <si>
    <t>Ann</t>
  </si>
  <si>
    <t>Jene'ya</t>
  </si>
  <si>
    <t>Daniel</t>
  </si>
  <si>
    <t>Randy</t>
  </si>
  <si>
    <t>DeGweck</t>
  </si>
  <si>
    <t>Keyla</t>
  </si>
  <si>
    <t>Alex</t>
  </si>
  <si>
    <t>Carla</t>
  </si>
  <si>
    <t>Carl</t>
  </si>
  <si>
    <t>Tommy</t>
  </si>
  <si>
    <t>Geoff</t>
  </si>
  <si>
    <t>Jenna</t>
  </si>
  <si>
    <t>Lily</t>
  </si>
  <si>
    <t>Denisa</t>
  </si>
  <si>
    <t>Eric</t>
  </si>
  <si>
    <t>Elle</t>
  </si>
  <si>
    <t>Amy</t>
  </si>
  <si>
    <t>Marianne</t>
  </si>
  <si>
    <t>Rex</t>
  </si>
  <si>
    <t>Angela</t>
  </si>
  <si>
    <t>Miguel</t>
  </si>
  <si>
    <t>April</t>
  </si>
  <si>
    <t>Susan</t>
  </si>
  <si>
    <t>Megan</t>
  </si>
  <si>
    <t>Nicole</t>
  </si>
  <si>
    <t>Nilson</t>
  </si>
  <si>
    <t>Boba</t>
  </si>
  <si>
    <t>Libby</t>
  </si>
  <si>
    <t>Fidelia</t>
  </si>
  <si>
    <t>Tanya</t>
  </si>
  <si>
    <t>Jason</t>
  </si>
  <si>
    <t>Maruk</t>
  </si>
  <si>
    <t>Raul</t>
  </si>
  <si>
    <t>Mildred</t>
  </si>
  <si>
    <t>Melisa</t>
  </si>
  <si>
    <t>Whitney</t>
  </si>
  <si>
    <t>Evelyn</t>
  </si>
  <si>
    <t>Myriam</t>
  </si>
  <si>
    <t>Taisha</t>
  </si>
  <si>
    <t>Amon</t>
  </si>
  <si>
    <t>Shenice</t>
  </si>
  <si>
    <t>Cayo</t>
  </si>
  <si>
    <t>Juan</t>
  </si>
  <si>
    <t>Maria</t>
  </si>
  <si>
    <t>David</t>
  </si>
  <si>
    <t>Amer. Ind. or Alask. Nat.</t>
  </si>
  <si>
    <t>Phylicia</t>
  </si>
  <si>
    <t>Roxana</t>
  </si>
  <si>
    <t>Elijiah</t>
  </si>
  <si>
    <t>Paula</t>
  </si>
  <si>
    <t>Hans</t>
  </si>
  <si>
    <t>Mike</t>
  </si>
  <si>
    <t>Joanne</t>
  </si>
  <si>
    <t>Earnest</t>
  </si>
  <si>
    <t>Christie</t>
  </si>
  <si>
    <t>Kara</t>
  </si>
  <si>
    <t>Anthony</t>
  </si>
  <si>
    <t>Alfred</t>
  </si>
  <si>
    <t>Adrienne</t>
  </si>
  <si>
    <t>Jayne</t>
  </si>
  <si>
    <t>Debra</t>
  </si>
  <si>
    <t>Admin Assistant</t>
  </si>
  <si>
    <t>Estelle</t>
  </si>
  <si>
    <t>Jane</t>
  </si>
  <si>
    <t>Julissa</t>
  </si>
  <si>
    <t>Rosalie</t>
  </si>
  <si>
    <t>Ming</t>
  </si>
  <si>
    <t>Walter</t>
  </si>
  <si>
    <t>Rose</t>
  </si>
  <si>
    <t>Maryellen</t>
  </si>
  <si>
    <t>Hannah</t>
  </si>
  <si>
    <t>Tayana</t>
  </si>
  <si>
    <t>Sneha</t>
  </si>
  <si>
    <t>George</t>
  </si>
  <si>
    <t>Noelle</t>
  </si>
  <si>
    <t>Yen</t>
  </si>
  <si>
    <t>Judy</t>
  </si>
  <si>
    <t>Donysha</t>
  </si>
  <si>
    <t>Kramer</t>
  </si>
  <si>
    <t>Bartholemew</t>
  </si>
  <si>
    <t>Janet</t>
  </si>
  <si>
    <t>Kathleen</t>
  </si>
  <si>
    <t>Alexandra</t>
  </si>
  <si>
    <t>Bradley</t>
  </si>
  <si>
    <t>John</t>
  </si>
  <si>
    <t>Freddy</t>
  </si>
  <si>
    <t>Jyoti</t>
  </si>
  <si>
    <t>Lajiri</t>
  </si>
  <si>
    <t>Lindsey</t>
  </si>
  <si>
    <t>Enrico</t>
  </si>
  <si>
    <t>William</t>
  </si>
  <si>
    <t>Mohammed</t>
  </si>
  <si>
    <t>Binh</t>
  </si>
  <si>
    <t>Dallas</t>
  </si>
  <si>
    <t>Brandon</t>
  </si>
  <si>
    <t>Hannibal</t>
  </si>
  <si>
    <t>Giovanni</t>
  </si>
  <si>
    <t>Ketsia</t>
  </si>
  <si>
    <t>Marilyn</t>
  </si>
  <si>
    <t>Mathew</t>
  </si>
  <si>
    <t>Leonara</t>
  </si>
  <si>
    <t>Lindsay</t>
  </si>
  <si>
    <t>Allison</t>
  </si>
  <si>
    <t>Samuel</t>
  </si>
  <si>
    <t>Lauren</t>
  </si>
  <si>
    <t>Robyn</t>
  </si>
  <si>
    <t>Karen</t>
  </si>
  <si>
    <t>Debbie</t>
  </si>
  <si>
    <t>Sandra</t>
  </si>
  <si>
    <t>Martin</t>
  </si>
  <si>
    <t>Shana</t>
  </si>
  <si>
    <t>B'rigit</t>
  </si>
  <si>
    <t>Sandy</t>
  </si>
  <si>
    <t>Jac</t>
  </si>
  <si>
    <t>Elizabeth</t>
  </si>
  <si>
    <t>Brannon</t>
  </si>
  <si>
    <t>Ned</t>
  </si>
  <si>
    <t>Erasumus</t>
  </si>
  <si>
    <t>Peter</t>
  </si>
  <si>
    <t>Luisa</t>
  </si>
  <si>
    <t>Patrick</t>
  </si>
  <si>
    <t>Dawn</t>
  </si>
  <si>
    <t>Motlagh</t>
  </si>
  <si>
    <t>Maliki</t>
  </si>
  <si>
    <t>Kurt</t>
  </si>
  <si>
    <t>Colombui</t>
  </si>
  <si>
    <t>Horia</t>
  </si>
  <si>
    <t>Richard</t>
  </si>
  <si>
    <t>Shari</t>
  </si>
  <si>
    <t>Dheepa</t>
  </si>
  <si>
    <t>Lei-Ming</t>
  </si>
  <si>
    <t>Kristie</t>
  </si>
  <si>
    <t>Brooke</t>
  </si>
  <si>
    <t>Jasmine</t>
  </si>
  <si>
    <t>Adeel</t>
  </si>
  <si>
    <t>Clinton</t>
  </si>
  <si>
    <t>Travis</t>
  </si>
  <si>
    <t>Nina</t>
  </si>
  <si>
    <t>Lucas</t>
  </si>
  <si>
    <t>Randall</t>
  </si>
  <si>
    <t>Ermine</t>
  </si>
  <si>
    <t>Shakira</t>
  </si>
  <si>
    <t>Ebonee</t>
  </si>
  <si>
    <t>Thelma</t>
  </si>
  <si>
    <t>Hong</t>
  </si>
  <si>
    <t>Brad</t>
  </si>
  <si>
    <t>Xana</t>
  </si>
  <si>
    <t>Morissa</t>
  </si>
  <si>
    <t>Louis</t>
  </si>
  <si>
    <t>Janine</t>
  </si>
  <si>
    <t>Quinn</t>
  </si>
  <si>
    <t>Maggie</t>
  </si>
  <si>
    <t>Kylo</t>
  </si>
  <si>
    <t>Haley</t>
  </si>
  <si>
    <t>May</t>
  </si>
  <si>
    <t>Alain</t>
  </si>
  <si>
    <t>Cherly</t>
  </si>
  <si>
    <t>Elias</t>
  </si>
  <si>
    <t>Lori</t>
  </si>
  <si>
    <t>Bianca</t>
  </si>
  <si>
    <t>Katie</t>
  </si>
  <si>
    <t>Ashley</t>
  </si>
  <si>
    <t>Bruno</t>
  </si>
  <si>
    <t>Simon</t>
  </si>
  <si>
    <t>Ricardo</t>
  </si>
  <si>
    <t>Adell</t>
  </si>
  <si>
    <t>Melinda</t>
  </si>
  <si>
    <t>Nore</t>
  </si>
  <si>
    <t>Adil</t>
  </si>
  <si>
    <t>Kamrin</t>
  </si>
  <si>
    <t>Nori</t>
  </si>
  <si>
    <t>Anita</t>
  </si>
  <si>
    <t>Seffi</t>
  </si>
  <si>
    <t>Nan</t>
  </si>
  <si>
    <t>Constance</t>
  </si>
  <si>
    <t>Joe</t>
  </si>
  <si>
    <t>ALeigh</t>
  </si>
  <si>
    <t>Sade</t>
  </si>
  <si>
    <t>Julia</t>
  </si>
  <si>
    <t>Keyser</t>
  </si>
  <si>
    <t>Taylor</t>
  </si>
  <si>
    <t>Kelley</t>
  </si>
  <si>
    <t>Kristen</t>
  </si>
  <si>
    <t>BMarbara</t>
  </si>
  <si>
    <t>Tyrone</t>
  </si>
  <si>
    <t>Caitrin</t>
  </si>
  <si>
    <t>Kissy</t>
  </si>
  <si>
    <t>Timothy</t>
  </si>
  <si>
    <t>Andrew</t>
  </si>
  <si>
    <t>Biff</t>
  </si>
  <si>
    <t>Desiree</t>
  </si>
  <si>
    <t>Lenora</t>
  </si>
  <si>
    <t>Sharlene</t>
  </si>
  <si>
    <t>Sophia</t>
  </si>
  <si>
    <t>Kenneth</t>
  </si>
  <si>
    <t>Jeanette</t>
  </si>
  <si>
    <t>Jack</t>
  </si>
  <si>
    <t>Mei</t>
  </si>
  <si>
    <t>Neville</t>
  </si>
  <si>
    <t>Edward</t>
  </si>
  <si>
    <t>Cybil</t>
  </si>
  <si>
    <t>Jumil</t>
  </si>
  <si>
    <t>Jackie</t>
  </si>
  <si>
    <t>Abdellah</t>
  </si>
  <si>
    <t>Vincent</t>
  </si>
  <si>
    <t>Lord</t>
  </si>
  <si>
    <t>Colleen</t>
  </si>
  <si>
    <t>Anna</t>
  </si>
  <si>
    <t>Roger</t>
  </si>
  <si>
    <t>Theresa</t>
  </si>
  <si>
    <t>Charlie</t>
  </si>
  <si>
    <t>Barry</t>
  </si>
  <si>
    <t>Annie</t>
  </si>
  <si>
    <t>Jacquelyn</t>
  </si>
  <si>
    <t>Jordan</t>
  </si>
  <si>
    <t>Hang</t>
  </si>
  <si>
    <t>Catherine</t>
  </si>
  <si>
    <t>Career change</t>
  </si>
  <si>
    <t>Vol. Termin.</t>
  </si>
  <si>
    <t>Hours</t>
  </si>
  <si>
    <t>Return to school</t>
  </si>
  <si>
    <t>Soft. Engineering</t>
  </si>
  <si>
    <t>Black or Afr. Amer.</t>
  </si>
  <si>
    <t>Unhappy</t>
  </si>
  <si>
    <t>Multi-race</t>
  </si>
  <si>
    <t>Online application</t>
  </si>
  <si>
    <t>Attendance</t>
  </si>
  <si>
    <t>Termin. w/cause</t>
  </si>
  <si>
    <t>Is a gangster</t>
  </si>
  <si>
    <t>Retiring</t>
  </si>
  <si>
    <t>Relocation</t>
  </si>
  <si>
    <t>More money</t>
  </si>
  <si>
    <t>Military</t>
  </si>
  <si>
    <t>No-call, no-show</t>
  </si>
  <si>
    <t>Maternity (no return)</t>
  </si>
  <si>
    <t>Medical</t>
  </si>
  <si>
    <t>Gross misconduct</t>
  </si>
  <si>
    <t>Salary Band</t>
  </si>
  <si>
    <t>Age</t>
  </si>
  <si>
    <t>Gender</t>
  </si>
  <si>
    <t>Days of Service</t>
  </si>
  <si>
    <t>Years of Service</t>
  </si>
  <si>
    <t>Working Days</t>
  </si>
  <si>
    <t>Absence Fraction</t>
  </si>
  <si>
    <t>Medium</t>
  </si>
  <si>
    <t>High</t>
  </si>
  <si>
    <t>Low</t>
  </si>
  <si>
    <t>Grand Total</t>
  </si>
  <si>
    <t>Row Labels</t>
  </si>
  <si>
    <t>Count of Performance</t>
  </si>
  <si>
    <t>Mean</t>
  </si>
  <si>
    <t>Kurtosis</t>
  </si>
  <si>
    <t>Count of Race</t>
  </si>
  <si>
    <t>Average of Age</t>
  </si>
  <si>
    <t>Average of Satisfaction</t>
  </si>
  <si>
    <t>Average of Salary</t>
  </si>
  <si>
    <t>Production</t>
  </si>
  <si>
    <t>Male</t>
  </si>
  <si>
    <t>Count of Gender</t>
  </si>
  <si>
    <t>Average of Absence Fraction</t>
  </si>
  <si>
    <t>Average of Years of Service</t>
  </si>
  <si>
    <t>Count of Marital Staus</t>
  </si>
  <si>
    <t>Count of Recruit Source</t>
  </si>
  <si>
    <t>Column Labels</t>
  </si>
  <si>
    <t>Age Band</t>
  </si>
  <si>
    <t>57 +</t>
  </si>
  <si>
    <t>27 - 37</t>
  </si>
  <si>
    <t>37 - 47</t>
  </si>
  <si>
    <t>47 - 57</t>
  </si>
  <si>
    <t>Tenure Bands</t>
  </si>
  <si>
    <t>5 - 9</t>
  </si>
  <si>
    <t>0 - 4</t>
  </si>
  <si>
    <t>10 +</t>
  </si>
  <si>
    <t>Average of Engagement</t>
  </si>
  <si>
    <t>Adinolfi W</t>
  </si>
  <si>
    <t>Ait Sidi K</t>
  </si>
  <si>
    <t>Akinkuole S</t>
  </si>
  <si>
    <t>Alagbe T</t>
  </si>
  <si>
    <t>Anderson C</t>
  </si>
  <si>
    <t>Anderson L</t>
  </si>
  <si>
    <t>Andreola C</t>
  </si>
  <si>
    <t>Athwal S</t>
  </si>
  <si>
    <t>Bachioch L</t>
  </si>
  <si>
    <t>Bacong A</t>
  </si>
  <si>
    <t>Baczensk R</t>
  </si>
  <si>
    <t>Barbara T</t>
  </si>
  <si>
    <t>Barbossa H</t>
  </si>
  <si>
    <t>Barone F</t>
  </si>
  <si>
    <t>Barton N</t>
  </si>
  <si>
    <t>Bates N</t>
  </si>
  <si>
    <t>Beak K</t>
  </si>
  <si>
    <t>Beatrice C</t>
  </si>
  <si>
    <t>Becker R</t>
  </si>
  <si>
    <t>Becker S</t>
  </si>
  <si>
    <t>Bernstei S</t>
  </si>
  <si>
    <t>Biden L</t>
  </si>
  <si>
    <t>Billis H</t>
  </si>
  <si>
    <t>Blount D</t>
  </si>
  <si>
    <t>Bondwell B</t>
  </si>
  <si>
    <t>Booth F</t>
  </si>
  <si>
    <t>Boutwell B</t>
  </si>
  <si>
    <t>Bozzi C</t>
  </si>
  <si>
    <t>Brill D</t>
  </si>
  <si>
    <t>Brown M</t>
  </si>
  <si>
    <t>Buccheri J</t>
  </si>
  <si>
    <t>Bugali J</t>
  </si>
  <si>
    <t>Bunbury J</t>
  </si>
  <si>
    <t>Burke J</t>
  </si>
  <si>
    <t>Burkett B</t>
  </si>
  <si>
    <t>Cady M</t>
  </si>
  <si>
    <t>Candie C</t>
  </si>
  <si>
    <t>Carabbio J</t>
  </si>
  <si>
    <t>Carey M</t>
  </si>
  <si>
    <t>Carr C</t>
  </si>
  <si>
    <t>Carter M</t>
  </si>
  <si>
    <t>Chace B</t>
  </si>
  <si>
    <t>Champaige B</t>
  </si>
  <si>
    <t>Chan L</t>
  </si>
  <si>
    <t>Chang D</t>
  </si>
  <si>
    <t>Chigurh A</t>
  </si>
  <si>
    <t>Chivukul E</t>
  </si>
  <si>
    <t>Cierpiszwski C</t>
  </si>
  <si>
    <t>Clayton R</t>
  </si>
  <si>
    <t>Cloninge J</t>
  </si>
  <si>
    <t>Close P</t>
  </si>
  <si>
    <t>Clukey E</t>
  </si>
  <si>
    <t>Cockel J</t>
  </si>
  <si>
    <t>Cole S</t>
  </si>
  <si>
    <t>Corleone M</t>
  </si>
  <si>
    <t>Corleone V</t>
  </si>
  <si>
    <t>Cornett L</t>
  </si>
  <si>
    <t>Costello F</t>
  </si>
  <si>
    <t>Crimming</t>
  </si>
  <si>
    <t>Cross N</t>
  </si>
  <si>
    <t>Daneault L</t>
  </si>
  <si>
    <t>Daniele A</t>
  </si>
  <si>
    <t>Darson J</t>
  </si>
  <si>
    <t>Davis D</t>
  </si>
  <si>
    <t>Dee R</t>
  </si>
  <si>
    <t>Del Bosqe K</t>
  </si>
  <si>
    <t>Delarge A</t>
  </si>
  <si>
    <t>Demita C</t>
  </si>
  <si>
    <t>Desimone C</t>
  </si>
  <si>
    <t>DeVito T</t>
  </si>
  <si>
    <t>Dickinso G</t>
  </si>
  <si>
    <t>Dietrich J</t>
  </si>
  <si>
    <t>DiNocco L</t>
  </si>
  <si>
    <t>Dobrin D</t>
  </si>
  <si>
    <t>Dolan L</t>
  </si>
  <si>
    <t>Dougall E</t>
  </si>
  <si>
    <t>Driver E</t>
  </si>
  <si>
    <t>Dunn A</t>
  </si>
  <si>
    <t>Dunne A</t>
  </si>
  <si>
    <t>Eaton M</t>
  </si>
  <si>
    <t>Engdahl J</t>
  </si>
  <si>
    <t>England R</t>
  </si>
  <si>
    <t>Erilus A</t>
  </si>
  <si>
    <t>Estremer M</t>
  </si>
  <si>
    <t>Evensen A</t>
  </si>
  <si>
    <t>Exantus S</t>
  </si>
  <si>
    <t>Faller M</t>
  </si>
  <si>
    <t>Fancett N</t>
  </si>
  <si>
    <t>Ferguson S</t>
  </si>
  <si>
    <t>Fernande N</t>
  </si>
  <si>
    <t>Fett B</t>
  </si>
  <si>
    <t>Fitzpatrck M</t>
  </si>
  <si>
    <t>Foreman T</t>
  </si>
  <si>
    <t>Forrest A</t>
  </si>
  <si>
    <t>Foss J</t>
  </si>
  <si>
    <t>Foster-Bker A</t>
  </si>
  <si>
    <t>Fraval M</t>
  </si>
  <si>
    <t>Galia L</t>
  </si>
  <si>
    <t>Garcia R</t>
  </si>
  <si>
    <t>Gaul B</t>
  </si>
  <si>
    <t>Gentry M</t>
  </si>
  <si>
    <t>Gerke M</t>
  </si>
  <si>
    <t>Gill W</t>
  </si>
  <si>
    <t>Gilles A</t>
  </si>
  <si>
    <t>Girifalc E</t>
  </si>
  <si>
    <t>Givens M</t>
  </si>
  <si>
    <t>Goble T</t>
  </si>
  <si>
    <t>Goeth A</t>
  </si>
  <si>
    <t>Gold S</t>
  </si>
  <si>
    <t>Gonzalez C</t>
  </si>
  <si>
    <t>Gonzalez J</t>
  </si>
  <si>
    <t>Gonzalez M</t>
  </si>
  <si>
    <t>Good S</t>
  </si>
  <si>
    <t>Gordon D</t>
  </si>
  <si>
    <t>Gosciminki P</t>
  </si>
  <si>
    <t>Goyal R</t>
  </si>
  <si>
    <t>Gray E</t>
  </si>
  <si>
    <t>Gross P</t>
  </si>
  <si>
    <t>Gruber H</t>
  </si>
  <si>
    <t>Guiliann M</t>
  </si>
  <si>
    <t>Handschigl J</t>
  </si>
  <si>
    <t>Hankard E</t>
  </si>
  <si>
    <t>Harringtn C</t>
  </si>
  <si>
    <t>Harrison K</t>
  </si>
  <si>
    <t>Heitzman A</t>
  </si>
  <si>
    <t>Hendrickon T</t>
  </si>
  <si>
    <t>Hitchcoc A</t>
  </si>
  <si>
    <t>Homberge A</t>
  </si>
  <si>
    <t>Horton J</t>
  </si>
  <si>
    <t>Houlihan D</t>
  </si>
  <si>
    <t>Howard E</t>
  </si>
  <si>
    <t>Hudson J</t>
  </si>
  <si>
    <t>Hunts J</t>
  </si>
  <si>
    <t>Hutter R</t>
  </si>
  <si>
    <t>Huynh M</t>
  </si>
  <si>
    <t>Immediat W</t>
  </si>
  <si>
    <t>Ivey R</t>
  </si>
  <si>
    <t>Jackson M</t>
  </si>
  <si>
    <t>Jacobi H</t>
  </si>
  <si>
    <t>Jeannite T</t>
  </si>
  <si>
    <t>Jhaveri S</t>
  </si>
  <si>
    <t>Johnson G</t>
  </si>
  <si>
    <t>Johnson N</t>
  </si>
  <si>
    <t>Johnston Y</t>
  </si>
  <si>
    <t>Jung J</t>
  </si>
  <si>
    <t>Kampew D</t>
  </si>
  <si>
    <t>Keatts K</t>
  </si>
  <si>
    <t>Khemmich B</t>
  </si>
  <si>
    <t>King J</t>
  </si>
  <si>
    <t>Kinsella K</t>
  </si>
  <si>
    <t>Kirill A</t>
  </si>
  <si>
    <t>Knapp B</t>
  </si>
  <si>
    <t>Kretschmr J</t>
  </si>
  <si>
    <t>Kreuger F</t>
  </si>
  <si>
    <t>Landa H</t>
  </si>
  <si>
    <t>Langford L</t>
  </si>
  <si>
    <t>Langton E</t>
  </si>
  <si>
    <t>LaRotond W</t>
  </si>
  <si>
    <t>Latif M</t>
  </si>
  <si>
    <t>Le B</t>
  </si>
  <si>
    <t>Leach D</t>
  </si>
  <si>
    <t>LeBlanc B</t>
  </si>
  <si>
    <t>Lecter H</t>
  </si>
  <si>
    <t>Leruth G</t>
  </si>
  <si>
    <t>Liebig K</t>
  </si>
  <si>
    <t>Linares M</t>
  </si>
  <si>
    <t>Linden M</t>
  </si>
  <si>
    <t>Lindsay L</t>
  </si>
  <si>
    <t>Lundy S</t>
  </si>
  <si>
    <t>Lunquist L</t>
  </si>
  <si>
    <t>Lydon A</t>
  </si>
  <si>
    <t>Lynch L</t>
  </si>
  <si>
    <t>MacLenna S</t>
  </si>
  <si>
    <t>Mahoney L</t>
  </si>
  <si>
    <t>Manchestr R</t>
  </si>
  <si>
    <t>Mancuso K</t>
  </si>
  <si>
    <t>Mangal D</t>
  </si>
  <si>
    <t>Martin S</t>
  </si>
  <si>
    <t>Maurice S</t>
  </si>
  <si>
    <t>Carthy B</t>
  </si>
  <si>
    <t>Mckenna S</t>
  </si>
  <si>
    <t>McKinzie J</t>
  </si>
  <si>
    <t>Meads E</t>
  </si>
  <si>
    <t>Medeiros J</t>
  </si>
  <si>
    <t>Miller B</t>
  </si>
  <si>
    <t>Miller N</t>
  </si>
  <si>
    <t>Monkfish E</t>
  </si>
  <si>
    <t>Monroe P</t>
  </si>
  <si>
    <t>Monterro L</t>
  </si>
  <si>
    <t>Moran P</t>
  </si>
  <si>
    <t>Morway T</t>
  </si>
  <si>
    <t>Moumanil M</t>
  </si>
  <si>
    <t>Myers M</t>
  </si>
  <si>
    <t>Navathe K</t>
  </si>
  <si>
    <t>Ndzi C</t>
  </si>
  <si>
    <t>Ndzi H</t>
  </si>
  <si>
    <t>Newman R</t>
  </si>
  <si>
    <t>Ngodup S</t>
  </si>
  <si>
    <t>Nguyen D</t>
  </si>
  <si>
    <t>Nguyen L</t>
  </si>
  <si>
    <t>Nowlan K</t>
  </si>
  <si>
    <t>O'hare L</t>
  </si>
  <si>
    <t>Oliver B</t>
  </si>
  <si>
    <t>Onque J</t>
  </si>
  <si>
    <t>Osturnka A</t>
  </si>
  <si>
    <t>Owad C</t>
  </si>
  <si>
    <t>Ozark T</t>
  </si>
  <si>
    <t>Panjwani N</t>
  </si>
  <si>
    <t>Patronic L</t>
  </si>
  <si>
    <t>Pearson R</t>
  </si>
  <si>
    <t>Smith M</t>
  </si>
  <si>
    <t>Pelletie E</t>
  </si>
  <si>
    <t>Perry S</t>
  </si>
  <si>
    <t>Peters L</t>
  </si>
  <si>
    <t>Peterson E</t>
  </si>
  <si>
    <t>Petingil S</t>
  </si>
  <si>
    <t>Petrowsk T</t>
  </si>
  <si>
    <t>Pham H</t>
  </si>
  <si>
    <t>Pitt B</t>
  </si>
  <si>
    <t>Potts X</t>
  </si>
  <si>
    <t>Power M</t>
  </si>
  <si>
    <t>Punjabhi L</t>
  </si>
  <si>
    <t>Purinton J</t>
  </si>
  <si>
    <t>Quinn S</t>
  </si>
  <si>
    <t>Rachael M</t>
  </si>
  <si>
    <t>Rarrick Q</t>
  </si>
  <si>
    <t>Ren K</t>
  </si>
  <si>
    <t>Rhoads T</t>
  </si>
  <si>
    <t>Rivera H</t>
  </si>
  <si>
    <t>Roberson M</t>
  </si>
  <si>
    <t>Robertso P</t>
  </si>
  <si>
    <t>Robinson A</t>
  </si>
  <si>
    <t>Robinson C</t>
  </si>
  <si>
    <t>Robinson E</t>
  </si>
  <si>
    <t>Roby L</t>
  </si>
  <si>
    <t>Roehrich B</t>
  </si>
  <si>
    <t>Roper K</t>
  </si>
  <si>
    <t>Rose A</t>
  </si>
  <si>
    <t>Rossetti B</t>
  </si>
  <si>
    <t>Roup S</t>
  </si>
  <si>
    <t>Ruiz R</t>
  </si>
  <si>
    <t>Saada A</t>
  </si>
  <si>
    <t>Saar-Becles M</t>
  </si>
  <si>
    <t>Sadki N</t>
  </si>
  <si>
    <t>Sahoo A</t>
  </si>
  <si>
    <t>Salter J</t>
  </si>
  <si>
    <t>Sander K</t>
  </si>
  <si>
    <t>Sewkumar N</t>
  </si>
  <si>
    <t>Shepard A</t>
  </si>
  <si>
    <t>Shields S</t>
  </si>
  <si>
    <t>Simard K</t>
  </si>
  <si>
    <t>Singh N</t>
  </si>
  <si>
    <t>Sloan C</t>
  </si>
  <si>
    <t>Smith J</t>
  </si>
  <si>
    <t>Smith L</t>
  </si>
  <si>
    <t>Smith S</t>
  </si>
  <si>
    <t>Soto J</t>
  </si>
  <si>
    <t>Soze K</t>
  </si>
  <si>
    <t>Sparks T</t>
  </si>
  <si>
    <t>Spirea K</t>
  </si>
  <si>
    <t>Squatrit K</t>
  </si>
  <si>
    <t>Stanford B</t>
  </si>
  <si>
    <t>Stansfied N</t>
  </si>
  <si>
    <t>Steans T</t>
  </si>
  <si>
    <t>Stoica R</t>
  </si>
  <si>
    <t>Strong C</t>
  </si>
  <si>
    <t>Sullivan K</t>
  </si>
  <si>
    <t>Sullivan T</t>
  </si>
  <si>
    <t>Sutwell B</t>
  </si>
  <si>
    <t>Szabo A</t>
  </si>
  <si>
    <t>Tannen B</t>
  </si>
  <si>
    <t>Tavares D</t>
  </si>
  <si>
    <t>Tejeda L</t>
  </si>
  <si>
    <t>Terry S</t>
  </si>
  <si>
    <t>Theamsten S</t>
  </si>
  <si>
    <t>Thibaud K</t>
  </si>
  <si>
    <t>Tippett J</t>
  </si>
  <si>
    <t>Torrence J</t>
  </si>
  <si>
    <t>Trang M</t>
  </si>
  <si>
    <t>Tredinnik N</t>
  </si>
  <si>
    <t>True E</t>
  </si>
  <si>
    <t>Trzeciak C</t>
  </si>
  <si>
    <t>Turpin J</t>
  </si>
  <si>
    <t>Valentin J</t>
  </si>
  <si>
    <t>Veera A</t>
  </si>
  <si>
    <t>Vega V</t>
  </si>
  <si>
    <t>Villanuea N</t>
  </si>
  <si>
    <t>Voldemor L</t>
  </si>
  <si>
    <t>Volk C</t>
  </si>
  <si>
    <t>Von Massnbach A</t>
  </si>
  <si>
    <t>Walker R</t>
  </si>
  <si>
    <t>Wallace C</t>
  </si>
  <si>
    <t>Wallace T</t>
  </si>
  <si>
    <t>Wang C</t>
  </si>
  <si>
    <t>Warfield S</t>
  </si>
  <si>
    <t>Whittier S</t>
  </si>
  <si>
    <t>Wilber B</t>
  </si>
  <si>
    <t>Wilkes A</t>
  </si>
  <si>
    <t>Williams J</t>
  </si>
  <si>
    <t>Winthrop J</t>
  </si>
  <si>
    <t>Wolk H</t>
  </si>
  <si>
    <t>Woodson J</t>
  </si>
  <si>
    <t>Ybarra C</t>
  </si>
  <si>
    <t>Zamora J</t>
  </si>
  <si>
    <t>Zhou J</t>
  </si>
  <si>
    <t>Zima C</t>
  </si>
  <si>
    <t>Combined Eng&amp;Sat</t>
  </si>
  <si>
    <t>Count of Termination Reason</t>
  </si>
  <si>
    <t>Term Reason</t>
  </si>
  <si>
    <t>Count of EmpID</t>
  </si>
  <si>
    <t>% Absences</t>
  </si>
  <si>
    <t>Average of Combined Eng&amp;Sat</t>
  </si>
  <si>
    <t>Sum of Combined Eng&amp;Sat</t>
  </si>
  <si>
    <t>Sum of Late Days (30)</t>
  </si>
  <si>
    <t>Sum of Years of Service</t>
  </si>
  <si>
    <t xml:space="preserve">Best performing </t>
  </si>
  <si>
    <t>employee</t>
  </si>
  <si>
    <t xml:space="preserve">Production </t>
  </si>
  <si>
    <t>Sum of Age</t>
  </si>
  <si>
    <t>Sales Total</t>
  </si>
  <si>
    <t>% turnover rate</t>
  </si>
  <si>
    <t>(Multiple Items)</t>
  </si>
  <si>
    <t xml:space="preserve">% late days </t>
  </si>
  <si>
    <t>Perform exceeds %</t>
  </si>
  <si>
    <t>Soft Engine</t>
  </si>
  <si>
    <t>Age of active v terminate</t>
  </si>
  <si>
    <t xml:space="preserve">Executives </t>
  </si>
  <si>
    <t>Top w/ "exceed" perform</t>
  </si>
  <si>
    <t>%  absences by manager</t>
  </si>
  <si>
    <t>% N.Improve &amp; PIP</t>
  </si>
  <si>
    <t>Webster Butler 1</t>
  </si>
  <si>
    <t>Std Deviation</t>
  </si>
  <si>
    <t>Variance</t>
  </si>
  <si>
    <t xml:space="preserve">Range </t>
  </si>
  <si>
    <t>Quartiles</t>
  </si>
  <si>
    <t>Q1</t>
  </si>
  <si>
    <t>Q3</t>
  </si>
  <si>
    <t>IQR</t>
  </si>
  <si>
    <t>Q2 (median)</t>
  </si>
  <si>
    <t>Q4 (max)</t>
  </si>
  <si>
    <t>(min)</t>
  </si>
  <si>
    <t>Skew</t>
  </si>
  <si>
    <t>* extremely positvely skewed</t>
  </si>
  <si>
    <t>*extremely  leptokurtic - high peaks in mean and tails</t>
  </si>
  <si>
    <t xml:space="preserve">Univariate Analysis </t>
  </si>
  <si>
    <t>Bivariate Analysis</t>
  </si>
  <si>
    <t>Correlation</t>
  </si>
  <si>
    <t>Pearson Correlation coefficient</t>
  </si>
  <si>
    <t>Sum of Projects</t>
  </si>
  <si>
    <t xml:space="preserve">Salary by Projects </t>
  </si>
  <si>
    <t>Engagement by Late Days</t>
  </si>
  <si>
    <t>* -v.high</t>
  </si>
  <si>
    <t>*50% of all salaries within band</t>
  </si>
  <si>
    <t xml:space="preserve">Salary </t>
  </si>
  <si>
    <t>2006</t>
  </si>
  <si>
    <t>2007</t>
  </si>
  <si>
    <t>2008</t>
  </si>
  <si>
    <t>2009</t>
  </si>
  <si>
    <t>2010</t>
  </si>
  <si>
    <t>2011</t>
  </si>
  <si>
    <t>2012</t>
  </si>
  <si>
    <t>2013</t>
  </si>
  <si>
    <t>2014</t>
  </si>
  <si>
    <t>2015</t>
  </si>
  <si>
    <t>2016</t>
  </si>
  <si>
    <t>2017</t>
  </si>
  <si>
    <t>2018</t>
  </si>
  <si>
    <t>Average of Projects</t>
  </si>
  <si>
    <t>Time series</t>
  </si>
  <si>
    <t xml:space="preserve">Hire date by projects </t>
  </si>
  <si>
    <t>Hire Date by Emp Count</t>
  </si>
  <si>
    <t xml:space="preserve">Hire Date by Age </t>
  </si>
  <si>
    <t xml:space="preserve">Hire Date by Turnover </t>
  </si>
  <si>
    <t>Type</t>
  </si>
  <si>
    <t>Level of Measurement</t>
  </si>
  <si>
    <t>Discrete/Continuous</t>
  </si>
  <si>
    <t>Identifier</t>
  </si>
  <si>
    <t>Nominal</t>
  </si>
  <si>
    <t>Discrete</t>
  </si>
  <si>
    <t>Quantitative</t>
  </si>
  <si>
    <t>Ratio</t>
  </si>
  <si>
    <t>Continuous</t>
  </si>
  <si>
    <t>Categorical</t>
  </si>
  <si>
    <t>Ordinal</t>
  </si>
  <si>
    <t>Date</t>
  </si>
  <si>
    <t>Marital Status</t>
  </si>
  <si>
    <t>Date/Null</t>
  </si>
  <si>
    <t>Interval</t>
  </si>
  <si>
    <t>First Name, Last Name</t>
  </si>
  <si>
    <t>N/a</t>
  </si>
  <si>
    <t>Variable</t>
  </si>
  <si>
    <t>Employees</t>
  </si>
  <si>
    <t xml:space="preserve">*moderate correlation </t>
  </si>
  <si>
    <t>*moderate negative correlation</t>
  </si>
  <si>
    <t>RealTurnover</t>
  </si>
  <si>
    <t>Min of Salary</t>
  </si>
  <si>
    <t>Management - BAD</t>
  </si>
  <si>
    <t>Management - GOOD</t>
  </si>
  <si>
    <t>%  staff negative performance</t>
  </si>
  <si>
    <t>Turnover by department</t>
  </si>
  <si>
    <t>AVG SALARY</t>
  </si>
  <si>
    <t>STAFF %</t>
  </si>
  <si>
    <t>PERFROM "EXCEED"</t>
  </si>
  <si>
    <t>OVERVIEW</t>
  </si>
  <si>
    <t>PRODUCTION</t>
  </si>
  <si>
    <t>salary band</t>
  </si>
  <si>
    <t>SALES</t>
  </si>
  <si>
    <t>% of late days (in 30) BY GENEDER</t>
  </si>
  <si>
    <t>% PAY BANDS</t>
  </si>
  <si>
    <t>RACE BY ENG&amp;SAT</t>
  </si>
  <si>
    <t>Overview</t>
  </si>
  <si>
    <t>% in salary bands</t>
  </si>
  <si>
    <t>eng &amp; sat by race</t>
  </si>
  <si>
    <t xml:space="preserve">projects &amp; eng&amp;sat by marital status </t>
  </si>
  <si>
    <t>Admin</t>
  </si>
  <si>
    <t>salary band by age</t>
  </si>
  <si>
    <t>ADMIN</t>
  </si>
  <si>
    <t>salary by marital status</t>
  </si>
  <si>
    <t>underperforming</t>
  </si>
  <si>
    <t>EXCEED PERFROMANCE BY ENG&amp;SAT AND SALARY</t>
  </si>
  <si>
    <t>BEST EMPLOYEES</t>
  </si>
  <si>
    <t>Sum of Satisfaction</t>
  </si>
  <si>
    <t>WORST EMPLOYEES</t>
  </si>
  <si>
    <t>EXCEED BY ENG&amp;SAT</t>
  </si>
  <si>
    <t>LOWEST ABSENCE</t>
  </si>
  <si>
    <t>TENURE BY PERFORM EXCEED</t>
  </si>
  <si>
    <t>PROJECTS BY SATISFACTION</t>
  </si>
  <si>
    <t>HIGHEST ABSENCE</t>
  </si>
  <si>
    <t>HIGHEST LATE DAYS</t>
  </si>
  <si>
    <t>Tenure (months)</t>
  </si>
  <si>
    <t>shortest tenure by projects (active)</t>
  </si>
  <si>
    <t>worst performing</t>
  </si>
  <si>
    <t>Time Series</t>
  </si>
  <si>
    <t>HIRE DATE</t>
  </si>
  <si>
    <t>TERMINATION DATE</t>
  </si>
  <si>
    <t>TERM DATE BY GENDER</t>
  </si>
  <si>
    <t>% late days by term date</t>
  </si>
  <si>
    <t>Sum of Salary</t>
  </si>
  <si>
    <t>SOFTWARE ENGINNERING</t>
  </si>
  <si>
    <t>Dashboard</t>
  </si>
  <si>
    <t>KPI's</t>
  </si>
  <si>
    <t>staff by dept</t>
  </si>
  <si>
    <t>staff by performance</t>
  </si>
  <si>
    <t>highest salary</t>
  </si>
  <si>
    <t>absence by dept</t>
  </si>
  <si>
    <t>performance by manager</t>
  </si>
  <si>
    <t>employee sat &amp; eng combo</t>
  </si>
  <si>
    <t>Lowest Turnover</t>
  </si>
  <si>
    <t>High Turnover</t>
  </si>
  <si>
    <t>Management GOOD</t>
  </si>
  <si>
    <t>Management BAD</t>
  </si>
  <si>
    <t>Termin reason by gender</t>
  </si>
  <si>
    <t>mng score by exec</t>
  </si>
  <si>
    <t>mng count &amp; avg salary</t>
  </si>
  <si>
    <t>% mngs by dept</t>
  </si>
  <si>
    <t>LOWEST MANAGER eng &amp; SAt</t>
  </si>
  <si>
    <t>Best MANAGER Eng and Sat</t>
  </si>
  <si>
    <t>manager underperformance</t>
  </si>
  <si>
    <t>manager exceed performance</t>
  </si>
  <si>
    <t>directors w/no staff</t>
  </si>
  <si>
    <t>Chief Executives</t>
  </si>
  <si>
    <t>Chief Executives &amp; Directors</t>
  </si>
  <si>
    <t>Management Overview</t>
  </si>
  <si>
    <t>weighted perform exceed %</t>
  </si>
  <si>
    <t>Weighted Eng&amp;Sat</t>
  </si>
  <si>
    <t>WEIGHTED STAFF ENG&amp;SAT</t>
  </si>
  <si>
    <t>Elijah Gray</t>
  </si>
  <si>
    <t>managers comp</t>
  </si>
  <si>
    <t>staff "exceed" by gender</t>
  </si>
  <si>
    <t>staff exceed by martial staus</t>
  </si>
  <si>
    <t>eng &amp; sat combo by salary band</t>
  </si>
  <si>
    <t>All</t>
  </si>
  <si>
    <t>ABSENCES</t>
  </si>
  <si>
    <t>exceeds performance by age band</t>
  </si>
  <si>
    <t>performance &amp; gender</t>
  </si>
  <si>
    <t>salary by age &amp; gender</t>
  </si>
  <si>
    <t>absence by gender</t>
  </si>
  <si>
    <t>BY PERFORMANCE, TENURE &amp; GENDER</t>
  </si>
  <si>
    <t>High Total</t>
  </si>
  <si>
    <t>avg salary by gender</t>
  </si>
  <si>
    <t>TENURE BY RACE</t>
  </si>
  <si>
    <t>TERM STAFF BY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</si>
</sst>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809]* #,##0.00_-;\-[$£-809]* #,##0.00_-;_-[$£-809]* &quot;-&quot;??_-;_-@_-"/>
    <numFmt numFmtId="165" formatCode="0.000"/>
    <numFmt numFmtId="166" formatCode="0.000%"/>
    <numFmt numFmtId="167" formatCode="&quot;£&quot;#,##0"/>
    <numFmt numFmtId="168" formatCode="&quot;£&quot;#,##0.00"/>
  </numFmts>
  <fonts count="30" x14ac:knownFonts="1">
    <font>
      <sz val="11"/>
      <color theme="1"/>
      <name val="Aptos Narrow"/>
      <family val="2"/>
      <scheme val="minor"/>
    </font>
    <font>
      <sz val="8"/>
      <name val="Aptos Narrow"/>
      <family val="2"/>
      <scheme val="minor"/>
    </font>
    <font>
      <i/>
      <sz val="11"/>
      <color theme="1"/>
      <name val="Aptos Narrow"/>
      <family val="2"/>
      <scheme val="minor"/>
    </font>
    <font>
      <b/>
      <sz val="14"/>
      <color theme="1"/>
      <name val="Aptos Narrow"/>
      <family val="2"/>
      <scheme val="minor"/>
    </font>
    <font>
      <b/>
      <sz val="16"/>
      <color theme="1"/>
      <name val="Aptos Narrow"/>
      <family val="2"/>
      <scheme val="minor"/>
    </font>
    <font>
      <b/>
      <sz val="18"/>
      <color theme="1"/>
      <name val="Aptos Narrow"/>
      <family val="2"/>
      <scheme val="minor"/>
    </font>
    <font>
      <b/>
      <u/>
      <sz val="18"/>
      <color theme="1"/>
      <name val="Aptos Narrow"/>
      <family val="2"/>
      <scheme val="minor"/>
    </font>
    <font>
      <b/>
      <i/>
      <u/>
      <sz val="18"/>
      <color theme="1"/>
      <name val="Aptos Narrow"/>
      <family val="2"/>
      <scheme val="minor"/>
    </font>
    <font>
      <b/>
      <u/>
      <sz val="16"/>
      <color theme="1"/>
      <name val="Aptos Narrow"/>
      <family val="2"/>
      <scheme val="minor"/>
    </font>
    <font>
      <b/>
      <sz val="11"/>
      <color theme="1"/>
      <name val="Aptos Narrow"/>
      <family val="2"/>
      <scheme val="minor"/>
    </font>
    <font>
      <b/>
      <sz val="13.5"/>
      <color theme="1"/>
      <name val="Aptos Narrow"/>
      <family val="2"/>
      <scheme val="minor"/>
    </font>
    <font>
      <b/>
      <sz val="12"/>
      <color theme="1"/>
      <name val="Aptos Narrow"/>
      <family val="2"/>
      <scheme val="minor"/>
    </font>
    <font>
      <b/>
      <i/>
      <u/>
      <sz val="16"/>
      <color theme="1"/>
      <name val="Aptos Narrow"/>
      <family val="2"/>
      <scheme val="minor"/>
    </font>
    <font>
      <b/>
      <i/>
      <sz val="11"/>
      <color theme="1"/>
      <name val="Aptos Narrow"/>
      <family val="2"/>
      <scheme val="minor"/>
    </font>
    <font>
      <u/>
      <sz val="14"/>
      <color theme="1"/>
      <name val="Aptos Narrow"/>
      <family val="2"/>
      <scheme val="minor"/>
    </font>
    <font>
      <b/>
      <sz val="16"/>
      <color rgb="FFFF0000"/>
      <name val="Aptos Narrow"/>
      <family val="2"/>
      <scheme val="minor"/>
    </font>
    <font>
      <b/>
      <sz val="16"/>
      <name val="Aptos Narrow"/>
      <family val="2"/>
      <scheme val="minor"/>
    </font>
    <font>
      <sz val="16"/>
      <color rgb="FFFF0000"/>
      <name val="Aptos Narrow"/>
      <family val="2"/>
      <scheme val="minor"/>
    </font>
    <font>
      <b/>
      <sz val="14"/>
      <color rgb="FFFF0000"/>
      <name val="Aptos Narrow"/>
      <family val="2"/>
      <scheme val="minor"/>
    </font>
    <font>
      <b/>
      <u/>
      <sz val="16"/>
      <name val="Aptos Narrow"/>
      <family val="2"/>
      <scheme val="minor"/>
    </font>
    <font>
      <sz val="11"/>
      <color rgb="FFFF0000"/>
      <name val="Aptos Narrow"/>
      <family val="2"/>
      <scheme val="minor"/>
    </font>
    <font>
      <b/>
      <i/>
      <sz val="16"/>
      <color theme="1"/>
      <name val="Aptos Narrow"/>
      <family val="2"/>
      <scheme val="minor"/>
    </font>
    <font>
      <sz val="14"/>
      <color rgb="FFFF0000"/>
      <name val="Aptos Narrow"/>
      <family val="2"/>
      <scheme val="minor"/>
    </font>
    <font>
      <b/>
      <u/>
      <sz val="11"/>
      <color theme="1"/>
      <name val="Aptos Narrow"/>
      <family val="2"/>
      <scheme val="minor"/>
    </font>
    <font>
      <b/>
      <sz val="14"/>
      <name val="Aptos Narrow"/>
      <family val="2"/>
      <scheme val="minor"/>
    </font>
    <font>
      <b/>
      <u/>
      <sz val="22"/>
      <color theme="1"/>
      <name val="Aptos Narrow"/>
      <family val="2"/>
      <scheme val="minor"/>
    </font>
    <font>
      <b/>
      <sz val="26"/>
      <color theme="1"/>
      <name val="Aptos Narrow"/>
      <family val="2"/>
      <scheme val="minor"/>
    </font>
    <font>
      <sz val="14"/>
      <color theme="1"/>
      <name val="Aptos Narrow"/>
      <family val="2"/>
      <scheme val="minor"/>
    </font>
    <font>
      <sz val="12"/>
      <color rgb="FFFF0000"/>
      <name val="Aptos Narrow"/>
      <family val="2"/>
      <scheme val="minor"/>
    </font>
    <font>
      <b/>
      <i/>
      <sz val="14"/>
      <color rgb="FFFF0000"/>
      <name val="Aptos Narrow"/>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0">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10" fontId="0" fillId="0" borderId="0" xfId="0" applyNumberFormat="1"/>
    <xf numFmtId="0" fontId="0" fillId="0" borderId="0" xfId="0" applyAlignment="1">
      <alignment horizontal="left" indent="1"/>
    </xf>
    <xf numFmtId="2" fontId="0" fillId="0" borderId="0" xfId="0" pivotButton="1" applyNumberFormat="1"/>
    <xf numFmtId="2" fontId="0" fillId="0" borderId="0" xfId="0" applyNumberFormat="1" applyAlignment="1">
      <alignment horizontal="left"/>
    </xf>
    <xf numFmtId="2" fontId="0" fillId="0" borderId="0" xfId="0" applyNumberFormat="1" applyAlignment="1">
      <alignment horizontal="left" indent="1"/>
    </xf>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0" fillId="0" borderId="1" xfId="0" applyBorder="1"/>
    <xf numFmtId="0" fontId="2" fillId="0" borderId="1" xfId="0" applyFont="1" applyBorder="1"/>
    <xf numFmtId="164" fontId="0" fillId="0" borderId="1" xfId="0" applyNumberFormat="1" applyBorder="1"/>
    <xf numFmtId="0" fontId="10" fillId="0" borderId="0" xfId="0" applyFont="1" applyAlignment="1">
      <alignment vertical="center"/>
    </xf>
    <xf numFmtId="0" fontId="11" fillId="0" borderId="0" xfId="0" applyFont="1" applyAlignment="1">
      <alignment vertical="center"/>
    </xf>
    <xf numFmtId="0" fontId="0" fillId="0" borderId="0" xfId="0" applyAlignment="1">
      <alignment horizontal="left" vertical="center" indent="1"/>
    </xf>
    <xf numFmtId="0" fontId="9" fillId="0" borderId="0" xfId="0" applyFont="1" applyAlignment="1">
      <alignment horizontal="left" vertical="center" indent="1"/>
    </xf>
    <xf numFmtId="0" fontId="9" fillId="0" borderId="0" xfId="0" applyFont="1" applyAlignment="1">
      <alignment horizontal="center" vertical="center" wrapText="1"/>
    </xf>
    <xf numFmtId="0" fontId="0" fillId="0" borderId="0" xfId="0" applyAlignment="1">
      <alignment vertical="center" wrapText="1"/>
    </xf>
    <xf numFmtId="0" fontId="9" fillId="0" borderId="0" xfId="0" applyFont="1" applyAlignment="1">
      <alignment vertical="center" wrapText="1"/>
    </xf>
    <xf numFmtId="0" fontId="0" fillId="0" borderId="0" xfId="0" applyAlignment="1">
      <alignment horizontal="left" vertical="center" indent="2"/>
    </xf>
    <xf numFmtId="0" fontId="12" fillId="0" borderId="0" xfId="0" applyFont="1"/>
    <xf numFmtId="0" fontId="4" fillId="0" borderId="1" xfId="0" applyFont="1" applyBorder="1"/>
    <xf numFmtId="0" fontId="13" fillId="0" borderId="1" xfId="0" applyFont="1" applyBorder="1"/>
    <xf numFmtId="0" fontId="14" fillId="0" borderId="1" xfId="0" applyFont="1" applyBorder="1"/>
    <xf numFmtId="165" fontId="0" fillId="0" borderId="1" xfId="0" applyNumberFormat="1" applyBorder="1"/>
    <xf numFmtId="9" fontId="0" fillId="0" borderId="0" xfId="0" applyNumberFormat="1"/>
    <xf numFmtId="0" fontId="15" fillId="0" borderId="0" xfId="0" applyFont="1"/>
    <xf numFmtId="0" fontId="16" fillId="0" borderId="0" xfId="0" applyFont="1"/>
    <xf numFmtId="2" fontId="15" fillId="0" borderId="0" xfId="0" applyNumberFormat="1" applyFont="1" applyAlignment="1">
      <alignment horizontal="left"/>
    </xf>
    <xf numFmtId="0" fontId="17" fillId="0" borderId="0" xfId="0" applyFont="1"/>
    <xf numFmtId="0" fontId="18" fillId="0" borderId="0" xfId="0" applyFont="1"/>
    <xf numFmtId="0" fontId="19" fillId="0" borderId="0" xfId="0" applyFont="1"/>
    <xf numFmtId="0" fontId="21" fillId="0" borderId="0" xfId="0" applyFont="1"/>
    <xf numFmtId="0" fontId="20" fillId="0" borderId="0" xfId="0" applyFont="1"/>
    <xf numFmtId="0" fontId="22" fillId="0" borderId="0" xfId="0" applyFont="1"/>
    <xf numFmtId="166" fontId="0" fillId="0" borderId="0" xfId="0" applyNumberFormat="1"/>
    <xf numFmtId="0" fontId="9" fillId="0" borderId="0" xfId="0" applyFont="1"/>
    <xf numFmtId="0" fontId="23" fillId="0" borderId="0" xfId="0" applyFont="1"/>
    <xf numFmtId="0" fontId="18" fillId="0" borderId="0" xfId="0" applyFont="1" applyAlignment="1">
      <alignment horizontal="left"/>
    </xf>
    <xf numFmtId="0" fontId="24" fillId="0" borderId="0" xfId="0" applyFont="1" applyAlignment="1">
      <alignment horizontal="left"/>
    </xf>
    <xf numFmtId="0" fontId="9" fillId="0" borderId="0" xfId="0" applyFont="1" applyAlignment="1">
      <alignment horizontal="left"/>
    </xf>
    <xf numFmtId="167" fontId="0" fillId="0" borderId="0" xfId="0" applyNumberFormat="1"/>
    <xf numFmtId="0" fontId="25" fillId="0" borderId="0" xfId="0" applyFont="1"/>
    <xf numFmtId="0" fontId="26" fillId="0" borderId="0" xfId="0" applyFont="1"/>
    <xf numFmtId="0" fontId="27" fillId="0" borderId="0" xfId="0" applyFont="1"/>
    <xf numFmtId="0" fontId="22" fillId="0" borderId="0" xfId="0" applyFont="1" applyAlignment="1">
      <alignment horizontal="left"/>
    </xf>
    <xf numFmtId="167" fontId="0" fillId="0" borderId="0" xfId="0" applyNumberFormat="1" applyAlignment="1">
      <alignment wrapText="1"/>
    </xf>
    <xf numFmtId="0" fontId="28" fillId="0" borderId="0" xfId="0" applyFont="1"/>
    <xf numFmtId="2" fontId="19" fillId="0" borderId="0" xfId="0" applyNumberFormat="1" applyFont="1" applyAlignment="1">
      <alignment horizontal="left"/>
    </xf>
    <xf numFmtId="0" fontId="0" fillId="0" borderId="0" xfId="0" applyAlignment="1">
      <alignment horizontal="left" indent="2"/>
    </xf>
    <xf numFmtId="0" fontId="29" fillId="0" borderId="0" xfId="0" applyFont="1"/>
    <xf numFmtId="168" fontId="0" fillId="0" borderId="0" xfId="0" applyNumberFormat="1"/>
  </cellXfs>
  <cellStyles count="1">
    <cellStyle name="Normal" xfId="0" builtinId="0"/>
  </cellStyles>
  <dxfs count="9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67" formatCode="&quot;£&quot;#,##0"/>
    </dxf>
    <dxf>
      <numFmt numFmtId="167" formatCode="&quot;£&quot;#,##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7" formatCode="&quot;£&quot;#,##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7" formatCode="&quot;£&quot;#,##0"/>
    </dxf>
    <dxf>
      <numFmt numFmtId="167" formatCode="&quot;£&quot;#,##0"/>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1.xml"/><Relationship Id="rId117" Type="http://schemas.openxmlformats.org/officeDocument/2006/relationships/connections" Target="connections.xml"/><Relationship Id="rId21" Type="http://schemas.openxmlformats.org/officeDocument/2006/relationships/pivotCacheDefinition" Target="pivotCache/pivotCacheDefinition6.xml"/><Relationship Id="rId42" Type="http://schemas.openxmlformats.org/officeDocument/2006/relationships/pivotCacheDefinition" Target="pivotCache/pivotCacheDefinition27.xml"/><Relationship Id="rId47" Type="http://schemas.openxmlformats.org/officeDocument/2006/relationships/pivotCacheDefinition" Target="pivotCache/pivotCacheDefinition32.xml"/><Relationship Id="rId63" Type="http://schemas.openxmlformats.org/officeDocument/2006/relationships/pivotCacheDefinition" Target="pivotCache/pivotCacheDefinition48.xml"/><Relationship Id="rId68" Type="http://schemas.openxmlformats.org/officeDocument/2006/relationships/pivotCacheDefinition" Target="pivotCache/pivotCacheDefinition53.xml"/><Relationship Id="rId84" Type="http://schemas.openxmlformats.org/officeDocument/2006/relationships/pivotCacheDefinition" Target="pivotCache/pivotCacheDefinition69.xml"/><Relationship Id="rId89" Type="http://schemas.openxmlformats.org/officeDocument/2006/relationships/pivotCacheDefinition" Target="pivotCache/pivotCacheDefinition74.xml"/><Relationship Id="rId112" Type="http://schemas.openxmlformats.org/officeDocument/2006/relationships/pivotCacheDefinition" Target="pivotCache/pivotCacheDefinition97.xml"/><Relationship Id="rId16" Type="http://schemas.openxmlformats.org/officeDocument/2006/relationships/pivotCacheDefinition" Target="pivotCache/pivotCacheDefinition1.xml"/><Relationship Id="rId107" Type="http://schemas.openxmlformats.org/officeDocument/2006/relationships/pivotCacheDefinition" Target="pivotCache/pivotCacheDefinition92.xml"/><Relationship Id="rId11" Type="http://schemas.openxmlformats.org/officeDocument/2006/relationships/worksheet" Target="worksheets/sheet11.xml"/><Relationship Id="rId32" Type="http://schemas.openxmlformats.org/officeDocument/2006/relationships/pivotCacheDefinition" Target="pivotCache/pivotCacheDefinition17.xml"/><Relationship Id="rId37" Type="http://schemas.openxmlformats.org/officeDocument/2006/relationships/pivotCacheDefinition" Target="pivotCache/pivotCacheDefinition22.xml"/><Relationship Id="rId53" Type="http://schemas.openxmlformats.org/officeDocument/2006/relationships/pivotCacheDefinition" Target="pivotCache/pivotCacheDefinition38.xml"/><Relationship Id="rId58" Type="http://schemas.openxmlformats.org/officeDocument/2006/relationships/pivotCacheDefinition" Target="pivotCache/pivotCacheDefinition43.xml"/><Relationship Id="rId74" Type="http://schemas.openxmlformats.org/officeDocument/2006/relationships/pivotCacheDefinition" Target="pivotCache/pivotCacheDefinition59.xml"/><Relationship Id="rId79" Type="http://schemas.openxmlformats.org/officeDocument/2006/relationships/pivotCacheDefinition" Target="pivotCache/pivotCacheDefinition64.xml"/><Relationship Id="rId102" Type="http://schemas.openxmlformats.org/officeDocument/2006/relationships/pivotCacheDefinition" Target="pivotCache/pivotCacheDefinition87.xml"/><Relationship Id="rId123"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pivotCacheDefinition" Target="pivotCache/pivotCacheDefinition75.xml"/><Relationship Id="rId95" Type="http://schemas.openxmlformats.org/officeDocument/2006/relationships/pivotCacheDefinition" Target="pivotCache/pivotCacheDefinition80.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43" Type="http://schemas.openxmlformats.org/officeDocument/2006/relationships/pivotCacheDefinition" Target="pivotCache/pivotCacheDefinition28.xml"/><Relationship Id="rId48" Type="http://schemas.openxmlformats.org/officeDocument/2006/relationships/pivotCacheDefinition" Target="pivotCache/pivotCacheDefinition33.xml"/><Relationship Id="rId64" Type="http://schemas.openxmlformats.org/officeDocument/2006/relationships/pivotCacheDefinition" Target="pivotCache/pivotCacheDefinition49.xml"/><Relationship Id="rId69" Type="http://schemas.openxmlformats.org/officeDocument/2006/relationships/pivotCacheDefinition" Target="pivotCache/pivotCacheDefinition54.xml"/><Relationship Id="rId113" Type="http://schemas.microsoft.com/office/2007/relationships/slicerCache" Target="slicerCaches/slicerCache1.xml"/><Relationship Id="rId118" Type="http://schemas.openxmlformats.org/officeDocument/2006/relationships/styles" Target="styles.xml"/><Relationship Id="rId80" Type="http://schemas.openxmlformats.org/officeDocument/2006/relationships/pivotCacheDefinition" Target="pivotCache/pivotCacheDefinition65.xml"/><Relationship Id="rId85" Type="http://schemas.openxmlformats.org/officeDocument/2006/relationships/pivotCacheDefinition" Target="pivotCache/pivotCacheDefinition70.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33" Type="http://schemas.openxmlformats.org/officeDocument/2006/relationships/pivotCacheDefinition" Target="pivotCache/pivotCacheDefinition18.xml"/><Relationship Id="rId38" Type="http://schemas.openxmlformats.org/officeDocument/2006/relationships/pivotCacheDefinition" Target="pivotCache/pivotCacheDefinition23.xml"/><Relationship Id="rId59" Type="http://schemas.openxmlformats.org/officeDocument/2006/relationships/pivotCacheDefinition" Target="pivotCache/pivotCacheDefinition44.xml"/><Relationship Id="rId103" Type="http://schemas.openxmlformats.org/officeDocument/2006/relationships/pivotCacheDefinition" Target="pivotCache/pivotCacheDefinition88.xml"/><Relationship Id="rId108" Type="http://schemas.openxmlformats.org/officeDocument/2006/relationships/pivotCacheDefinition" Target="pivotCache/pivotCacheDefinition93.xml"/><Relationship Id="rId124" Type="http://schemas.openxmlformats.org/officeDocument/2006/relationships/customXml" Target="../customXml/item1.xml"/><Relationship Id="rId54" Type="http://schemas.openxmlformats.org/officeDocument/2006/relationships/pivotCacheDefinition" Target="pivotCache/pivotCacheDefinition39.xml"/><Relationship Id="rId70" Type="http://schemas.openxmlformats.org/officeDocument/2006/relationships/pivotCacheDefinition" Target="pivotCache/pivotCacheDefinition55.xml"/><Relationship Id="rId75" Type="http://schemas.openxmlformats.org/officeDocument/2006/relationships/pivotCacheDefinition" Target="pivotCache/pivotCacheDefinition60.xml"/><Relationship Id="rId91" Type="http://schemas.openxmlformats.org/officeDocument/2006/relationships/pivotCacheDefinition" Target="pivotCache/pivotCacheDefinition76.xml"/><Relationship Id="rId96" Type="http://schemas.openxmlformats.org/officeDocument/2006/relationships/pivotCacheDefinition" Target="pivotCache/pivotCacheDefinition8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49" Type="http://schemas.openxmlformats.org/officeDocument/2006/relationships/pivotCacheDefinition" Target="pivotCache/pivotCacheDefinition34.xml"/><Relationship Id="rId114" Type="http://schemas.microsoft.com/office/2007/relationships/slicerCache" Target="slicerCaches/slicerCache2.xml"/><Relationship Id="rId119" Type="http://schemas.openxmlformats.org/officeDocument/2006/relationships/sharedStrings" Target="sharedStrings.xml"/><Relationship Id="rId44" Type="http://schemas.openxmlformats.org/officeDocument/2006/relationships/pivotCacheDefinition" Target="pivotCache/pivotCacheDefinition29.xml"/><Relationship Id="rId60" Type="http://schemas.openxmlformats.org/officeDocument/2006/relationships/pivotCacheDefinition" Target="pivotCache/pivotCacheDefinition45.xml"/><Relationship Id="rId65" Type="http://schemas.openxmlformats.org/officeDocument/2006/relationships/pivotCacheDefinition" Target="pivotCache/pivotCacheDefinition50.xml"/><Relationship Id="rId81" Type="http://schemas.openxmlformats.org/officeDocument/2006/relationships/pivotCacheDefinition" Target="pivotCache/pivotCacheDefinition66.xml"/><Relationship Id="rId86" Type="http://schemas.openxmlformats.org/officeDocument/2006/relationships/pivotCacheDefinition" Target="pivotCache/pivotCacheDefinition7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9" Type="http://schemas.openxmlformats.org/officeDocument/2006/relationships/pivotCacheDefinition" Target="pivotCache/pivotCacheDefinition24.xml"/><Relationship Id="rId109" Type="http://schemas.openxmlformats.org/officeDocument/2006/relationships/pivotCacheDefinition" Target="pivotCache/pivotCacheDefinition94.xml"/><Relationship Id="rId34" Type="http://schemas.openxmlformats.org/officeDocument/2006/relationships/pivotCacheDefinition" Target="pivotCache/pivotCacheDefinition19.xml"/><Relationship Id="rId50" Type="http://schemas.openxmlformats.org/officeDocument/2006/relationships/pivotCacheDefinition" Target="pivotCache/pivotCacheDefinition35.xml"/><Relationship Id="rId55" Type="http://schemas.openxmlformats.org/officeDocument/2006/relationships/pivotCacheDefinition" Target="pivotCache/pivotCacheDefinition40.xml"/><Relationship Id="rId76" Type="http://schemas.openxmlformats.org/officeDocument/2006/relationships/pivotCacheDefinition" Target="pivotCache/pivotCacheDefinition61.xml"/><Relationship Id="rId97" Type="http://schemas.openxmlformats.org/officeDocument/2006/relationships/pivotCacheDefinition" Target="pivotCache/pivotCacheDefinition82.xml"/><Relationship Id="rId104" Type="http://schemas.openxmlformats.org/officeDocument/2006/relationships/pivotCacheDefinition" Target="pivotCache/pivotCacheDefinition89.xml"/><Relationship Id="rId120" Type="http://schemas.openxmlformats.org/officeDocument/2006/relationships/sheetMetadata" Target="metadata.xml"/><Relationship Id="rId7" Type="http://schemas.openxmlformats.org/officeDocument/2006/relationships/worksheet" Target="worksheets/sheet7.xml"/><Relationship Id="rId71" Type="http://schemas.openxmlformats.org/officeDocument/2006/relationships/pivotCacheDefinition" Target="pivotCache/pivotCacheDefinition56.xml"/><Relationship Id="rId92" Type="http://schemas.openxmlformats.org/officeDocument/2006/relationships/pivotCacheDefinition" Target="pivotCache/pivotCacheDefinition77.xml"/><Relationship Id="rId2" Type="http://schemas.openxmlformats.org/officeDocument/2006/relationships/worksheet" Target="worksheets/sheet2.xml"/><Relationship Id="rId29" Type="http://schemas.openxmlformats.org/officeDocument/2006/relationships/pivotCacheDefinition" Target="pivotCache/pivotCacheDefinition14.xml"/><Relationship Id="rId24" Type="http://schemas.openxmlformats.org/officeDocument/2006/relationships/pivotCacheDefinition" Target="pivotCache/pivotCacheDefinition9.xml"/><Relationship Id="rId40" Type="http://schemas.openxmlformats.org/officeDocument/2006/relationships/pivotCacheDefinition" Target="pivotCache/pivotCacheDefinition25.xml"/><Relationship Id="rId45" Type="http://schemas.openxmlformats.org/officeDocument/2006/relationships/pivotCacheDefinition" Target="pivotCache/pivotCacheDefinition30.xml"/><Relationship Id="rId66" Type="http://schemas.openxmlformats.org/officeDocument/2006/relationships/pivotCacheDefinition" Target="pivotCache/pivotCacheDefinition51.xml"/><Relationship Id="rId87" Type="http://schemas.openxmlformats.org/officeDocument/2006/relationships/pivotCacheDefinition" Target="pivotCache/pivotCacheDefinition72.xml"/><Relationship Id="rId110" Type="http://schemas.openxmlformats.org/officeDocument/2006/relationships/pivotCacheDefinition" Target="pivotCache/pivotCacheDefinition95.xml"/><Relationship Id="rId115" Type="http://schemas.microsoft.com/office/2007/relationships/slicerCache" Target="slicerCaches/slicerCache3.xml"/><Relationship Id="rId61" Type="http://schemas.openxmlformats.org/officeDocument/2006/relationships/pivotCacheDefinition" Target="pivotCache/pivotCacheDefinition46.xml"/><Relationship Id="rId82" Type="http://schemas.openxmlformats.org/officeDocument/2006/relationships/pivotCacheDefinition" Target="pivotCache/pivotCacheDefinition67.xml"/><Relationship Id="rId19" Type="http://schemas.openxmlformats.org/officeDocument/2006/relationships/pivotCacheDefinition" Target="pivotCache/pivotCacheDefinition4.xml"/><Relationship Id="rId14" Type="http://schemas.openxmlformats.org/officeDocument/2006/relationships/worksheet" Target="worksheets/sheet14.xml"/><Relationship Id="rId30" Type="http://schemas.openxmlformats.org/officeDocument/2006/relationships/pivotCacheDefinition" Target="pivotCache/pivotCacheDefinition15.xml"/><Relationship Id="rId35" Type="http://schemas.openxmlformats.org/officeDocument/2006/relationships/pivotCacheDefinition" Target="pivotCache/pivotCacheDefinition20.xml"/><Relationship Id="rId56" Type="http://schemas.openxmlformats.org/officeDocument/2006/relationships/pivotCacheDefinition" Target="pivotCache/pivotCacheDefinition41.xml"/><Relationship Id="rId77" Type="http://schemas.openxmlformats.org/officeDocument/2006/relationships/pivotCacheDefinition" Target="pivotCache/pivotCacheDefinition62.xml"/><Relationship Id="rId100" Type="http://schemas.openxmlformats.org/officeDocument/2006/relationships/pivotCacheDefinition" Target="pivotCache/pivotCacheDefinition85.xml"/><Relationship Id="rId105" Type="http://schemas.openxmlformats.org/officeDocument/2006/relationships/pivotCacheDefinition" Target="pivotCache/pivotCacheDefinition90.xml"/><Relationship Id="rId8" Type="http://schemas.openxmlformats.org/officeDocument/2006/relationships/worksheet" Target="worksheets/sheet8.xml"/><Relationship Id="rId51" Type="http://schemas.openxmlformats.org/officeDocument/2006/relationships/pivotCacheDefinition" Target="pivotCache/pivotCacheDefinition36.xml"/><Relationship Id="rId72" Type="http://schemas.openxmlformats.org/officeDocument/2006/relationships/pivotCacheDefinition" Target="pivotCache/pivotCacheDefinition57.xml"/><Relationship Id="rId93" Type="http://schemas.openxmlformats.org/officeDocument/2006/relationships/pivotCacheDefinition" Target="pivotCache/pivotCacheDefinition78.xml"/><Relationship Id="rId98" Type="http://schemas.openxmlformats.org/officeDocument/2006/relationships/pivotCacheDefinition" Target="pivotCache/pivotCacheDefinition83.xml"/><Relationship Id="rId121" Type="http://schemas.openxmlformats.org/officeDocument/2006/relationships/powerPivotData" Target="model/item.data"/><Relationship Id="rId3" Type="http://schemas.openxmlformats.org/officeDocument/2006/relationships/worksheet" Target="worksheets/sheet3.xml"/><Relationship Id="rId25" Type="http://schemas.openxmlformats.org/officeDocument/2006/relationships/pivotCacheDefinition" Target="pivotCache/pivotCacheDefinition10.xml"/><Relationship Id="rId46" Type="http://schemas.openxmlformats.org/officeDocument/2006/relationships/pivotCacheDefinition" Target="pivotCache/pivotCacheDefinition31.xml"/><Relationship Id="rId67" Type="http://schemas.openxmlformats.org/officeDocument/2006/relationships/pivotCacheDefinition" Target="pivotCache/pivotCacheDefinition52.xml"/><Relationship Id="rId116" Type="http://schemas.openxmlformats.org/officeDocument/2006/relationships/theme" Target="theme/theme1.xml"/><Relationship Id="rId20" Type="http://schemas.openxmlformats.org/officeDocument/2006/relationships/pivotCacheDefinition" Target="pivotCache/pivotCacheDefinition5.xml"/><Relationship Id="rId41" Type="http://schemas.openxmlformats.org/officeDocument/2006/relationships/pivotCacheDefinition" Target="pivotCache/pivotCacheDefinition26.xml"/><Relationship Id="rId62" Type="http://schemas.openxmlformats.org/officeDocument/2006/relationships/pivotCacheDefinition" Target="pivotCache/pivotCacheDefinition47.xml"/><Relationship Id="rId83" Type="http://schemas.openxmlformats.org/officeDocument/2006/relationships/pivotCacheDefinition" Target="pivotCache/pivotCacheDefinition68.xml"/><Relationship Id="rId88" Type="http://schemas.openxmlformats.org/officeDocument/2006/relationships/pivotCacheDefinition" Target="pivotCache/pivotCacheDefinition73.xml"/><Relationship Id="rId111" Type="http://schemas.openxmlformats.org/officeDocument/2006/relationships/pivotCacheDefinition" Target="pivotCache/pivotCacheDefinition96.xml"/><Relationship Id="rId15" Type="http://schemas.openxmlformats.org/officeDocument/2006/relationships/worksheet" Target="worksheets/sheet15.xml"/><Relationship Id="rId36" Type="http://schemas.openxmlformats.org/officeDocument/2006/relationships/pivotCacheDefinition" Target="pivotCache/pivotCacheDefinition21.xml"/><Relationship Id="rId57" Type="http://schemas.openxmlformats.org/officeDocument/2006/relationships/pivotCacheDefinition" Target="pivotCache/pivotCacheDefinition42.xml"/><Relationship Id="rId106" Type="http://schemas.openxmlformats.org/officeDocument/2006/relationships/pivotCacheDefinition" Target="pivotCache/pivotCacheDefinition91.xml"/><Relationship Id="rId10" Type="http://schemas.openxmlformats.org/officeDocument/2006/relationships/worksheet" Target="worksheets/sheet10.xml"/><Relationship Id="rId31" Type="http://schemas.openxmlformats.org/officeDocument/2006/relationships/pivotCacheDefinition" Target="pivotCache/pivotCacheDefinition16.xml"/><Relationship Id="rId52" Type="http://schemas.openxmlformats.org/officeDocument/2006/relationships/pivotCacheDefinition" Target="pivotCache/pivotCacheDefinition37.xml"/><Relationship Id="rId73" Type="http://schemas.openxmlformats.org/officeDocument/2006/relationships/pivotCacheDefinition" Target="pivotCache/pivotCacheDefinition58.xml"/><Relationship Id="rId78" Type="http://schemas.openxmlformats.org/officeDocument/2006/relationships/pivotCacheDefinition" Target="pivotCache/pivotCacheDefinition63.xml"/><Relationship Id="rId94" Type="http://schemas.openxmlformats.org/officeDocument/2006/relationships/pivotCacheDefinition" Target="pivotCache/pivotCacheDefinition79.xml"/><Relationship Id="rId99" Type="http://schemas.openxmlformats.org/officeDocument/2006/relationships/pivotCacheDefinition" Target="pivotCache/pivotCacheDefinition84.xml"/><Relationship Id="rId101" Type="http://schemas.openxmlformats.org/officeDocument/2006/relationships/pivotCacheDefinition" Target="pivotCache/pivotCacheDefinition86.xml"/><Relationship Id="rId1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9.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0.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1.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2.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3.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4.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5.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6.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7.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8.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9.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0.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1.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2.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3.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Project.xlsx]Dashboard Pivots!PivotTable6</c:name>
    <c:fmtId val="1"/>
  </c:pivotSource>
  <c:chart>
    <c:title>
      <c:tx>
        <c:rich>
          <a:bodyPr rot="0" spcFirstLastPara="1" vertOverflow="ellipsis" vert="horz" wrap="square" anchor="ctr" anchorCtr="1"/>
          <a:lstStyle/>
          <a:p>
            <a:pPr>
              <a:defRPr sz="1400" b="1" i="0" u="none" strike="noStrike" kern="1200" cap="none" spc="50" baseline="0">
                <a:solidFill>
                  <a:schemeClr val="tx1">
                    <a:lumMod val="65000"/>
                    <a:lumOff val="35000"/>
                  </a:schemeClr>
                </a:solidFill>
                <a:latin typeface="+mn-lt"/>
                <a:ea typeface="+mn-ea"/>
                <a:cs typeface="+mn-cs"/>
              </a:defRPr>
            </a:pPr>
            <a:r>
              <a:rPr lang="en-GB" b="0" i="1" cap="none" baseline="0"/>
              <a:t>Staff by Department </a:t>
            </a:r>
          </a:p>
        </c:rich>
      </c:tx>
      <c:layout>
        <c:manualLayout>
          <c:xMode val="edge"/>
          <c:yMode val="edge"/>
          <c:x val="0.28856376765233394"/>
          <c:y val="1.9753083347435273E-2"/>
        </c:manualLayout>
      </c:layout>
      <c:overlay val="0"/>
      <c:spPr>
        <a:noFill/>
        <a:ln>
          <a:noFill/>
        </a:ln>
        <a:effectLst/>
      </c:spPr>
      <c:txPr>
        <a:bodyPr rot="0" spcFirstLastPara="1" vertOverflow="ellipsis" vert="horz" wrap="square" anchor="ctr" anchorCtr="1"/>
        <a:lstStyle/>
        <a:p>
          <a:pPr>
            <a:defRPr sz="1400" b="1"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022914282011966"/>
          <c:y val="0.15850397941300412"/>
          <c:w val="0.53882673083055221"/>
          <c:h val="0.77640198386707637"/>
        </c:manualLayout>
      </c:layout>
      <c:pieChart>
        <c:varyColors val="1"/>
        <c:ser>
          <c:idx val="0"/>
          <c:order val="0"/>
          <c:tx>
            <c:strRef>
              <c:f>'Dashboard Pivots'!$D$5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294-4DF7-ACEB-8D123FF0ED3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294-4DF7-ACEB-8D123FF0ED3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294-4DF7-ACEB-8D123FF0ED3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294-4DF7-ACEB-8D123FF0ED3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294-4DF7-ACEB-8D123FF0ED3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Pivots'!$C$6:$C$11</c:f>
              <c:strCache>
                <c:ptCount val="5"/>
                <c:pt idx="0">
                  <c:v>Production</c:v>
                </c:pt>
                <c:pt idx="1">
                  <c:v>IT/IS</c:v>
                </c:pt>
                <c:pt idx="2">
                  <c:v>Sales</c:v>
                </c:pt>
                <c:pt idx="3">
                  <c:v>Soft. Engineering</c:v>
                </c:pt>
                <c:pt idx="4">
                  <c:v>Admin Offices</c:v>
                </c:pt>
              </c:strCache>
            </c:strRef>
          </c:cat>
          <c:val>
            <c:numRef>
              <c:f>'Dashboard Pivots'!$D$6:$D$11</c:f>
              <c:numCache>
                <c:formatCode>0.00%</c:formatCode>
                <c:ptCount val="5"/>
                <c:pt idx="0">
                  <c:v>0.61165048543689315</c:v>
                </c:pt>
                <c:pt idx="1">
                  <c:v>0.1941747572815534</c:v>
                </c:pt>
                <c:pt idx="2">
                  <c:v>0.12621359223300971</c:v>
                </c:pt>
                <c:pt idx="3">
                  <c:v>3.3980582524271843E-2</c:v>
                </c:pt>
                <c:pt idx="4">
                  <c:v>3.3980582524271843E-2</c:v>
                </c:pt>
              </c:numCache>
            </c:numRef>
          </c:val>
          <c:extLst>
            <c:ext xmlns:c16="http://schemas.microsoft.com/office/drawing/2014/chart" uri="{C3380CC4-5D6E-409C-BE32-E72D297353CC}">
              <c16:uniqueId val="{0000000A-3294-4DF7-ACEB-8D123FF0ED3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Project.xlsx]Dashboard Pivots!PivotTable7</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GB" b="0" i="1" cap="none" baseline="0"/>
              <a:t>Staff by Performance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'Dashboard Pivots'!$D$14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324-4998-9E45-D2465C6B0DB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324-4998-9E45-D2465C6B0DB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324-4998-9E45-D2465C6B0DB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324-4998-9E45-D2465C6B0DB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Pivots'!$C$15:$C$19</c:f>
              <c:strCache>
                <c:ptCount val="4"/>
                <c:pt idx="0">
                  <c:v>Fully Meets</c:v>
                </c:pt>
                <c:pt idx="1">
                  <c:v>Exceeds</c:v>
                </c:pt>
                <c:pt idx="2">
                  <c:v>PIP</c:v>
                </c:pt>
                <c:pt idx="3">
                  <c:v>Needs Improvement</c:v>
                </c:pt>
              </c:strCache>
            </c:strRef>
          </c:cat>
          <c:val>
            <c:numRef>
              <c:f>'Dashboard Pivots'!$D$15:$D$19</c:f>
              <c:numCache>
                <c:formatCode>0.00%</c:formatCode>
                <c:ptCount val="4"/>
                <c:pt idx="0">
                  <c:v>0.78260869565217395</c:v>
                </c:pt>
                <c:pt idx="1">
                  <c:v>0.14009661835748793</c:v>
                </c:pt>
                <c:pt idx="2">
                  <c:v>3.864734299516908E-2</c:v>
                </c:pt>
                <c:pt idx="3">
                  <c:v>3.864734299516908E-2</c:v>
                </c:pt>
              </c:numCache>
            </c:numRef>
          </c:val>
          <c:extLst>
            <c:ext xmlns:c16="http://schemas.microsoft.com/office/drawing/2014/chart" uri="{C3380CC4-5D6E-409C-BE32-E72D297353CC}">
              <c16:uniqueId val="{00000008-4324-4998-9E45-D2465C6B0DB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[HR Project.xlsx]Dashboard Pivots!PivotTable9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i="1"/>
              <a:t>Highest Salary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Pivots'!$D$24</c:f>
              <c:strCache>
                <c:ptCount val="1"/>
                <c:pt idx="0">
                  <c:v>Total</c:v>
                </c:pt>
              </c:strCache>
            </c:strRef>
          </c:tx>
          <c:spPr>
            <a:solidFill>
              <a:schemeClr val="accent1"/>
            </a:solidFill>
            <a:ln>
              <a:noFill/>
            </a:ln>
            <a:effectLst/>
          </c:spPr>
          <c:invertIfNegative val="0"/>
          <c:cat>
            <c:strRef>
              <c:f>'Dashboard Pivots'!$C$25:$C$30</c:f>
              <c:strCache>
                <c:ptCount val="5"/>
                <c:pt idx="0">
                  <c:v>Roper K</c:v>
                </c:pt>
                <c:pt idx="1">
                  <c:v>Monroe P</c:v>
                </c:pt>
                <c:pt idx="2">
                  <c:v>Corleone V</c:v>
                </c:pt>
                <c:pt idx="3">
                  <c:v>Foss J</c:v>
                </c:pt>
                <c:pt idx="4">
                  <c:v>Houlihan D</c:v>
                </c:pt>
              </c:strCache>
            </c:strRef>
          </c:cat>
          <c:val>
            <c:numRef>
              <c:f>'Dashboard Pivots'!$D$25:$D$30</c:f>
              <c:numCache>
                <c:formatCode>"£"#,##0</c:formatCode>
                <c:ptCount val="5"/>
                <c:pt idx="0">
                  <c:v>150290</c:v>
                </c:pt>
                <c:pt idx="1">
                  <c:v>157000</c:v>
                </c:pt>
                <c:pt idx="2">
                  <c:v>170500</c:v>
                </c:pt>
                <c:pt idx="3">
                  <c:v>178000</c:v>
                </c:pt>
                <c:pt idx="4">
                  <c:v>180000</c:v>
                </c:pt>
              </c:numCache>
            </c:numRef>
          </c:val>
          <c:extLst>
            <c:ext xmlns:c16="http://schemas.microsoft.com/office/drawing/2014/chart" uri="{C3380CC4-5D6E-409C-BE32-E72D297353CC}">
              <c16:uniqueId val="{00000000-F417-4DEE-BA85-50E4429CCA80}"/>
            </c:ext>
          </c:extLst>
        </c:ser>
        <c:dLbls>
          <c:showLegendKey val="0"/>
          <c:showVal val="0"/>
          <c:showCatName val="0"/>
          <c:showSerName val="0"/>
          <c:showPercent val="0"/>
          <c:showBubbleSize val="0"/>
        </c:dLbls>
        <c:gapWidth val="182"/>
        <c:axId val="1165246671"/>
        <c:axId val="1165236111"/>
      </c:barChart>
      <c:catAx>
        <c:axId val="116524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236111"/>
        <c:crosses val="autoZero"/>
        <c:auto val="1"/>
        <c:lblAlgn val="ctr"/>
        <c:lblOffset val="100"/>
        <c:noMultiLvlLbl val="0"/>
      </c:catAx>
      <c:valAx>
        <c:axId val="116523611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24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Project.xlsx]Dashboard Pivots!PivotTable13</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i="1"/>
              <a:t>Staff</a:t>
            </a:r>
            <a:r>
              <a:rPr lang="en-US" b="0" i="1" baseline="0"/>
              <a:t> </a:t>
            </a:r>
            <a:r>
              <a:rPr lang="en-US" b="0" i="1"/>
              <a:t>Absence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Pivots'!$G$5</c:f>
              <c:strCache>
                <c:ptCount val="1"/>
                <c:pt idx="0">
                  <c:v>Total</c:v>
                </c:pt>
              </c:strCache>
            </c:strRef>
          </c:tx>
          <c:spPr>
            <a:solidFill>
              <a:schemeClr val="accent1"/>
            </a:solidFill>
            <a:ln>
              <a:noFill/>
            </a:ln>
            <a:effectLst/>
          </c:spPr>
          <c:invertIfNegative val="0"/>
          <c:cat>
            <c:strRef>
              <c:f>'Dashboard Pivots'!$F$6:$F$11</c:f>
              <c:strCache>
                <c:ptCount val="5"/>
                <c:pt idx="0">
                  <c:v>Soft. Engineering</c:v>
                </c:pt>
                <c:pt idx="1">
                  <c:v>Admin Offices</c:v>
                </c:pt>
                <c:pt idx="2">
                  <c:v>Production</c:v>
                </c:pt>
                <c:pt idx="3">
                  <c:v>Sales</c:v>
                </c:pt>
                <c:pt idx="4">
                  <c:v>IT/IS</c:v>
                </c:pt>
              </c:strCache>
            </c:strRef>
          </c:cat>
          <c:val>
            <c:numRef>
              <c:f>'Dashboard Pivots'!$G$6:$G$11</c:f>
              <c:numCache>
                <c:formatCode>0.00%</c:formatCode>
                <c:ptCount val="5"/>
                <c:pt idx="0">
                  <c:v>4.5999999999999999E-3</c:v>
                </c:pt>
                <c:pt idx="1">
                  <c:v>5.4571428571428566E-3</c:v>
                </c:pt>
                <c:pt idx="2">
                  <c:v>5.791269841269841E-3</c:v>
                </c:pt>
                <c:pt idx="3">
                  <c:v>6.8769230769230765E-3</c:v>
                </c:pt>
                <c:pt idx="4">
                  <c:v>9.0425000000000002E-3</c:v>
                </c:pt>
              </c:numCache>
            </c:numRef>
          </c:val>
          <c:extLst>
            <c:ext xmlns:c16="http://schemas.microsoft.com/office/drawing/2014/chart" uri="{C3380CC4-5D6E-409C-BE32-E72D297353CC}">
              <c16:uniqueId val="{00000000-3527-4898-86CB-734DF94FC064}"/>
            </c:ext>
          </c:extLst>
        </c:ser>
        <c:dLbls>
          <c:showLegendKey val="0"/>
          <c:showVal val="0"/>
          <c:showCatName val="0"/>
          <c:showSerName val="0"/>
          <c:showPercent val="0"/>
          <c:showBubbleSize val="0"/>
        </c:dLbls>
        <c:gapWidth val="219"/>
        <c:overlap val="-27"/>
        <c:axId val="1165247631"/>
        <c:axId val="1165261551"/>
      </c:barChart>
      <c:catAx>
        <c:axId val="116524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261551"/>
        <c:crosses val="autoZero"/>
        <c:auto val="1"/>
        <c:lblAlgn val="ctr"/>
        <c:lblOffset val="100"/>
        <c:noMultiLvlLbl val="0"/>
      </c:catAx>
      <c:valAx>
        <c:axId val="1165261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247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Project.xlsx]Dashboard Pivots!PivotTable14</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i="1"/>
              <a:t> Staff</a:t>
            </a:r>
            <a:r>
              <a:rPr lang="en-US" i="1" baseline="0"/>
              <a:t> "Exceeds" Performance </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Pivots'!$G$14</c:f>
              <c:strCache>
                <c:ptCount val="1"/>
                <c:pt idx="0">
                  <c:v>Total</c:v>
                </c:pt>
              </c:strCache>
            </c:strRef>
          </c:tx>
          <c:spPr>
            <a:solidFill>
              <a:schemeClr val="accent1"/>
            </a:solidFill>
            <a:ln>
              <a:noFill/>
            </a:ln>
            <a:effectLst/>
          </c:spPr>
          <c:invertIfNegative val="0"/>
          <c:cat>
            <c:strRef>
              <c:f>'Dashboard Pivots'!$F$15:$F$20</c:f>
              <c:strCache>
                <c:ptCount val="5"/>
                <c:pt idx="0">
                  <c:v>Eric Dougall</c:v>
                </c:pt>
                <c:pt idx="1">
                  <c:v>Janet King</c:v>
                </c:pt>
                <c:pt idx="2">
                  <c:v>Jennifer Zamora</c:v>
                </c:pt>
                <c:pt idx="3">
                  <c:v>Amy Dunn</c:v>
                </c:pt>
                <c:pt idx="4">
                  <c:v>Brannon Miller</c:v>
                </c:pt>
              </c:strCache>
            </c:strRef>
          </c:cat>
          <c:val>
            <c:numRef>
              <c:f>'Dashboard Pivots'!$G$15:$G$20</c:f>
              <c:numCache>
                <c:formatCode>0.00%</c:formatCode>
                <c:ptCount val="5"/>
                <c:pt idx="0">
                  <c:v>0.25</c:v>
                </c:pt>
                <c:pt idx="1">
                  <c:v>0.30769230769230771</c:v>
                </c:pt>
                <c:pt idx="2">
                  <c:v>0.33333333333333331</c:v>
                </c:pt>
                <c:pt idx="3">
                  <c:v>0.375</c:v>
                </c:pt>
                <c:pt idx="4">
                  <c:v>0.375</c:v>
                </c:pt>
              </c:numCache>
            </c:numRef>
          </c:val>
          <c:extLst>
            <c:ext xmlns:c16="http://schemas.microsoft.com/office/drawing/2014/chart" uri="{C3380CC4-5D6E-409C-BE32-E72D297353CC}">
              <c16:uniqueId val="{00000002-C3CA-4C5D-8589-8E671833D613}"/>
            </c:ext>
          </c:extLst>
        </c:ser>
        <c:dLbls>
          <c:showLegendKey val="0"/>
          <c:showVal val="0"/>
          <c:showCatName val="0"/>
          <c:showSerName val="0"/>
          <c:showPercent val="0"/>
          <c:showBubbleSize val="0"/>
        </c:dLbls>
        <c:gapWidth val="182"/>
        <c:axId val="334575344"/>
        <c:axId val="334579184"/>
      </c:barChart>
      <c:catAx>
        <c:axId val="33457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579184"/>
        <c:crosses val="autoZero"/>
        <c:auto val="1"/>
        <c:lblAlgn val="ctr"/>
        <c:lblOffset val="100"/>
        <c:noMultiLvlLbl val="0"/>
      </c:catAx>
      <c:valAx>
        <c:axId val="33457918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57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Project.xlsx]Dashboard Pivots!PivotTable15</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i="1"/>
              <a:t>Combined</a:t>
            </a:r>
            <a:r>
              <a:rPr lang="en-GB" i="1" baseline="0"/>
              <a:t> Engagement &amp; Satisfaction</a:t>
            </a:r>
            <a:endParaRPr lang="en-GB"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Pivots'!$G$23</c:f>
              <c:strCache>
                <c:ptCount val="1"/>
                <c:pt idx="0">
                  <c:v>Total</c:v>
                </c:pt>
              </c:strCache>
            </c:strRef>
          </c:tx>
          <c:spPr>
            <a:solidFill>
              <a:schemeClr val="accent1"/>
            </a:solidFill>
            <a:ln>
              <a:noFill/>
            </a:ln>
            <a:effectLst/>
          </c:spPr>
          <c:invertIfNegative val="0"/>
          <c:cat>
            <c:strRef>
              <c:f>'Dashboard Pivots'!$F$24:$F$34</c:f>
              <c:strCache>
                <c:ptCount val="10"/>
                <c:pt idx="0">
                  <c:v>Foss J</c:v>
                </c:pt>
                <c:pt idx="1">
                  <c:v>Carthy B</c:v>
                </c:pt>
                <c:pt idx="2">
                  <c:v>Langton E</c:v>
                </c:pt>
                <c:pt idx="3">
                  <c:v>Bacong A</c:v>
                </c:pt>
                <c:pt idx="4">
                  <c:v>Fidelia</c:v>
                </c:pt>
                <c:pt idx="5">
                  <c:v>Beatrice C</c:v>
                </c:pt>
                <c:pt idx="6">
                  <c:v>Jhaveri S</c:v>
                </c:pt>
                <c:pt idx="7">
                  <c:v>Carr C</c:v>
                </c:pt>
                <c:pt idx="8">
                  <c:v>Anderson L</c:v>
                </c:pt>
                <c:pt idx="9">
                  <c:v>Carter M</c:v>
                </c:pt>
              </c:strCache>
            </c:strRef>
          </c:cat>
          <c:val>
            <c:numRef>
              <c:f>'Dashboard Pivots'!$G$24:$G$34</c:f>
              <c:numCache>
                <c:formatCode>General</c:formatCode>
                <c:ptCount val="10"/>
                <c:pt idx="0">
                  <c:v>10</c:v>
                </c:pt>
                <c:pt idx="1">
                  <c:v>10</c:v>
                </c:pt>
                <c:pt idx="2">
                  <c:v>10</c:v>
                </c:pt>
                <c:pt idx="3">
                  <c:v>10</c:v>
                </c:pt>
                <c:pt idx="4">
                  <c:v>10</c:v>
                </c:pt>
                <c:pt idx="5">
                  <c:v>10</c:v>
                </c:pt>
                <c:pt idx="6">
                  <c:v>10</c:v>
                </c:pt>
                <c:pt idx="7">
                  <c:v>10</c:v>
                </c:pt>
                <c:pt idx="8">
                  <c:v>10</c:v>
                </c:pt>
                <c:pt idx="9">
                  <c:v>10</c:v>
                </c:pt>
              </c:numCache>
            </c:numRef>
          </c:val>
          <c:extLst>
            <c:ext xmlns:c16="http://schemas.microsoft.com/office/drawing/2014/chart" uri="{C3380CC4-5D6E-409C-BE32-E72D297353CC}">
              <c16:uniqueId val="{00000000-DF13-43DF-9632-67F58649E179}"/>
            </c:ext>
          </c:extLst>
        </c:ser>
        <c:dLbls>
          <c:showLegendKey val="0"/>
          <c:showVal val="0"/>
          <c:showCatName val="0"/>
          <c:showSerName val="0"/>
          <c:showPercent val="0"/>
          <c:showBubbleSize val="0"/>
        </c:dLbls>
        <c:gapWidth val="219"/>
        <c:overlap val="-27"/>
        <c:axId val="1367959792"/>
        <c:axId val="1367956432"/>
      </c:barChart>
      <c:catAx>
        <c:axId val="136795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956432"/>
        <c:crosses val="autoZero"/>
        <c:auto val="1"/>
        <c:lblAlgn val="ctr"/>
        <c:lblOffset val="100"/>
        <c:noMultiLvlLbl val="0"/>
      </c:catAx>
      <c:valAx>
        <c:axId val="136795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95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!PivotTable2</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STAFF</a:t>
            </a:r>
            <a:r>
              <a:rPr lang="en-US" sz="1200" b="0" baseline="0"/>
              <a:t> TURNOVER IN MANAGEMENT TENURE </a:t>
            </a:r>
            <a:r>
              <a:rPr lang="en-US" sz="1200" b="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337294023421877E-2"/>
          <c:y val="0.11972964791765371"/>
          <c:w val="0.82079824534896906"/>
          <c:h val="0.78995594038872852"/>
        </c:manualLayout>
      </c:layout>
      <c:barChart>
        <c:barDir val="col"/>
        <c:grouping val="clustered"/>
        <c:varyColors val="0"/>
        <c:ser>
          <c:idx val="0"/>
          <c:order val="0"/>
          <c:tx>
            <c:strRef>
              <c:f>'Management_Pivots '!$B$108</c:f>
              <c:strCache>
                <c:ptCount val="1"/>
                <c:pt idx="0">
                  <c:v>Total</c:v>
                </c:pt>
              </c:strCache>
            </c:strRef>
          </c:tx>
          <c:spPr>
            <a:solidFill>
              <a:schemeClr val="accent1"/>
            </a:solidFill>
            <a:ln>
              <a:noFill/>
            </a:ln>
            <a:effectLst/>
          </c:spPr>
          <c:invertIfNegative val="0"/>
          <c:cat>
            <c:strRef>
              <c:f>'Management_Pivots '!$A$109:$A$114</c:f>
              <c:strCache>
                <c:ptCount val="5"/>
                <c:pt idx="0">
                  <c:v>Webster Butler</c:v>
                </c:pt>
                <c:pt idx="1">
                  <c:v>Amy Dunn</c:v>
                </c:pt>
                <c:pt idx="2">
                  <c:v>Kissy Sullivan</c:v>
                </c:pt>
                <c:pt idx="3">
                  <c:v>Simon Roup</c:v>
                </c:pt>
                <c:pt idx="4">
                  <c:v>Michael Albert</c:v>
                </c:pt>
              </c:strCache>
            </c:strRef>
          </c:cat>
          <c:val>
            <c:numRef>
              <c:f>'Management_Pivots '!$B$109:$B$114</c:f>
              <c:numCache>
                <c:formatCode>0%</c:formatCode>
                <c:ptCount val="5"/>
                <c:pt idx="0">
                  <c:v>0.61904761904761907</c:v>
                </c:pt>
                <c:pt idx="1">
                  <c:v>0.61904761904761907</c:v>
                </c:pt>
                <c:pt idx="2">
                  <c:v>0.54545454545454541</c:v>
                </c:pt>
                <c:pt idx="3">
                  <c:v>0.47058823529411764</c:v>
                </c:pt>
                <c:pt idx="4">
                  <c:v>0.40909090909090912</c:v>
                </c:pt>
              </c:numCache>
            </c:numRef>
          </c:val>
          <c:extLst>
            <c:ext xmlns:c16="http://schemas.microsoft.com/office/drawing/2014/chart" uri="{C3380CC4-5D6E-409C-BE32-E72D297353CC}">
              <c16:uniqueId val="{00000000-C3B4-4128-AABC-F9B4EF94E257}"/>
            </c:ext>
          </c:extLst>
        </c:ser>
        <c:dLbls>
          <c:showLegendKey val="0"/>
          <c:showVal val="0"/>
          <c:showCatName val="0"/>
          <c:showSerName val="0"/>
          <c:showPercent val="0"/>
          <c:showBubbleSize val="0"/>
        </c:dLbls>
        <c:gapWidth val="219"/>
        <c:axId val="1582642848"/>
        <c:axId val="1582645248"/>
      </c:barChart>
      <c:catAx>
        <c:axId val="158264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645248"/>
        <c:crosses val="autoZero"/>
        <c:auto val="1"/>
        <c:lblAlgn val="ctr"/>
        <c:lblOffset val="100"/>
        <c:noMultiLvlLbl val="0"/>
      </c:catAx>
      <c:valAx>
        <c:axId val="1582645248"/>
        <c:scaling>
          <c:orientation val="minMax"/>
          <c:min val="0.30000000000000004"/>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642848"/>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!PivotTable25</c:name>
    <c:fmtId val="5"/>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GB" sz="1200" b="0"/>
              <a:t>MANAGER COMBINED SATISFACTION &amp; ENAGEGMENT</a:t>
            </a:r>
            <a:r>
              <a:rPr lang="en-GB" sz="1200" b="0" baseline="0"/>
              <a:t> BY EXECUTIVE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65273739458608"/>
          <c:y val="0.17168986992656321"/>
          <c:w val="0.83723129355985371"/>
          <c:h val="0.6997116855894332"/>
        </c:manualLayout>
      </c:layout>
      <c:barChart>
        <c:barDir val="bar"/>
        <c:grouping val="clustered"/>
        <c:varyColors val="0"/>
        <c:ser>
          <c:idx val="0"/>
          <c:order val="0"/>
          <c:tx>
            <c:strRef>
              <c:f>'Management_Pivots '!$B$10</c:f>
              <c:strCache>
                <c:ptCount val="1"/>
                <c:pt idx="0">
                  <c:v>Average of Engagement</c:v>
                </c:pt>
              </c:strCache>
            </c:strRef>
          </c:tx>
          <c:spPr>
            <a:solidFill>
              <a:schemeClr val="accent1"/>
            </a:solidFill>
            <a:ln>
              <a:noFill/>
            </a:ln>
            <a:effectLst/>
          </c:spPr>
          <c:invertIfNegative val="0"/>
          <c:cat>
            <c:strRef>
              <c:f>'Management_Pivots '!$A$11:$A$13</c:f>
              <c:strCache>
                <c:ptCount val="2"/>
                <c:pt idx="0">
                  <c:v>Janet King</c:v>
                </c:pt>
                <c:pt idx="1">
                  <c:v>Jennifer Zamora</c:v>
                </c:pt>
              </c:strCache>
            </c:strRef>
          </c:cat>
          <c:val>
            <c:numRef>
              <c:f>'Management_Pivots '!$B$11:$B$13</c:f>
              <c:numCache>
                <c:formatCode>0.00</c:formatCode>
                <c:ptCount val="2"/>
                <c:pt idx="0">
                  <c:v>4.3184615384615386</c:v>
                </c:pt>
                <c:pt idx="1">
                  <c:v>3.938333333333333</c:v>
                </c:pt>
              </c:numCache>
            </c:numRef>
          </c:val>
          <c:extLst>
            <c:ext xmlns:c16="http://schemas.microsoft.com/office/drawing/2014/chart" uri="{C3380CC4-5D6E-409C-BE32-E72D297353CC}">
              <c16:uniqueId val="{00000000-351B-4977-B0D3-EB144E8346EF}"/>
            </c:ext>
          </c:extLst>
        </c:ser>
        <c:ser>
          <c:idx val="1"/>
          <c:order val="1"/>
          <c:tx>
            <c:strRef>
              <c:f>'Management_Pivots '!$C$10</c:f>
              <c:strCache>
                <c:ptCount val="1"/>
                <c:pt idx="0">
                  <c:v>Average of Satisfaction</c:v>
                </c:pt>
              </c:strCache>
            </c:strRef>
          </c:tx>
          <c:spPr>
            <a:solidFill>
              <a:schemeClr val="accent2"/>
            </a:solidFill>
            <a:ln>
              <a:noFill/>
            </a:ln>
            <a:effectLst/>
          </c:spPr>
          <c:invertIfNegative val="0"/>
          <c:cat>
            <c:strRef>
              <c:f>'Management_Pivots '!$A$11:$A$13</c:f>
              <c:strCache>
                <c:ptCount val="2"/>
                <c:pt idx="0">
                  <c:v>Janet King</c:v>
                </c:pt>
                <c:pt idx="1">
                  <c:v>Jennifer Zamora</c:v>
                </c:pt>
              </c:strCache>
            </c:strRef>
          </c:cat>
          <c:val>
            <c:numRef>
              <c:f>'Management_Pivots '!$C$11:$C$13</c:f>
              <c:numCache>
                <c:formatCode>0.00</c:formatCode>
                <c:ptCount val="2"/>
                <c:pt idx="0">
                  <c:v>3.6923076923076925</c:v>
                </c:pt>
                <c:pt idx="1">
                  <c:v>4.333333333333333</c:v>
                </c:pt>
              </c:numCache>
            </c:numRef>
          </c:val>
          <c:extLst>
            <c:ext xmlns:c16="http://schemas.microsoft.com/office/drawing/2014/chart" uri="{C3380CC4-5D6E-409C-BE32-E72D297353CC}">
              <c16:uniqueId val="{00000001-351B-4977-B0D3-EB144E8346EF}"/>
            </c:ext>
          </c:extLst>
        </c:ser>
        <c:dLbls>
          <c:showLegendKey val="0"/>
          <c:showVal val="0"/>
          <c:showCatName val="0"/>
          <c:showSerName val="0"/>
          <c:showPercent val="0"/>
          <c:showBubbleSize val="0"/>
        </c:dLbls>
        <c:gapWidth val="182"/>
        <c:axId val="1141998832"/>
        <c:axId val="1141996432"/>
      </c:barChart>
      <c:catAx>
        <c:axId val="114199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996432"/>
        <c:crosses val="autoZero"/>
        <c:auto val="1"/>
        <c:lblAlgn val="ctr"/>
        <c:lblOffset val="100"/>
        <c:noMultiLvlLbl val="0"/>
      </c:catAx>
      <c:valAx>
        <c:axId val="114199643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998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!PivotTable7</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STAFF ABSENCE %</a:t>
            </a:r>
            <a:r>
              <a:rPr lang="en-US" sz="1200" b="0" baseline="0"/>
              <a:t> (OF WORK DAYS)</a:t>
            </a:r>
            <a:r>
              <a:rPr lang="en-US" sz="1200" b="0"/>
              <a:t>  IN</a:t>
            </a:r>
            <a:r>
              <a:rPr lang="en-US" sz="1200" b="0" baseline="0"/>
              <a:t> MANAGEMENT TENURE</a:t>
            </a:r>
            <a:endParaRPr lang="en-US" sz="12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'Management_Pivots '!$E$108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'Management_Pivots '!$D$109:$D$114</c:f>
              <c:strCache>
                <c:ptCount val="5"/>
                <c:pt idx="0">
                  <c:v>John Smith</c:v>
                </c:pt>
                <c:pt idx="1">
                  <c:v>Peter Monroe</c:v>
                </c:pt>
                <c:pt idx="2">
                  <c:v>Webster Butler</c:v>
                </c:pt>
                <c:pt idx="3">
                  <c:v>Simon Roup</c:v>
                </c:pt>
                <c:pt idx="4">
                  <c:v>Brian Champaigne</c:v>
                </c:pt>
              </c:strCache>
            </c:strRef>
          </c:cat>
          <c:val>
            <c:numRef>
              <c:f>'Management_Pivots '!$E$109:$E$114</c:f>
              <c:numCache>
                <c:formatCode>0.00%</c:formatCode>
                <c:ptCount val="5"/>
                <c:pt idx="0">
                  <c:v>8.5965154231600234E-3</c:v>
                </c:pt>
                <c:pt idx="1">
                  <c:v>8.8368760449008838E-3</c:v>
                </c:pt>
                <c:pt idx="2">
                  <c:v>9.7865817710175683E-3</c:v>
                </c:pt>
                <c:pt idx="3">
                  <c:v>1.1108811150210446E-2</c:v>
                </c:pt>
                <c:pt idx="4">
                  <c:v>1.6281341582546401E-2</c:v>
                </c:pt>
              </c:numCache>
            </c:numRef>
          </c:val>
          <c:extLst>
            <c:ext xmlns:c16="http://schemas.microsoft.com/office/drawing/2014/chart" uri="{C3380CC4-5D6E-409C-BE32-E72D297353CC}">
              <c16:uniqueId val="{00000000-B1C3-4A70-817F-DB7480716A3B}"/>
            </c:ext>
          </c:extLst>
        </c:ser>
        <c:dLbls>
          <c:dLblPos val="outEnd"/>
          <c:showLegendKey val="0"/>
          <c:showVal val="1"/>
          <c:showCatName val="0"/>
          <c:showSerName val="0"/>
          <c:showPercent val="0"/>
          <c:showBubbleSize val="0"/>
        </c:dLbls>
        <c:gapWidth val="182"/>
        <c:axId val="1202139919"/>
        <c:axId val="1202141359"/>
      </c:barChart>
      <c:catAx>
        <c:axId val="12021399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141359"/>
        <c:crosses val="autoZero"/>
        <c:auto val="1"/>
        <c:lblAlgn val="ctr"/>
        <c:lblOffset val="100"/>
        <c:noMultiLvlLbl val="0"/>
      </c:catAx>
      <c:valAx>
        <c:axId val="120214135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13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!PivotTable27</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LOWEST</a:t>
            </a:r>
            <a:r>
              <a:rPr lang="en-US" sz="1200" b="0" baseline="0"/>
              <a:t> % OF STAFF ABSENCES IN MANAGEMENT TENURE</a:t>
            </a:r>
            <a:endParaRPr lang="en-US" sz="12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'Management_Pivots '!$H$57</c:f>
              <c:strCache>
                <c:ptCount val="1"/>
                <c:pt idx="0">
                  <c:v>Total</c:v>
                </c:pt>
              </c:strCache>
            </c:strRef>
          </c:tx>
          <c:spPr>
            <a:solidFill>
              <a:schemeClr val="accent1"/>
            </a:solidFill>
            <a:ln>
              <a:noFill/>
            </a:ln>
            <a:effectLst/>
          </c:spPr>
          <c:invertIfNegative val="0"/>
          <c:cat>
            <c:strRef>
              <c:f>'Management_Pivots '!$G$58:$G$62</c:f>
              <c:strCache>
                <c:ptCount val="4"/>
                <c:pt idx="0">
                  <c:v>Elijiah Gray</c:v>
                </c:pt>
                <c:pt idx="1">
                  <c:v>Ketsia Liebig</c:v>
                </c:pt>
                <c:pt idx="2">
                  <c:v>Lynn Daneault</c:v>
                </c:pt>
                <c:pt idx="3">
                  <c:v>Eric Dougall</c:v>
                </c:pt>
              </c:strCache>
            </c:strRef>
          </c:cat>
          <c:val>
            <c:numRef>
              <c:f>'Management_Pivots '!$H$58:$H$62</c:f>
              <c:numCache>
                <c:formatCode>0.00%</c:formatCode>
                <c:ptCount val="4"/>
                <c:pt idx="0">
                  <c:v>6.104969019560199E-3</c:v>
                </c:pt>
                <c:pt idx="1">
                  <c:v>6.0189974607354462E-3</c:v>
                </c:pt>
                <c:pt idx="2">
                  <c:v>5.4165591952540625E-3</c:v>
                </c:pt>
                <c:pt idx="3">
                  <c:v>3.9982230119946687E-3</c:v>
                </c:pt>
              </c:numCache>
            </c:numRef>
          </c:val>
          <c:extLst>
            <c:ext xmlns:c16="http://schemas.microsoft.com/office/drawing/2014/chart" uri="{C3380CC4-5D6E-409C-BE32-E72D297353CC}">
              <c16:uniqueId val="{00000000-3A92-4D07-849F-929645A6FD2A}"/>
            </c:ext>
          </c:extLst>
        </c:ser>
        <c:dLbls>
          <c:showLegendKey val="0"/>
          <c:showVal val="0"/>
          <c:showCatName val="0"/>
          <c:showSerName val="0"/>
          <c:showPercent val="0"/>
          <c:showBubbleSize val="0"/>
        </c:dLbls>
        <c:gapWidth val="219"/>
        <c:axId val="1153285024"/>
        <c:axId val="1153284544"/>
      </c:barChart>
      <c:catAx>
        <c:axId val="115328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284544"/>
        <c:crosses val="autoZero"/>
        <c:auto val="1"/>
        <c:lblAlgn val="ctr"/>
        <c:lblOffset val="100"/>
        <c:noMultiLvlLbl val="0"/>
      </c:catAx>
      <c:valAx>
        <c:axId val="11532845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28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!PivotTable32</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LOWEST  STAFF TURNOVER IN MANAGEMENT TENURE</a:t>
            </a:r>
          </a:p>
        </c:rich>
      </c:tx>
      <c:layout>
        <c:manualLayout>
          <c:xMode val="edge"/>
          <c:yMode val="edge"/>
          <c:x val="0.17698871866773988"/>
          <c:y val="6.1438697711589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322526495126902E-2"/>
          <c:y val="0.18556190054493885"/>
          <c:w val="0.8323115560434855"/>
          <c:h val="0.68552467116529947"/>
        </c:manualLayout>
      </c:layout>
      <c:barChart>
        <c:barDir val="col"/>
        <c:grouping val="clustered"/>
        <c:varyColors val="0"/>
        <c:ser>
          <c:idx val="0"/>
          <c:order val="0"/>
          <c:tx>
            <c:strRef>
              <c:f>'Management_Pivots '!$B$57</c:f>
              <c:strCache>
                <c:ptCount val="1"/>
                <c:pt idx="0">
                  <c:v>Total</c:v>
                </c:pt>
              </c:strCache>
            </c:strRef>
          </c:tx>
          <c:spPr>
            <a:solidFill>
              <a:schemeClr val="accent1"/>
            </a:solidFill>
            <a:ln>
              <a:noFill/>
            </a:ln>
            <a:effectLst/>
          </c:spPr>
          <c:invertIfNegative val="0"/>
          <c:cat>
            <c:strRef>
              <c:f>'Management_Pivots '!$A$58:$A$62</c:f>
              <c:strCache>
                <c:ptCount val="4"/>
                <c:pt idx="0">
                  <c:v>Peter Monroe</c:v>
                </c:pt>
                <c:pt idx="1">
                  <c:v>Lynn Daneault</c:v>
                </c:pt>
                <c:pt idx="2">
                  <c:v>John Smith</c:v>
                </c:pt>
                <c:pt idx="3">
                  <c:v>Ketsia Liebig</c:v>
                </c:pt>
              </c:strCache>
            </c:strRef>
          </c:cat>
          <c:val>
            <c:numRef>
              <c:f>'Management_Pivots '!$B$58:$B$62</c:f>
              <c:numCache>
                <c:formatCode>0%</c:formatCode>
                <c:ptCount val="4"/>
                <c:pt idx="0">
                  <c:v>7.1428571428571425E-2</c:v>
                </c:pt>
                <c:pt idx="1">
                  <c:v>7.6923076923076927E-2</c:v>
                </c:pt>
                <c:pt idx="2">
                  <c:v>0.21428571428571427</c:v>
                </c:pt>
                <c:pt idx="3">
                  <c:v>0.23809523809523808</c:v>
                </c:pt>
              </c:numCache>
            </c:numRef>
          </c:val>
          <c:extLst>
            <c:ext xmlns:c16="http://schemas.microsoft.com/office/drawing/2014/chart" uri="{C3380CC4-5D6E-409C-BE32-E72D297353CC}">
              <c16:uniqueId val="{00000000-5748-44AF-8EE0-BA85A490A9F2}"/>
            </c:ext>
          </c:extLst>
        </c:ser>
        <c:dLbls>
          <c:showLegendKey val="0"/>
          <c:showVal val="0"/>
          <c:showCatName val="0"/>
          <c:showSerName val="0"/>
          <c:showPercent val="0"/>
          <c:showBubbleSize val="0"/>
        </c:dLbls>
        <c:gapWidth val="219"/>
        <c:overlap val="-27"/>
        <c:axId val="1114667423"/>
        <c:axId val="1114667903"/>
      </c:barChart>
      <c:catAx>
        <c:axId val="11146674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667903"/>
        <c:crosses val="autoZero"/>
        <c:auto val="1"/>
        <c:lblAlgn val="ctr"/>
        <c:lblOffset val="100"/>
        <c:noMultiLvlLbl val="0"/>
      </c:catAx>
      <c:valAx>
        <c:axId val="11146679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66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!PivotTable43</c:name>
    <c:fmtId val="3"/>
  </c:pivotSource>
  <c:chart>
    <c:title>
      <c:tx>
        <c:rich>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r>
              <a:rPr lang="en-GB" sz="1200" i="0" u="sng"/>
              <a:t>KETSIA LIEBIG</a:t>
            </a:r>
          </a:p>
          <a:p>
            <a:pPr>
              <a:defRPr sz="1600"/>
            </a:pPr>
            <a:r>
              <a:rPr lang="en-GB" sz="1200" b="0" i="1"/>
              <a:t>staff performance</a:t>
            </a:r>
            <a:r>
              <a:rPr lang="en-GB" sz="1200" b="0" i="1" baseline="0"/>
              <a:t> levels</a:t>
            </a:r>
            <a:endParaRPr lang="en-GB" sz="1200" b="0" i="1"/>
          </a:p>
        </c:rich>
      </c:tx>
      <c:overlay val="0"/>
      <c:spPr>
        <a:noFill/>
        <a:ln>
          <a:noFill/>
        </a:ln>
        <a:effectLst/>
      </c:spPr>
      <c:txPr>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'Management_Pivots '!$B$89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F1F-4711-BDC0-A3205538FF9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F1F-4711-BDC0-A3205538FF9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'Management_Pivots '!$A$90:$A$92</c:f>
              <c:strCache>
                <c:ptCount val="2"/>
                <c:pt idx="0">
                  <c:v>Exceeds</c:v>
                </c:pt>
                <c:pt idx="1">
                  <c:v>Fully Meets</c:v>
                </c:pt>
              </c:strCache>
            </c:strRef>
          </c:cat>
          <c:val>
            <c:numRef>
              <c:f>'Management_Pivots '!$B$90:$B$92</c:f>
              <c:numCache>
                <c:formatCode>0.00</c:formatCode>
                <c:ptCount val="2"/>
                <c:pt idx="0">
                  <c:v>1</c:v>
                </c:pt>
                <c:pt idx="1">
                  <c:v>15</c:v>
                </c:pt>
              </c:numCache>
            </c:numRef>
          </c:val>
          <c:extLst>
            <c:ext xmlns:c16="http://schemas.microsoft.com/office/drawing/2014/chart" uri="{C3380CC4-5D6E-409C-BE32-E72D297353CC}">
              <c16:uniqueId val="{00000000-CB0D-4124-B24C-495915F62BC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1" u="sng"/>
              <a:t>LYNN DANEAULT</a:t>
            </a:r>
          </a:p>
          <a:p>
            <a:pPr>
              <a:defRPr/>
            </a:pPr>
            <a:r>
              <a:rPr lang="en-GB" sz="1200" b="0" i="1"/>
              <a:t>STAFF</a:t>
            </a:r>
            <a:r>
              <a:rPr lang="en-GB" sz="1200" b="0" i="1" baseline="0"/>
              <a:t> COMBINED ENG&amp;SAT BY GENDER &amp; AGE</a:t>
            </a:r>
            <a:endParaRPr lang="en-GB" sz="1200" b="0"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'!$E$90</c:f>
              <c:strCache>
                <c:ptCount val="1"/>
                <c:pt idx="0">
                  <c:v>Average of Combined Eng&amp;Sat</c:v>
                </c:pt>
              </c:strCache>
            </c:strRef>
          </c:tx>
          <c:spPr>
            <a:solidFill>
              <a:schemeClr val="accent1"/>
            </a:solidFill>
            <a:ln>
              <a:noFill/>
            </a:ln>
            <a:effectLst/>
          </c:spPr>
          <c:invertIfNegative val="0"/>
          <c:cat>
            <c:strRef>
              <c:f>'Management_Pivots '!$D$91:$D$93</c:f>
              <c:strCache>
                <c:ptCount val="2"/>
                <c:pt idx="0">
                  <c:v>Female</c:v>
                </c:pt>
                <c:pt idx="1">
                  <c:v>Male</c:v>
                </c:pt>
              </c:strCache>
            </c:strRef>
          </c:cat>
          <c:val>
            <c:numRef>
              <c:f>'Management_Pivots '!$E$91:$E$93</c:f>
              <c:numCache>
                <c:formatCode>0.00</c:formatCode>
                <c:ptCount val="2"/>
                <c:pt idx="0">
                  <c:v>8.75</c:v>
                </c:pt>
                <c:pt idx="1">
                  <c:v>7.1499999999999995</c:v>
                </c:pt>
              </c:numCache>
            </c:numRef>
          </c:val>
          <c:extLst>
            <c:ext xmlns:c16="http://schemas.microsoft.com/office/drawing/2014/chart" uri="{C3380CC4-5D6E-409C-BE32-E72D297353CC}">
              <c16:uniqueId val="{00000000-6084-4B92-99F1-6489E2A9B6DA}"/>
            </c:ext>
          </c:extLst>
        </c:ser>
        <c:dLbls>
          <c:showLegendKey val="0"/>
          <c:showVal val="0"/>
          <c:showCatName val="0"/>
          <c:showSerName val="0"/>
          <c:showPercent val="0"/>
          <c:showBubbleSize val="0"/>
        </c:dLbls>
        <c:gapWidth val="219"/>
        <c:overlap val="-27"/>
        <c:axId val="443435487"/>
        <c:axId val="443447007"/>
      </c:barChart>
      <c:lineChart>
        <c:grouping val="standard"/>
        <c:varyColors val="0"/>
        <c:ser>
          <c:idx val="1"/>
          <c:order val="1"/>
          <c:tx>
            <c:strRef>
              <c:f>'Management_Pivots '!$F$90</c:f>
              <c:strCache>
                <c:ptCount val="1"/>
                <c:pt idx="0">
                  <c:v>Average of Age</c:v>
                </c:pt>
              </c:strCache>
            </c:strRef>
          </c:tx>
          <c:spPr>
            <a:ln w="28575" cap="rnd">
              <a:solidFill>
                <a:schemeClr val="accent2"/>
              </a:solidFill>
              <a:round/>
            </a:ln>
            <a:effectLst/>
          </c:spPr>
          <c:marker>
            <c:symbol val="none"/>
          </c:marker>
          <c:cat>
            <c:strRef>
              <c:f>'Management_Pivots '!$D$91:$D$93</c:f>
              <c:strCache>
                <c:ptCount val="2"/>
                <c:pt idx="0">
                  <c:v>Female</c:v>
                </c:pt>
                <c:pt idx="1">
                  <c:v>Male</c:v>
                </c:pt>
              </c:strCache>
            </c:strRef>
          </c:cat>
          <c:val>
            <c:numRef>
              <c:f>'Management_Pivots '!$F$91:$F$93</c:f>
              <c:numCache>
                <c:formatCode>0</c:formatCode>
                <c:ptCount val="2"/>
                <c:pt idx="0">
                  <c:v>34.666666666666664</c:v>
                </c:pt>
                <c:pt idx="1">
                  <c:v>46.666666666666664</c:v>
                </c:pt>
              </c:numCache>
            </c:numRef>
          </c:val>
          <c:smooth val="0"/>
          <c:extLst>
            <c:ext xmlns:c16="http://schemas.microsoft.com/office/drawing/2014/chart" uri="{C3380CC4-5D6E-409C-BE32-E72D297353CC}">
              <c16:uniqueId val="{00000001-6084-4B92-99F1-6489E2A9B6DA}"/>
            </c:ext>
          </c:extLst>
        </c:ser>
        <c:dLbls>
          <c:showLegendKey val="0"/>
          <c:showVal val="0"/>
          <c:showCatName val="0"/>
          <c:showSerName val="0"/>
          <c:showPercent val="0"/>
          <c:showBubbleSize val="0"/>
        </c:dLbls>
        <c:marker val="1"/>
        <c:smooth val="0"/>
        <c:axId val="443434527"/>
        <c:axId val="443434047"/>
      </c:lineChart>
      <c:catAx>
        <c:axId val="44343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447007"/>
        <c:crosses val="autoZero"/>
        <c:auto val="1"/>
        <c:lblAlgn val="ctr"/>
        <c:lblOffset val="100"/>
        <c:noMultiLvlLbl val="0"/>
      </c:catAx>
      <c:valAx>
        <c:axId val="4434470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435487"/>
        <c:crosses val="autoZero"/>
        <c:crossBetween val="between"/>
      </c:valAx>
      <c:valAx>
        <c:axId val="443434047"/>
        <c:scaling>
          <c:orientation val="minMax"/>
          <c:max val="55"/>
          <c:min val="2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434527"/>
        <c:crosses val="max"/>
        <c:crossBetween val="between"/>
      </c:valAx>
      <c:catAx>
        <c:axId val="443434527"/>
        <c:scaling>
          <c:orientation val="minMax"/>
        </c:scaling>
        <c:delete val="1"/>
        <c:axPos val="b"/>
        <c:numFmt formatCode="General" sourceLinked="1"/>
        <c:majorTickMark val="out"/>
        <c:minorTickMark val="none"/>
        <c:tickLblPos val="nextTo"/>
        <c:crossAx val="4434340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!PivotTable15</c:name>
    <c:fmtId val="2"/>
  </c:pivotSource>
  <c:chart>
    <c:title>
      <c:tx>
        <c:rich>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r>
              <a:rPr lang="en-US" sz="1200" u="sng"/>
              <a:t>AMY DUNN</a:t>
            </a:r>
          </a:p>
          <a:p>
            <a:pPr>
              <a:defRPr sz="1200"/>
            </a:pPr>
            <a:r>
              <a:rPr lang="en-US" sz="1200" b="0" i="1"/>
              <a:t>TOP 5 TERMINATION REASONS</a:t>
            </a:r>
            <a:r>
              <a:rPr lang="en-US" sz="1200" b="0" i="1" baseline="0"/>
              <a:t> IN MANAGER TENURE</a:t>
            </a:r>
            <a:endParaRPr lang="en-US" sz="1200" b="0" i="1"/>
          </a:p>
        </c:rich>
      </c:tx>
      <c:overlay val="0"/>
      <c:spPr>
        <a:noFill/>
        <a:ln>
          <a:noFill/>
        </a:ln>
        <a:effectLst/>
      </c:spPr>
      <c:txPr>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'Management_Pivots '!$B$121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0E1-4D76-8989-AD0E3BC3FCC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0E1-4D76-8989-AD0E3BC3FCC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0E1-4D76-8989-AD0E3BC3FCC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BF9-4D1C-A975-78D219A5B5F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BF9-4D1C-A975-78D219A5B5F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'Management_Pivots '!$A$122:$A$127</c:f>
              <c:strCache>
                <c:ptCount val="5"/>
                <c:pt idx="0">
                  <c:v>Unhappy</c:v>
                </c:pt>
                <c:pt idx="1">
                  <c:v>More money</c:v>
                </c:pt>
                <c:pt idx="2">
                  <c:v>Hours</c:v>
                </c:pt>
                <c:pt idx="3">
                  <c:v>Another position</c:v>
                </c:pt>
                <c:pt idx="4">
                  <c:v>Attendance</c:v>
                </c:pt>
              </c:strCache>
            </c:strRef>
          </c:cat>
          <c:val>
            <c:numRef>
              <c:f>'Management_Pivots '!$B$122:$B$127</c:f>
              <c:numCache>
                <c:formatCode>General</c:formatCode>
                <c:ptCount val="5"/>
                <c:pt idx="0">
                  <c:v>4</c:v>
                </c:pt>
                <c:pt idx="1">
                  <c:v>2</c:v>
                </c:pt>
                <c:pt idx="2">
                  <c:v>2</c:v>
                </c:pt>
                <c:pt idx="3">
                  <c:v>1</c:v>
                </c:pt>
                <c:pt idx="4">
                  <c:v>1</c:v>
                </c:pt>
              </c:numCache>
            </c:numRef>
          </c:val>
          <c:extLst>
            <c:ext xmlns:c16="http://schemas.microsoft.com/office/drawing/2014/chart" uri="{C3380CC4-5D6E-409C-BE32-E72D297353CC}">
              <c16:uniqueId val="{00000006-90E1-4D76-8989-AD0E3BC3FCC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!PivotTable3</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u="sng"/>
              <a:t>WEBSTER BUTLER </a:t>
            </a:r>
          </a:p>
          <a:p>
            <a:pPr>
              <a:defRPr/>
            </a:pPr>
            <a:r>
              <a:rPr lang="en-US" sz="1200" b="0" i="1"/>
              <a:t>Reason for vol termination in manager tenure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'Management_Pivots '!$J$121:$J$122</c:f>
              <c:strCache>
                <c:ptCount val="1"/>
                <c:pt idx="0">
                  <c:v>Vol. Termin.</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806-42A1-98F1-CBA2E888CCF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806-42A1-98F1-CBA2E888CCF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806-42A1-98F1-CBA2E888CCF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806-42A1-98F1-CBA2E888CCF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'Management_Pivots '!$I$123:$I$126</c:f>
              <c:strCache>
                <c:ptCount val="4"/>
                <c:pt idx="0">
                  <c:v>Military</c:v>
                </c:pt>
                <c:pt idx="1">
                  <c:v>Another position</c:v>
                </c:pt>
                <c:pt idx="2">
                  <c:v>Unhappy</c:v>
                </c:pt>
                <c:pt idx="3">
                  <c:v>Return to school</c:v>
                </c:pt>
              </c:strCache>
            </c:strRef>
          </c:cat>
          <c:val>
            <c:numRef>
              <c:f>'Management_Pivots '!$J$123:$J$126</c:f>
              <c:numCache>
                <c:formatCode>General</c:formatCode>
                <c:ptCount val="4"/>
                <c:pt idx="0">
                  <c:v>3</c:v>
                </c:pt>
                <c:pt idx="1">
                  <c:v>2</c:v>
                </c:pt>
                <c:pt idx="2">
                  <c:v>2</c:v>
                </c:pt>
                <c:pt idx="3">
                  <c:v>2</c:v>
                </c:pt>
              </c:numCache>
            </c:numRef>
          </c:val>
          <c:extLst>
            <c:ext xmlns:c16="http://schemas.microsoft.com/office/drawing/2014/chart" uri="{C3380CC4-5D6E-409C-BE32-E72D297353CC}">
              <c16:uniqueId val="{00000004-FC0A-498E-985E-BBF77221993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!PivotTable1</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HIGHEST %</a:t>
            </a:r>
            <a:r>
              <a:rPr lang="en-US" sz="1200" b="0" baseline="0"/>
              <a:t> OF</a:t>
            </a:r>
            <a:r>
              <a:rPr lang="en-US" sz="1200" b="0"/>
              <a:t> STAFF UNDERPERFORMING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'!$H$109</c:f>
              <c:strCache>
                <c:ptCount val="1"/>
                <c:pt idx="0">
                  <c:v>Total</c:v>
                </c:pt>
              </c:strCache>
            </c:strRef>
          </c:tx>
          <c:spPr>
            <a:solidFill>
              <a:schemeClr val="accent1"/>
            </a:solidFill>
            <a:ln>
              <a:noFill/>
            </a:ln>
            <a:effectLst/>
          </c:spPr>
          <c:invertIfNegative val="0"/>
          <c:cat>
            <c:strRef>
              <c:f>'Management_Pivots '!$G$110:$G$114</c:f>
              <c:strCache>
                <c:ptCount val="4"/>
                <c:pt idx="0">
                  <c:v>Debra Houlihan</c:v>
                </c:pt>
                <c:pt idx="1">
                  <c:v>Amy Dunn</c:v>
                </c:pt>
                <c:pt idx="2">
                  <c:v>Michael Albert</c:v>
                </c:pt>
                <c:pt idx="3">
                  <c:v>John Smith</c:v>
                </c:pt>
              </c:strCache>
            </c:strRef>
          </c:cat>
          <c:val>
            <c:numRef>
              <c:f>'Management_Pivots '!$H$110:$H$114</c:f>
              <c:numCache>
                <c:formatCode>0.00%</c:formatCode>
                <c:ptCount val="4"/>
                <c:pt idx="0">
                  <c:v>0.5</c:v>
                </c:pt>
                <c:pt idx="1">
                  <c:v>0.25</c:v>
                </c:pt>
                <c:pt idx="2">
                  <c:v>0.23076923076923078</c:v>
                </c:pt>
                <c:pt idx="3">
                  <c:v>0.18181818181818182</c:v>
                </c:pt>
              </c:numCache>
            </c:numRef>
          </c:val>
          <c:extLst>
            <c:ext xmlns:c16="http://schemas.microsoft.com/office/drawing/2014/chart" uri="{C3380CC4-5D6E-409C-BE32-E72D297353CC}">
              <c16:uniqueId val="{00000000-F7E5-4E68-81BB-04CAD66D657D}"/>
            </c:ext>
          </c:extLst>
        </c:ser>
        <c:dLbls>
          <c:showLegendKey val="0"/>
          <c:showVal val="0"/>
          <c:showCatName val="0"/>
          <c:showSerName val="0"/>
          <c:showPercent val="0"/>
          <c:showBubbleSize val="0"/>
        </c:dLbls>
        <c:gapWidth val="219"/>
        <c:overlap val="-27"/>
        <c:axId val="1490940176"/>
        <c:axId val="1490947856"/>
      </c:barChart>
      <c:catAx>
        <c:axId val="149094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947856"/>
        <c:crosses val="autoZero"/>
        <c:auto val="1"/>
        <c:lblAlgn val="ctr"/>
        <c:lblOffset val="100"/>
        <c:noMultiLvlLbl val="0"/>
      </c:catAx>
      <c:valAx>
        <c:axId val="1490947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94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t>MANAGER</a:t>
            </a:r>
            <a:r>
              <a:rPr lang="en-GB" sz="1200" baseline="0"/>
              <a:t> COUNT &amp; AVG SALARY BY EXECUTIVE</a:t>
            </a:r>
            <a:endParaRPr lang="en-GB"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'!$F$10</c:f>
              <c:strCache>
                <c:ptCount val="1"/>
                <c:pt idx="0">
                  <c:v>Count of EmpID</c:v>
                </c:pt>
              </c:strCache>
            </c:strRef>
          </c:tx>
          <c:spPr>
            <a:solidFill>
              <a:schemeClr val="accent1"/>
            </a:solidFill>
            <a:ln>
              <a:noFill/>
            </a:ln>
            <a:effectLst/>
          </c:spPr>
          <c:invertIfNegative val="0"/>
          <c:cat>
            <c:strRef>
              <c:f>'Management_Pivots '!$E$11:$E$13</c:f>
              <c:strCache>
                <c:ptCount val="2"/>
                <c:pt idx="0">
                  <c:v>Janet King</c:v>
                </c:pt>
                <c:pt idx="1">
                  <c:v>Jennifer Zamora</c:v>
                </c:pt>
              </c:strCache>
            </c:strRef>
          </c:cat>
          <c:val>
            <c:numRef>
              <c:f>'Management_Pivots '!$F$11:$F$13</c:f>
              <c:numCache>
                <c:formatCode>0</c:formatCode>
                <c:ptCount val="2"/>
                <c:pt idx="0">
                  <c:v>13</c:v>
                </c:pt>
                <c:pt idx="1">
                  <c:v>6</c:v>
                </c:pt>
              </c:numCache>
            </c:numRef>
          </c:val>
          <c:extLst>
            <c:ext xmlns:c16="http://schemas.microsoft.com/office/drawing/2014/chart" uri="{C3380CC4-5D6E-409C-BE32-E72D297353CC}">
              <c16:uniqueId val="{00000000-36F5-4AF7-80C9-6D221B26541A}"/>
            </c:ext>
          </c:extLst>
        </c:ser>
        <c:dLbls>
          <c:showLegendKey val="0"/>
          <c:showVal val="0"/>
          <c:showCatName val="0"/>
          <c:showSerName val="0"/>
          <c:showPercent val="0"/>
          <c:showBubbleSize val="0"/>
        </c:dLbls>
        <c:gapWidth val="219"/>
        <c:overlap val="-27"/>
        <c:axId val="1558691856"/>
        <c:axId val="1558681296"/>
      </c:barChart>
      <c:lineChart>
        <c:grouping val="standard"/>
        <c:varyColors val="0"/>
        <c:ser>
          <c:idx val="1"/>
          <c:order val="1"/>
          <c:tx>
            <c:strRef>
              <c:f>'Management_Pivots '!$G$10</c:f>
              <c:strCache>
                <c:ptCount val="1"/>
                <c:pt idx="0">
                  <c:v>Average of Salary</c:v>
                </c:pt>
              </c:strCache>
            </c:strRef>
          </c:tx>
          <c:spPr>
            <a:ln w="28575" cap="rnd">
              <a:solidFill>
                <a:schemeClr val="accent2"/>
              </a:solidFill>
              <a:round/>
            </a:ln>
            <a:effectLst/>
          </c:spPr>
          <c:marker>
            <c:symbol val="none"/>
          </c:marker>
          <c:cat>
            <c:strRef>
              <c:f>'Management_Pivots '!$E$11:$E$13</c:f>
              <c:strCache>
                <c:ptCount val="2"/>
                <c:pt idx="0">
                  <c:v>Janet King</c:v>
                </c:pt>
                <c:pt idx="1">
                  <c:v>Jennifer Zamora</c:v>
                </c:pt>
              </c:strCache>
            </c:strRef>
          </c:cat>
          <c:val>
            <c:numRef>
              <c:f>'Management_Pivots '!$G$11:$G$13</c:f>
              <c:numCache>
                <c:formatCode>"£"#,##0</c:formatCode>
                <c:ptCount val="2"/>
                <c:pt idx="0">
                  <c:v>101752.76923076923</c:v>
                </c:pt>
                <c:pt idx="1">
                  <c:v>133904.83333333334</c:v>
                </c:pt>
              </c:numCache>
            </c:numRef>
          </c:val>
          <c:smooth val="0"/>
          <c:extLst>
            <c:ext xmlns:c16="http://schemas.microsoft.com/office/drawing/2014/chart" uri="{C3380CC4-5D6E-409C-BE32-E72D297353CC}">
              <c16:uniqueId val="{00000001-36F5-4AF7-80C9-6D221B26541A}"/>
            </c:ext>
          </c:extLst>
        </c:ser>
        <c:dLbls>
          <c:showLegendKey val="0"/>
          <c:showVal val="0"/>
          <c:showCatName val="0"/>
          <c:showSerName val="0"/>
          <c:showPercent val="0"/>
          <c:showBubbleSize val="0"/>
        </c:dLbls>
        <c:marker val="1"/>
        <c:smooth val="0"/>
        <c:axId val="1558695216"/>
        <c:axId val="1558688976"/>
      </c:lineChart>
      <c:catAx>
        <c:axId val="155869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681296"/>
        <c:crosses val="autoZero"/>
        <c:auto val="1"/>
        <c:lblAlgn val="ctr"/>
        <c:lblOffset val="100"/>
        <c:noMultiLvlLbl val="0"/>
      </c:catAx>
      <c:valAx>
        <c:axId val="1558681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691856"/>
        <c:crosses val="autoZero"/>
        <c:crossBetween val="between"/>
      </c:valAx>
      <c:valAx>
        <c:axId val="1558688976"/>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695216"/>
        <c:crosses val="max"/>
        <c:crossBetween val="between"/>
      </c:valAx>
      <c:catAx>
        <c:axId val="1558695216"/>
        <c:scaling>
          <c:orientation val="minMax"/>
        </c:scaling>
        <c:delete val="1"/>
        <c:axPos val="b"/>
        <c:numFmt formatCode="General" sourceLinked="1"/>
        <c:majorTickMark val="out"/>
        <c:minorTickMark val="none"/>
        <c:tickLblPos val="nextTo"/>
        <c:crossAx val="15586889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MANAGER</a:t>
            </a:r>
            <a:r>
              <a:rPr lang="en-US" sz="1200" baseline="0"/>
              <a:t> COUNT % BY DEPARTMENT &amp; EXECUTIVE</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'!$J$10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'Management_Pivots '!$I$11:$I$18</c:f>
              <c:multiLvlStrCache>
                <c:ptCount val="6"/>
                <c:lvl>
                  <c:pt idx="0">
                    <c:v>Production</c:v>
                  </c:pt>
                  <c:pt idx="1">
                    <c:v>Sales</c:v>
                  </c:pt>
                  <c:pt idx="2">
                    <c:v>Admin Offices</c:v>
                  </c:pt>
                  <c:pt idx="3">
                    <c:v>IT/IS</c:v>
                  </c:pt>
                  <c:pt idx="4">
                    <c:v>IT/IS</c:v>
                  </c:pt>
                  <c:pt idx="5">
                    <c:v>Soft. Engineering</c:v>
                  </c:pt>
                </c:lvl>
                <c:lvl>
                  <c:pt idx="0">
                    <c:v>Janet King</c:v>
                  </c:pt>
                  <c:pt idx="4">
                    <c:v>Jennifer Zamora</c:v>
                  </c:pt>
                </c:lvl>
              </c:multiLvlStrCache>
            </c:multiLvlStrRef>
          </c:cat>
          <c:val>
            <c:numRef>
              <c:f>'Management_Pivots '!$J$11:$J$18</c:f>
              <c:numCache>
                <c:formatCode>0.00%</c:formatCode>
                <c:ptCount val="6"/>
                <c:pt idx="0">
                  <c:v>0.76923076923076927</c:v>
                </c:pt>
                <c:pt idx="1">
                  <c:v>7.6923076923076927E-2</c:v>
                </c:pt>
                <c:pt idx="2">
                  <c:v>7.6923076923076927E-2</c:v>
                </c:pt>
                <c:pt idx="3">
                  <c:v>7.6923076923076927E-2</c:v>
                </c:pt>
                <c:pt idx="4">
                  <c:v>0.83333333333333337</c:v>
                </c:pt>
                <c:pt idx="5">
                  <c:v>0.16666666666666666</c:v>
                </c:pt>
              </c:numCache>
            </c:numRef>
          </c:val>
          <c:extLst>
            <c:ext xmlns:c16="http://schemas.microsoft.com/office/drawing/2014/chart" uri="{C3380CC4-5D6E-409C-BE32-E72D297353CC}">
              <c16:uniqueId val="{00000000-09F7-4D39-AC82-FC9DAF130A45}"/>
            </c:ext>
          </c:extLst>
        </c:ser>
        <c:dLbls>
          <c:dLblPos val="outEnd"/>
          <c:showLegendKey val="0"/>
          <c:showVal val="1"/>
          <c:showCatName val="0"/>
          <c:showSerName val="0"/>
          <c:showPercent val="0"/>
          <c:showBubbleSize val="0"/>
        </c:dLbls>
        <c:gapWidth val="219"/>
        <c:axId val="36151679"/>
        <c:axId val="36131039"/>
      </c:barChart>
      <c:catAx>
        <c:axId val="3615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31039"/>
        <c:crosses val="autoZero"/>
        <c:auto val="1"/>
        <c:lblAlgn val="ctr"/>
        <c:lblOffset val="100"/>
        <c:noMultiLvlLbl val="0"/>
      </c:catAx>
      <c:valAx>
        <c:axId val="361310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5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!PivotTable6</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 </a:t>
            </a:r>
            <a:r>
              <a:rPr lang="en-US" sz="1200" b="0"/>
              <a:t>LOWEST </a:t>
            </a:r>
            <a:r>
              <a:rPr lang="en-US" sz="1200" b="0" i="0" u="none" strike="noStrike" kern="1200" spc="0" baseline="0">
                <a:solidFill>
                  <a:sysClr val="windowText" lastClr="000000">
                    <a:lumMod val="65000"/>
                    <a:lumOff val="35000"/>
                  </a:sysClr>
                </a:solidFill>
              </a:rPr>
              <a:t>MANAGER</a:t>
            </a:r>
            <a:r>
              <a:rPr lang="en-US" sz="1200"/>
              <a:t> ENG &amp; SAT BY GENDER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'!$F$31:$F$32</c:f>
              <c:strCache>
                <c:ptCount val="1"/>
                <c:pt idx="0">
                  <c:v>Male</c:v>
                </c:pt>
              </c:strCache>
            </c:strRef>
          </c:tx>
          <c:spPr>
            <a:solidFill>
              <a:schemeClr val="accent1"/>
            </a:solidFill>
            <a:ln>
              <a:noFill/>
            </a:ln>
            <a:effectLst/>
          </c:spPr>
          <c:invertIfNegative val="0"/>
          <c:cat>
            <c:strRef>
              <c:f>'Management_Pivots '!$E$33:$E$36</c:f>
              <c:strCache>
                <c:ptCount val="4"/>
                <c:pt idx="0">
                  <c:v>Monroe P</c:v>
                </c:pt>
                <c:pt idx="1">
                  <c:v>Corleone M</c:v>
                </c:pt>
                <c:pt idx="2">
                  <c:v>Cady M</c:v>
                </c:pt>
                <c:pt idx="3">
                  <c:v>Vega V</c:v>
                </c:pt>
              </c:strCache>
            </c:strRef>
          </c:cat>
          <c:val>
            <c:numRef>
              <c:f>'Management_Pivots '!$F$33:$F$36</c:f>
              <c:numCache>
                <c:formatCode>General</c:formatCode>
                <c:ptCount val="4"/>
                <c:pt idx="0">
                  <c:v>5.4</c:v>
                </c:pt>
                <c:pt idx="1">
                  <c:v>6.1</c:v>
                </c:pt>
                <c:pt idx="2">
                  <c:v>6.8</c:v>
                </c:pt>
                <c:pt idx="3">
                  <c:v>6.9</c:v>
                </c:pt>
              </c:numCache>
            </c:numRef>
          </c:val>
          <c:extLst>
            <c:ext xmlns:c16="http://schemas.microsoft.com/office/drawing/2014/chart" uri="{C3380CC4-5D6E-409C-BE32-E72D297353CC}">
              <c16:uniqueId val="{00000000-0AC5-44BF-9222-2E15C21CF2E4}"/>
            </c:ext>
          </c:extLst>
        </c:ser>
        <c:dLbls>
          <c:showLegendKey val="0"/>
          <c:showVal val="0"/>
          <c:showCatName val="0"/>
          <c:showSerName val="0"/>
          <c:showPercent val="0"/>
          <c:showBubbleSize val="0"/>
        </c:dLbls>
        <c:gapWidth val="219"/>
        <c:overlap val="-27"/>
        <c:axId val="44782991"/>
        <c:axId val="44782031"/>
      </c:barChart>
      <c:catAx>
        <c:axId val="4478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82031"/>
        <c:crosses val="autoZero"/>
        <c:auto val="1"/>
        <c:lblAlgn val="ctr"/>
        <c:lblOffset val="100"/>
        <c:noMultiLvlLbl val="0"/>
      </c:catAx>
      <c:valAx>
        <c:axId val="4478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82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!PivotTable9</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HIGHEST MANAGER ENG &amp; SAT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'Management_Pivots '!$B$32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'Management_Pivots '!$A$33:$A$38</c:f>
              <c:strCache>
                <c:ptCount val="5"/>
                <c:pt idx="0">
                  <c:v>Dunn A</c:v>
                </c:pt>
                <c:pt idx="1">
                  <c:v>Roup S</c:v>
                </c:pt>
                <c:pt idx="2">
                  <c:v>Dougall E</c:v>
                </c:pt>
                <c:pt idx="3">
                  <c:v>Champaige B</c:v>
                </c:pt>
                <c:pt idx="4">
                  <c:v>Spirea K</c:v>
                </c:pt>
              </c:strCache>
            </c:strRef>
          </c:cat>
          <c:val>
            <c:numRef>
              <c:f>'Management_Pivots '!$B$33:$B$38</c:f>
              <c:numCache>
                <c:formatCode>General</c:formatCode>
                <c:ptCount val="5"/>
                <c:pt idx="0">
                  <c:v>8.5</c:v>
                </c:pt>
                <c:pt idx="1">
                  <c:v>8.6</c:v>
                </c:pt>
                <c:pt idx="2">
                  <c:v>9.3000000000000007</c:v>
                </c:pt>
                <c:pt idx="3">
                  <c:v>9.5</c:v>
                </c:pt>
                <c:pt idx="4">
                  <c:v>9.8000000000000007</c:v>
                </c:pt>
              </c:numCache>
            </c:numRef>
          </c:val>
          <c:extLst>
            <c:ext xmlns:c16="http://schemas.microsoft.com/office/drawing/2014/chart" uri="{C3380CC4-5D6E-409C-BE32-E72D297353CC}">
              <c16:uniqueId val="{00000000-63B0-42D9-9552-D7CAC046259B}"/>
            </c:ext>
          </c:extLst>
        </c:ser>
        <c:dLbls>
          <c:dLblPos val="outEnd"/>
          <c:showLegendKey val="0"/>
          <c:showVal val="1"/>
          <c:showCatName val="0"/>
          <c:showSerName val="0"/>
          <c:showPercent val="0"/>
          <c:showBubbleSize val="0"/>
        </c:dLbls>
        <c:gapWidth val="182"/>
        <c:axId val="163082831"/>
        <c:axId val="163084751"/>
      </c:barChart>
      <c:catAx>
        <c:axId val="163082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84751"/>
        <c:crosses val="autoZero"/>
        <c:auto val="1"/>
        <c:lblAlgn val="ctr"/>
        <c:lblOffset val="100"/>
        <c:noMultiLvlLbl val="0"/>
      </c:catAx>
      <c:valAx>
        <c:axId val="163084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8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!PivotTable11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aseline="0"/>
              <a:t> MANAGERS UNDER "EXCEED" PERFORMANCE BY SALARY &amp; ENG&amp;SAT COMBO </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'!$B$46</c:f>
              <c:strCache>
                <c:ptCount val="1"/>
                <c:pt idx="0">
                  <c:v>Sum of Salary</c:v>
                </c:pt>
              </c:strCache>
            </c:strRef>
          </c:tx>
          <c:spPr>
            <a:solidFill>
              <a:schemeClr val="accent1"/>
            </a:solidFill>
            <a:ln>
              <a:noFill/>
            </a:ln>
            <a:effectLst/>
          </c:spPr>
          <c:invertIfNegative val="0"/>
          <c:cat>
            <c:multiLvlStrRef>
              <c:f>'Management_Pivots '!$A$47:$A$50</c:f>
              <c:multiLvlStrCache>
                <c:ptCount val="2"/>
                <c:lvl>
                  <c:pt idx="0">
                    <c:v>Dougall E</c:v>
                  </c:pt>
                  <c:pt idx="1">
                    <c:v>Liebig K</c:v>
                  </c:pt>
                </c:lvl>
                <c:lvl>
                  <c:pt idx="0">
                    <c:v>Exceeds</c:v>
                  </c:pt>
                </c:lvl>
              </c:multiLvlStrCache>
            </c:multiLvlStrRef>
          </c:cat>
          <c:val>
            <c:numRef>
              <c:f>'Management_Pivots '!$B$47:$B$50</c:f>
              <c:numCache>
                <c:formatCode>"£"#,##0</c:formatCode>
                <c:ptCount val="2"/>
                <c:pt idx="0">
                  <c:v>138888</c:v>
                </c:pt>
                <c:pt idx="1">
                  <c:v>77915</c:v>
                </c:pt>
              </c:numCache>
            </c:numRef>
          </c:val>
          <c:extLst>
            <c:ext xmlns:c16="http://schemas.microsoft.com/office/drawing/2014/chart" uri="{C3380CC4-5D6E-409C-BE32-E72D297353CC}">
              <c16:uniqueId val="{00000000-F4BA-44AD-BF55-6EDE508DC01B}"/>
            </c:ext>
          </c:extLst>
        </c:ser>
        <c:dLbls>
          <c:showLegendKey val="0"/>
          <c:showVal val="0"/>
          <c:showCatName val="0"/>
          <c:showSerName val="0"/>
          <c:showPercent val="0"/>
          <c:showBubbleSize val="0"/>
        </c:dLbls>
        <c:gapWidth val="219"/>
        <c:axId val="1639509808"/>
        <c:axId val="1639510768"/>
      </c:barChart>
      <c:lineChart>
        <c:grouping val="standard"/>
        <c:varyColors val="0"/>
        <c:ser>
          <c:idx val="1"/>
          <c:order val="1"/>
          <c:tx>
            <c:strRef>
              <c:f>'Management_Pivots '!$C$46</c:f>
              <c:strCache>
                <c:ptCount val="1"/>
                <c:pt idx="0">
                  <c:v>Sum of Combined Eng&amp;Sat</c:v>
                </c:pt>
              </c:strCache>
            </c:strRef>
          </c:tx>
          <c:spPr>
            <a:ln w="28575" cap="rnd">
              <a:solidFill>
                <a:schemeClr val="accent2"/>
              </a:solidFill>
              <a:round/>
            </a:ln>
            <a:effectLst/>
          </c:spPr>
          <c:marker>
            <c:symbol val="none"/>
          </c:marker>
          <c:cat>
            <c:multiLvlStrRef>
              <c:f>'Management_Pivots '!$A$47:$A$50</c:f>
              <c:multiLvlStrCache>
                <c:ptCount val="2"/>
                <c:lvl>
                  <c:pt idx="0">
                    <c:v>Dougall E</c:v>
                  </c:pt>
                  <c:pt idx="1">
                    <c:v>Liebig K</c:v>
                  </c:pt>
                </c:lvl>
                <c:lvl>
                  <c:pt idx="0">
                    <c:v>Exceeds</c:v>
                  </c:pt>
                </c:lvl>
              </c:multiLvlStrCache>
            </c:multiLvlStrRef>
          </c:cat>
          <c:val>
            <c:numRef>
              <c:f>'Management_Pivots '!$C$47:$C$50</c:f>
              <c:numCache>
                <c:formatCode>General</c:formatCode>
                <c:ptCount val="2"/>
                <c:pt idx="0">
                  <c:v>9.3000000000000007</c:v>
                </c:pt>
                <c:pt idx="1">
                  <c:v>7.1</c:v>
                </c:pt>
              </c:numCache>
            </c:numRef>
          </c:val>
          <c:smooth val="0"/>
          <c:extLst>
            <c:ext xmlns:c16="http://schemas.microsoft.com/office/drawing/2014/chart" uri="{C3380CC4-5D6E-409C-BE32-E72D297353CC}">
              <c16:uniqueId val="{00000001-F4BA-44AD-BF55-6EDE508DC01B}"/>
            </c:ext>
          </c:extLst>
        </c:ser>
        <c:dLbls>
          <c:showLegendKey val="0"/>
          <c:showVal val="0"/>
          <c:showCatName val="0"/>
          <c:showSerName val="0"/>
          <c:showPercent val="0"/>
          <c:showBubbleSize val="0"/>
        </c:dLbls>
        <c:marker val="1"/>
        <c:smooth val="0"/>
        <c:axId val="1223232880"/>
        <c:axId val="1223232400"/>
      </c:lineChart>
      <c:catAx>
        <c:axId val="163950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510768"/>
        <c:crosses val="autoZero"/>
        <c:auto val="1"/>
        <c:lblAlgn val="ctr"/>
        <c:lblOffset val="100"/>
        <c:noMultiLvlLbl val="0"/>
      </c:catAx>
      <c:valAx>
        <c:axId val="16395107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509808"/>
        <c:crosses val="autoZero"/>
        <c:crossBetween val="between"/>
      </c:valAx>
      <c:valAx>
        <c:axId val="12232324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232880"/>
        <c:crosses val="max"/>
        <c:crossBetween val="between"/>
      </c:valAx>
      <c:catAx>
        <c:axId val="1223232880"/>
        <c:scaling>
          <c:orientation val="minMax"/>
        </c:scaling>
        <c:delete val="1"/>
        <c:axPos val="b"/>
        <c:numFmt formatCode="General" sourceLinked="1"/>
        <c:majorTickMark val="out"/>
        <c:minorTickMark val="none"/>
        <c:tickLblPos val="nextTo"/>
        <c:crossAx val="122323240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!PivotTable12</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aseline="0"/>
              <a:t> MANAGERS UNDER "NEEDS IMPROVEMENT" PERFORMANCE BY SALARY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'!$I$32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'Management_Pivots '!$H$33:$H$36</c:f>
              <c:multiLvlStrCache>
                <c:ptCount val="2"/>
                <c:lvl>
                  <c:pt idx="0">
                    <c:v>Corleone M</c:v>
                  </c:pt>
                  <c:pt idx="1">
                    <c:v>Monroe P</c:v>
                  </c:pt>
                </c:lvl>
                <c:lvl>
                  <c:pt idx="0">
                    <c:v>Needs Improvement</c:v>
                  </c:pt>
                </c:lvl>
              </c:multiLvlStrCache>
            </c:multiLvlStrRef>
          </c:cat>
          <c:val>
            <c:numRef>
              <c:f>'Management_Pivots '!$I$33:$I$36</c:f>
              <c:numCache>
                <c:formatCode>"£"#,##0</c:formatCode>
                <c:ptCount val="2"/>
                <c:pt idx="0">
                  <c:v>68051</c:v>
                </c:pt>
                <c:pt idx="1">
                  <c:v>157000</c:v>
                </c:pt>
              </c:numCache>
            </c:numRef>
          </c:val>
          <c:extLst>
            <c:ext xmlns:c16="http://schemas.microsoft.com/office/drawing/2014/chart" uri="{C3380CC4-5D6E-409C-BE32-E72D297353CC}">
              <c16:uniqueId val="{00000003-E0D3-49E8-B40B-165944E4DCB2}"/>
            </c:ext>
          </c:extLst>
        </c:ser>
        <c:dLbls>
          <c:dLblPos val="outEnd"/>
          <c:showLegendKey val="0"/>
          <c:showVal val="1"/>
          <c:showCatName val="0"/>
          <c:showSerName val="0"/>
          <c:showPercent val="0"/>
          <c:showBubbleSize val="0"/>
        </c:dLbls>
        <c:gapWidth val="219"/>
        <c:axId val="1907518064"/>
        <c:axId val="1907533424"/>
      </c:barChart>
      <c:catAx>
        <c:axId val="190751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33424"/>
        <c:crosses val="autoZero"/>
        <c:auto val="1"/>
        <c:lblAlgn val="ctr"/>
        <c:lblOffset val="100"/>
        <c:noMultiLvlLbl val="0"/>
      </c:catAx>
      <c:valAx>
        <c:axId val="19075334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51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!PivotTable18</c:name>
    <c:fmtId val="5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i="0" u="none" strike="noStrike" kern="1200" spc="0" baseline="0">
                <a:solidFill>
                  <a:sysClr val="windowText" lastClr="000000">
                    <a:lumMod val="65000"/>
                    <a:lumOff val="35000"/>
                  </a:sysClr>
                </a:solidFill>
              </a:rPr>
              <a:t>DIRECTORS W/NO STAFF W/"EXCEED" PERFORMANCE BY ENG&amp;SAT COMBO &amp; SALARY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'!$B$19</c:f>
              <c:strCache>
                <c:ptCount val="1"/>
                <c:pt idx="0">
                  <c:v>Sum of Salary</c:v>
                </c:pt>
              </c:strCache>
            </c:strRef>
          </c:tx>
          <c:spPr>
            <a:solidFill>
              <a:schemeClr val="accent1"/>
            </a:solidFill>
            <a:ln>
              <a:noFill/>
            </a:ln>
            <a:effectLst/>
          </c:spPr>
          <c:invertIfNegative val="0"/>
          <c:cat>
            <c:multiLvlStrRef>
              <c:f>'Management_Pivots '!$A$20:$A$23</c:f>
              <c:multiLvlStrCache>
                <c:ptCount val="2"/>
                <c:lvl>
                  <c:pt idx="0">
                    <c:v>Foss J</c:v>
                  </c:pt>
                  <c:pt idx="1">
                    <c:v>Corleone V</c:v>
                  </c:pt>
                </c:lvl>
                <c:lvl>
                  <c:pt idx="0">
                    <c:v>Exceeds</c:v>
                  </c:pt>
                </c:lvl>
              </c:multiLvlStrCache>
            </c:multiLvlStrRef>
          </c:cat>
          <c:val>
            <c:numRef>
              <c:f>'Management_Pivots '!$B$20:$B$23</c:f>
              <c:numCache>
                <c:formatCode>"£"#,##0</c:formatCode>
                <c:ptCount val="2"/>
                <c:pt idx="0">
                  <c:v>178000</c:v>
                </c:pt>
                <c:pt idx="1">
                  <c:v>170500</c:v>
                </c:pt>
              </c:numCache>
            </c:numRef>
          </c:val>
          <c:extLst>
            <c:ext xmlns:c16="http://schemas.microsoft.com/office/drawing/2014/chart" uri="{C3380CC4-5D6E-409C-BE32-E72D297353CC}">
              <c16:uniqueId val="{00000000-9A46-4C9D-9204-F75BD3ED796B}"/>
            </c:ext>
          </c:extLst>
        </c:ser>
        <c:dLbls>
          <c:showLegendKey val="0"/>
          <c:showVal val="0"/>
          <c:showCatName val="0"/>
          <c:showSerName val="0"/>
          <c:showPercent val="0"/>
          <c:showBubbleSize val="0"/>
        </c:dLbls>
        <c:gapWidth val="219"/>
        <c:overlap val="-27"/>
        <c:axId val="1555861040"/>
        <c:axId val="1555862960"/>
      </c:barChart>
      <c:lineChart>
        <c:grouping val="standard"/>
        <c:varyColors val="0"/>
        <c:ser>
          <c:idx val="1"/>
          <c:order val="1"/>
          <c:tx>
            <c:strRef>
              <c:f>'Management_Pivots '!$C$19</c:f>
              <c:strCache>
                <c:ptCount val="1"/>
                <c:pt idx="0">
                  <c:v>Sum of Combined Eng&amp;Sat</c:v>
                </c:pt>
              </c:strCache>
            </c:strRef>
          </c:tx>
          <c:spPr>
            <a:ln w="28575" cap="rnd">
              <a:solidFill>
                <a:schemeClr val="accent2"/>
              </a:solidFill>
              <a:round/>
            </a:ln>
            <a:effectLst/>
          </c:spPr>
          <c:marker>
            <c:symbol val="none"/>
          </c:marker>
          <c:cat>
            <c:multiLvlStrRef>
              <c:f>'Management_Pivots '!$A$20:$A$23</c:f>
              <c:multiLvlStrCache>
                <c:ptCount val="2"/>
                <c:lvl>
                  <c:pt idx="0">
                    <c:v>Foss J</c:v>
                  </c:pt>
                  <c:pt idx="1">
                    <c:v>Corleone V</c:v>
                  </c:pt>
                </c:lvl>
                <c:lvl>
                  <c:pt idx="0">
                    <c:v>Exceeds</c:v>
                  </c:pt>
                </c:lvl>
              </c:multiLvlStrCache>
            </c:multiLvlStrRef>
          </c:cat>
          <c:val>
            <c:numRef>
              <c:f>'Management_Pivots '!$C$20:$C$23</c:f>
              <c:numCache>
                <c:formatCode>General</c:formatCode>
                <c:ptCount val="2"/>
                <c:pt idx="0">
                  <c:v>10</c:v>
                </c:pt>
                <c:pt idx="1">
                  <c:v>8.6999999999999993</c:v>
                </c:pt>
              </c:numCache>
            </c:numRef>
          </c:val>
          <c:smooth val="0"/>
          <c:extLst>
            <c:ext xmlns:c16="http://schemas.microsoft.com/office/drawing/2014/chart" uri="{C3380CC4-5D6E-409C-BE32-E72D297353CC}">
              <c16:uniqueId val="{00000001-9A46-4C9D-9204-F75BD3ED796B}"/>
            </c:ext>
          </c:extLst>
        </c:ser>
        <c:dLbls>
          <c:showLegendKey val="0"/>
          <c:showVal val="0"/>
          <c:showCatName val="0"/>
          <c:showSerName val="0"/>
          <c:showPercent val="0"/>
          <c:showBubbleSize val="0"/>
        </c:dLbls>
        <c:marker val="1"/>
        <c:smooth val="0"/>
        <c:axId val="1555857680"/>
        <c:axId val="1555856720"/>
      </c:lineChart>
      <c:catAx>
        <c:axId val="155586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62960"/>
        <c:crosses val="autoZero"/>
        <c:auto val="1"/>
        <c:lblAlgn val="ctr"/>
        <c:lblOffset val="100"/>
        <c:noMultiLvlLbl val="0"/>
      </c:catAx>
      <c:valAx>
        <c:axId val="1555862960"/>
        <c:scaling>
          <c:orientation val="minMax"/>
          <c:max val="180000"/>
          <c:min val="6000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61040"/>
        <c:crosses val="autoZero"/>
        <c:crossBetween val="between"/>
      </c:valAx>
      <c:valAx>
        <c:axId val="1555856720"/>
        <c:scaling>
          <c:orientation val="minMax"/>
          <c:max val="10"/>
          <c:min val="2"/>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57680"/>
        <c:crosses val="max"/>
        <c:crossBetween val="between"/>
        <c:majorUnit val="1"/>
        <c:minorUnit val="0.1"/>
      </c:valAx>
      <c:catAx>
        <c:axId val="1555857680"/>
        <c:scaling>
          <c:orientation val="minMax"/>
        </c:scaling>
        <c:delete val="1"/>
        <c:axPos val="b"/>
        <c:numFmt formatCode="General" sourceLinked="1"/>
        <c:majorTickMark val="out"/>
        <c:minorTickMark val="none"/>
        <c:tickLblPos val="nextTo"/>
        <c:crossAx val="15558567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!PivotTable23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t>WEIGHTED</a:t>
            </a:r>
            <a:r>
              <a:rPr lang="en-GB" sz="1200" baseline="0"/>
              <a:t> ENG&amp;SAT W/STAFF COUNT BY MANAGER</a:t>
            </a:r>
            <a:endParaRPr lang="en-GB"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'!$B$71</c:f>
              <c:strCache>
                <c:ptCount val="1"/>
                <c:pt idx="0">
                  <c:v>Weighted Eng&amp;Sat</c:v>
                </c:pt>
              </c:strCache>
            </c:strRef>
          </c:tx>
          <c:spPr>
            <a:solidFill>
              <a:schemeClr val="accent1"/>
            </a:solidFill>
            <a:ln>
              <a:noFill/>
            </a:ln>
            <a:effectLst/>
          </c:spPr>
          <c:invertIfNegative val="0"/>
          <c:cat>
            <c:strRef>
              <c:f>'Management_Pivots '!$A$72:$A$77</c:f>
              <c:strCache>
                <c:ptCount val="5"/>
                <c:pt idx="0">
                  <c:v>Ketsia Liebig</c:v>
                </c:pt>
                <c:pt idx="1">
                  <c:v>Kelley Spirea</c:v>
                </c:pt>
                <c:pt idx="2">
                  <c:v>David Stanley</c:v>
                </c:pt>
                <c:pt idx="3">
                  <c:v>Elijiah Gray</c:v>
                </c:pt>
                <c:pt idx="4">
                  <c:v>Brannon Miller</c:v>
                </c:pt>
              </c:strCache>
            </c:strRef>
          </c:cat>
          <c:val>
            <c:numRef>
              <c:f>'Management_Pivots '!$B$72:$B$77</c:f>
              <c:numCache>
                <c:formatCode>0.00</c:formatCode>
                <c:ptCount val="5"/>
                <c:pt idx="0">
                  <c:v>10.013805441159379</c:v>
                </c:pt>
                <c:pt idx="1">
                  <c:v>9.7779179269679339</c:v>
                </c:pt>
                <c:pt idx="2">
                  <c:v>9.7051711124151083</c:v>
                </c:pt>
                <c:pt idx="3">
                  <c:v>9.6144679613595407</c:v>
                </c:pt>
                <c:pt idx="4">
                  <c:v>9.3289707225390561</c:v>
                </c:pt>
              </c:numCache>
            </c:numRef>
          </c:val>
          <c:extLst>
            <c:ext xmlns:c16="http://schemas.microsoft.com/office/drawing/2014/chart" uri="{C3380CC4-5D6E-409C-BE32-E72D297353CC}">
              <c16:uniqueId val="{00000000-0EB0-4DDD-8E22-774C6D347C25}"/>
            </c:ext>
          </c:extLst>
        </c:ser>
        <c:dLbls>
          <c:showLegendKey val="0"/>
          <c:showVal val="0"/>
          <c:showCatName val="0"/>
          <c:showSerName val="0"/>
          <c:showPercent val="0"/>
          <c:showBubbleSize val="0"/>
        </c:dLbls>
        <c:gapWidth val="219"/>
        <c:overlap val="-27"/>
        <c:axId val="599741248"/>
        <c:axId val="599741728"/>
      </c:barChart>
      <c:lineChart>
        <c:grouping val="standard"/>
        <c:varyColors val="0"/>
        <c:ser>
          <c:idx val="1"/>
          <c:order val="1"/>
          <c:tx>
            <c:strRef>
              <c:f>'Management_Pivots '!$C$71</c:f>
              <c:strCache>
                <c:ptCount val="1"/>
                <c:pt idx="0">
                  <c:v>Count of EmpID</c:v>
                </c:pt>
              </c:strCache>
            </c:strRef>
          </c:tx>
          <c:spPr>
            <a:ln w="28575" cap="rnd">
              <a:solidFill>
                <a:schemeClr val="accent2"/>
              </a:solidFill>
              <a:round/>
            </a:ln>
            <a:effectLst/>
          </c:spPr>
          <c:marker>
            <c:symbol val="none"/>
          </c:marker>
          <c:cat>
            <c:strRef>
              <c:f>'Management_Pivots '!$A$72:$A$77</c:f>
              <c:strCache>
                <c:ptCount val="5"/>
                <c:pt idx="0">
                  <c:v>Ketsia Liebig</c:v>
                </c:pt>
                <c:pt idx="1">
                  <c:v>Kelley Spirea</c:v>
                </c:pt>
                <c:pt idx="2">
                  <c:v>David Stanley</c:v>
                </c:pt>
                <c:pt idx="3">
                  <c:v>Elijiah Gray</c:v>
                </c:pt>
                <c:pt idx="4">
                  <c:v>Brannon Miller</c:v>
                </c:pt>
              </c:strCache>
            </c:strRef>
          </c:cat>
          <c:val>
            <c:numRef>
              <c:f>'Management_Pivots '!$C$72:$C$77</c:f>
              <c:numCache>
                <c:formatCode>0</c:formatCode>
                <c:ptCount val="5"/>
                <c:pt idx="0">
                  <c:v>16</c:v>
                </c:pt>
                <c:pt idx="1">
                  <c:v>16</c:v>
                </c:pt>
                <c:pt idx="2">
                  <c:v>15</c:v>
                </c:pt>
                <c:pt idx="3">
                  <c:v>14</c:v>
                </c:pt>
                <c:pt idx="4">
                  <c:v>16</c:v>
                </c:pt>
              </c:numCache>
            </c:numRef>
          </c:val>
          <c:smooth val="0"/>
          <c:extLst>
            <c:ext xmlns:c16="http://schemas.microsoft.com/office/drawing/2014/chart" uri="{C3380CC4-5D6E-409C-BE32-E72D297353CC}">
              <c16:uniqueId val="{00000001-0EB0-4DDD-8E22-774C6D347C25}"/>
            </c:ext>
          </c:extLst>
        </c:ser>
        <c:dLbls>
          <c:showLegendKey val="0"/>
          <c:showVal val="0"/>
          <c:showCatName val="0"/>
          <c:showSerName val="0"/>
          <c:showPercent val="0"/>
          <c:showBubbleSize val="0"/>
        </c:dLbls>
        <c:marker val="1"/>
        <c:smooth val="0"/>
        <c:axId val="599735008"/>
        <c:axId val="599751808"/>
      </c:lineChart>
      <c:catAx>
        <c:axId val="59974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741728"/>
        <c:crosses val="autoZero"/>
        <c:auto val="1"/>
        <c:lblAlgn val="ctr"/>
        <c:lblOffset val="100"/>
        <c:noMultiLvlLbl val="0"/>
      </c:catAx>
      <c:valAx>
        <c:axId val="599741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741248"/>
        <c:crosses val="autoZero"/>
        <c:crossBetween val="between"/>
      </c:valAx>
      <c:valAx>
        <c:axId val="599751808"/>
        <c:scaling>
          <c:orientation val="minMax"/>
          <c:min val="1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735008"/>
        <c:crosses val="max"/>
        <c:crossBetween val="between"/>
        <c:majorUnit val="1"/>
      </c:valAx>
      <c:catAx>
        <c:axId val="599735008"/>
        <c:scaling>
          <c:orientation val="minMax"/>
        </c:scaling>
        <c:delete val="1"/>
        <c:axPos val="b"/>
        <c:numFmt formatCode="General" sourceLinked="1"/>
        <c:majorTickMark val="out"/>
        <c:minorTickMark val="none"/>
        <c:tickLblPos val="nextTo"/>
        <c:crossAx val="5997518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!PivotTable22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HIGHEST % OF STAFF W/ "EXCEED"</a:t>
            </a:r>
            <a:r>
              <a:rPr lang="en-US" sz="1200" baseline="0"/>
              <a:t> PERFORMANCE (WEIGHTED BY STAFF COUNT)</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'Management_Pivots '!$E$59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'Management_Pivots '!$D$60:$D$65</c:f>
              <c:strCache>
                <c:ptCount val="5"/>
                <c:pt idx="0">
                  <c:v>Elijiah Gray</c:v>
                </c:pt>
                <c:pt idx="1">
                  <c:v>Lynn Daneault</c:v>
                </c:pt>
                <c:pt idx="2">
                  <c:v>Simon Roup</c:v>
                </c:pt>
                <c:pt idx="3">
                  <c:v>Amy Dunn</c:v>
                </c:pt>
                <c:pt idx="4">
                  <c:v>Brannon Miller</c:v>
                </c:pt>
              </c:strCache>
            </c:strRef>
          </c:cat>
          <c:val>
            <c:numRef>
              <c:f>'Management_Pivots '!$E$60:$E$65</c:f>
              <c:numCache>
                <c:formatCode>0.00%</c:formatCode>
                <c:ptCount val="5"/>
                <c:pt idx="0">
                  <c:v>0.16373257652546255</c:v>
                </c:pt>
                <c:pt idx="1">
                  <c:v>0.17986354100793747</c:v>
                </c:pt>
                <c:pt idx="2">
                  <c:v>0.21205389098651664</c:v>
                </c:pt>
                <c:pt idx="3">
                  <c:v>0.3386587451219788</c:v>
                </c:pt>
                <c:pt idx="4">
                  <c:v>0.45154499349597177</c:v>
                </c:pt>
              </c:numCache>
            </c:numRef>
          </c:val>
          <c:extLst>
            <c:ext xmlns:c16="http://schemas.microsoft.com/office/drawing/2014/chart" uri="{C3380CC4-5D6E-409C-BE32-E72D297353CC}">
              <c16:uniqueId val="{00000000-A9DB-484E-B857-8C8EAA5D9A5A}"/>
            </c:ext>
          </c:extLst>
        </c:ser>
        <c:dLbls>
          <c:dLblPos val="outEnd"/>
          <c:showLegendKey val="0"/>
          <c:showVal val="1"/>
          <c:showCatName val="0"/>
          <c:showSerName val="0"/>
          <c:showPercent val="0"/>
          <c:showBubbleSize val="0"/>
        </c:dLbls>
        <c:gapWidth val="219"/>
        <c:axId val="640565488"/>
        <c:axId val="640537648"/>
      </c:barChart>
      <c:catAx>
        <c:axId val="64056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537648"/>
        <c:crosses val="autoZero"/>
        <c:auto val="1"/>
        <c:lblAlgn val="ctr"/>
        <c:lblOffset val="100"/>
        <c:noMultiLvlLbl val="0"/>
      </c:catAx>
      <c:valAx>
        <c:axId val="6405376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56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!PivotTable42</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1" u="sng"/>
              <a:t>ELIJAH</a:t>
            </a:r>
            <a:r>
              <a:rPr lang="en-GB" sz="1200" b="1" u="sng" baseline="0"/>
              <a:t> GRAY</a:t>
            </a:r>
          </a:p>
          <a:p>
            <a:pPr>
              <a:defRPr/>
            </a:pPr>
            <a:r>
              <a:rPr lang="en-GB" sz="1200" b="0" i="1" u="none" strike="noStrike" kern="1200" spc="0" baseline="0">
                <a:solidFill>
                  <a:sysClr val="windowText" lastClr="000000">
                    <a:lumMod val="65000"/>
                    <a:lumOff val="35000"/>
                  </a:sysClr>
                </a:solidFill>
              </a:rPr>
              <a:t>STAFF COMBINED ENG&amp;SAT &amp; COUNT BY GENDER </a:t>
            </a:r>
            <a:endParaRPr lang="en-GB" sz="1200" b="0" i="1" u="non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'!$I$89</c:f>
              <c:strCache>
                <c:ptCount val="1"/>
                <c:pt idx="0">
                  <c:v>Average of Combined Eng&amp;Sat</c:v>
                </c:pt>
              </c:strCache>
            </c:strRef>
          </c:tx>
          <c:spPr>
            <a:solidFill>
              <a:schemeClr val="accent1"/>
            </a:solidFill>
            <a:ln>
              <a:noFill/>
            </a:ln>
            <a:effectLst/>
          </c:spPr>
          <c:invertIfNegative val="0"/>
          <c:cat>
            <c:strRef>
              <c:f>'Management_Pivots '!$H$90:$H$92</c:f>
              <c:strCache>
                <c:ptCount val="2"/>
                <c:pt idx="0">
                  <c:v>Female</c:v>
                </c:pt>
                <c:pt idx="1">
                  <c:v>Male</c:v>
                </c:pt>
              </c:strCache>
            </c:strRef>
          </c:cat>
          <c:val>
            <c:numRef>
              <c:f>'Management_Pivots '!$I$90:$I$92</c:f>
              <c:numCache>
                <c:formatCode>0.00</c:formatCode>
                <c:ptCount val="2"/>
                <c:pt idx="0">
                  <c:v>8.4583333333333339</c:v>
                </c:pt>
                <c:pt idx="1">
                  <c:v>7.2</c:v>
                </c:pt>
              </c:numCache>
            </c:numRef>
          </c:val>
          <c:extLst>
            <c:ext xmlns:c16="http://schemas.microsoft.com/office/drawing/2014/chart" uri="{C3380CC4-5D6E-409C-BE32-E72D297353CC}">
              <c16:uniqueId val="{00000000-8F81-4005-B9B3-F71BA115C8AA}"/>
            </c:ext>
          </c:extLst>
        </c:ser>
        <c:ser>
          <c:idx val="1"/>
          <c:order val="1"/>
          <c:tx>
            <c:strRef>
              <c:f>'Management_Pivots '!$J$89</c:f>
              <c:strCache>
                <c:ptCount val="1"/>
                <c:pt idx="0">
                  <c:v>Count of EmpID</c:v>
                </c:pt>
              </c:strCache>
            </c:strRef>
          </c:tx>
          <c:spPr>
            <a:solidFill>
              <a:schemeClr val="accent2"/>
            </a:solidFill>
            <a:ln>
              <a:noFill/>
            </a:ln>
            <a:effectLst/>
          </c:spPr>
          <c:invertIfNegative val="0"/>
          <c:cat>
            <c:strRef>
              <c:f>'Management_Pivots '!$H$90:$H$92</c:f>
              <c:strCache>
                <c:ptCount val="2"/>
                <c:pt idx="0">
                  <c:v>Female</c:v>
                </c:pt>
                <c:pt idx="1">
                  <c:v>Male</c:v>
                </c:pt>
              </c:strCache>
            </c:strRef>
          </c:cat>
          <c:val>
            <c:numRef>
              <c:f>'Management_Pivots '!$J$90:$J$92</c:f>
              <c:numCache>
                <c:formatCode>0.00</c:formatCode>
                <c:ptCount val="2"/>
                <c:pt idx="0">
                  <c:v>12</c:v>
                </c:pt>
                <c:pt idx="1">
                  <c:v>2</c:v>
                </c:pt>
              </c:numCache>
            </c:numRef>
          </c:val>
          <c:extLst>
            <c:ext xmlns:c16="http://schemas.microsoft.com/office/drawing/2014/chart" uri="{C3380CC4-5D6E-409C-BE32-E72D297353CC}">
              <c16:uniqueId val="{00000001-8F81-4005-B9B3-F71BA115C8AA}"/>
            </c:ext>
          </c:extLst>
        </c:ser>
        <c:dLbls>
          <c:showLegendKey val="0"/>
          <c:showVal val="0"/>
          <c:showCatName val="0"/>
          <c:showSerName val="0"/>
          <c:showPercent val="0"/>
          <c:showBubbleSize val="0"/>
        </c:dLbls>
        <c:gapWidth val="219"/>
        <c:overlap val="-27"/>
        <c:axId val="1299115535"/>
        <c:axId val="1299115055"/>
      </c:barChart>
      <c:catAx>
        <c:axId val="129911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15055"/>
        <c:crosses val="autoZero"/>
        <c:auto val="1"/>
        <c:lblAlgn val="ctr"/>
        <c:lblOffset val="100"/>
        <c:noMultiLvlLbl val="0"/>
      </c:catAx>
      <c:valAx>
        <c:axId val="1299115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15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!PivotTable8</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t>TOP</a:t>
            </a:r>
            <a:r>
              <a:rPr lang="en-GB" sz="1200" baseline="0"/>
              <a:t> 3 MANAGERS BY AGE AND ENG &amp; SAT COMBO</a:t>
            </a:r>
            <a:endParaRPr lang="en-GB"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'!$B$98</c:f>
              <c:strCache>
                <c:ptCount val="1"/>
                <c:pt idx="0">
                  <c:v>Sum of Combined Eng&amp;Sat</c:v>
                </c:pt>
              </c:strCache>
            </c:strRef>
          </c:tx>
          <c:spPr>
            <a:solidFill>
              <a:schemeClr val="accent1"/>
            </a:solidFill>
            <a:ln>
              <a:noFill/>
            </a:ln>
            <a:effectLst/>
          </c:spPr>
          <c:invertIfNegative val="0"/>
          <c:cat>
            <c:strRef>
              <c:f>'Management_Pivots '!$A$99:$A$102</c:f>
              <c:strCache>
                <c:ptCount val="3"/>
                <c:pt idx="0">
                  <c:v>Daneault L</c:v>
                </c:pt>
                <c:pt idx="1">
                  <c:v>Gray E</c:v>
                </c:pt>
                <c:pt idx="2">
                  <c:v>Liebig K</c:v>
                </c:pt>
              </c:strCache>
            </c:strRef>
          </c:cat>
          <c:val>
            <c:numRef>
              <c:f>'Management_Pivots '!$B$99:$B$102</c:f>
              <c:numCache>
                <c:formatCode>0.00</c:formatCode>
                <c:ptCount val="3"/>
                <c:pt idx="0">
                  <c:v>8.6</c:v>
                </c:pt>
                <c:pt idx="1">
                  <c:v>7.6</c:v>
                </c:pt>
                <c:pt idx="2">
                  <c:v>7.1</c:v>
                </c:pt>
              </c:numCache>
            </c:numRef>
          </c:val>
          <c:extLst>
            <c:ext xmlns:c16="http://schemas.microsoft.com/office/drawing/2014/chart" uri="{C3380CC4-5D6E-409C-BE32-E72D297353CC}">
              <c16:uniqueId val="{00000000-2027-48DC-ABC6-B9C152519BB2}"/>
            </c:ext>
          </c:extLst>
        </c:ser>
        <c:dLbls>
          <c:showLegendKey val="0"/>
          <c:showVal val="0"/>
          <c:showCatName val="0"/>
          <c:showSerName val="0"/>
          <c:showPercent val="0"/>
          <c:showBubbleSize val="0"/>
        </c:dLbls>
        <c:gapWidth val="219"/>
        <c:overlap val="-27"/>
        <c:axId val="863010272"/>
        <c:axId val="511798656"/>
      </c:barChart>
      <c:lineChart>
        <c:grouping val="standard"/>
        <c:varyColors val="0"/>
        <c:ser>
          <c:idx val="1"/>
          <c:order val="1"/>
          <c:tx>
            <c:strRef>
              <c:f>'Management_Pivots '!$C$98</c:f>
              <c:strCache>
                <c:ptCount val="1"/>
                <c:pt idx="0">
                  <c:v>Sum of Age</c:v>
                </c:pt>
              </c:strCache>
            </c:strRef>
          </c:tx>
          <c:spPr>
            <a:ln w="28575" cap="rnd">
              <a:solidFill>
                <a:schemeClr val="accent2"/>
              </a:solidFill>
              <a:round/>
            </a:ln>
            <a:effectLst/>
          </c:spPr>
          <c:marker>
            <c:symbol val="none"/>
          </c:marker>
          <c:cat>
            <c:strRef>
              <c:f>'Management_Pivots '!$A$99:$A$102</c:f>
              <c:strCache>
                <c:ptCount val="3"/>
                <c:pt idx="0">
                  <c:v>Daneault L</c:v>
                </c:pt>
                <c:pt idx="1">
                  <c:v>Gray E</c:v>
                </c:pt>
                <c:pt idx="2">
                  <c:v>Liebig K</c:v>
                </c:pt>
              </c:strCache>
            </c:strRef>
          </c:cat>
          <c:val>
            <c:numRef>
              <c:f>'Management_Pivots '!$C$99:$C$102</c:f>
              <c:numCache>
                <c:formatCode>0</c:formatCode>
                <c:ptCount val="3"/>
                <c:pt idx="0">
                  <c:v>30</c:v>
                </c:pt>
                <c:pt idx="1">
                  <c:v>39</c:v>
                </c:pt>
                <c:pt idx="2">
                  <c:v>38</c:v>
                </c:pt>
              </c:numCache>
            </c:numRef>
          </c:val>
          <c:smooth val="0"/>
          <c:extLst>
            <c:ext xmlns:c16="http://schemas.microsoft.com/office/drawing/2014/chart" uri="{C3380CC4-5D6E-409C-BE32-E72D297353CC}">
              <c16:uniqueId val="{00000001-2027-48DC-ABC6-B9C152519BB2}"/>
            </c:ext>
          </c:extLst>
        </c:ser>
        <c:dLbls>
          <c:showLegendKey val="0"/>
          <c:showVal val="0"/>
          <c:showCatName val="0"/>
          <c:showSerName val="0"/>
          <c:showPercent val="0"/>
          <c:showBubbleSize val="0"/>
        </c:dLbls>
        <c:marker val="1"/>
        <c:smooth val="0"/>
        <c:axId val="1118797183"/>
        <c:axId val="1336900447"/>
      </c:lineChart>
      <c:catAx>
        <c:axId val="863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798656"/>
        <c:crosses val="autoZero"/>
        <c:auto val="1"/>
        <c:lblAlgn val="ctr"/>
        <c:lblOffset val="100"/>
        <c:noMultiLvlLbl val="0"/>
      </c:catAx>
      <c:valAx>
        <c:axId val="511798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010272"/>
        <c:crosses val="autoZero"/>
        <c:crossBetween val="between"/>
      </c:valAx>
      <c:valAx>
        <c:axId val="13369004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797183"/>
        <c:crosses val="max"/>
        <c:crossBetween val="between"/>
      </c:valAx>
      <c:catAx>
        <c:axId val="1118797183"/>
        <c:scaling>
          <c:orientation val="minMax"/>
        </c:scaling>
        <c:delete val="1"/>
        <c:axPos val="b"/>
        <c:numFmt formatCode="General" sourceLinked="1"/>
        <c:majorTickMark val="out"/>
        <c:minorTickMark val="none"/>
        <c:tickLblPos val="nextTo"/>
        <c:crossAx val="13369004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Project.xlsx]Management_Pivots !PivotTable10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1" u="sng"/>
              <a:t>JOHN SMITH</a:t>
            </a:r>
          </a:p>
          <a:p>
            <a:pPr>
              <a:defRPr/>
            </a:pPr>
            <a:r>
              <a:rPr lang="en-GB" sz="1200" i="1"/>
              <a:t>STAFF</a:t>
            </a:r>
            <a:r>
              <a:rPr lang="en-GB" sz="1200" i="1" baseline="0"/>
              <a:t> ENG &amp; SAT COMBO BY AGE BAND</a:t>
            </a:r>
            <a:endParaRPr lang="en-GB" sz="1200"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'Management_Pivots '!$E$121</c:f>
              <c:strCache>
                <c:ptCount val="1"/>
                <c:pt idx="0">
                  <c:v>Average of Combined Eng&amp;Sat</c:v>
                </c:pt>
              </c:strCache>
            </c:strRef>
          </c:tx>
          <c:spPr>
            <a:solidFill>
              <a:schemeClr val="accent1"/>
            </a:solidFill>
            <a:ln>
              <a:noFill/>
            </a:ln>
            <a:effectLst/>
          </c:spPr>
          <c:invertIfNegative val="0"/>
          <c:cat>
            <c:strRef>
              <c:f>'Management_Pivots '!$D$122:$D$126</c:f>
              <c:strCache>
                <c:ptCount val="4"/>
                <c:pt idx="0">
                  <c:v>27 - 37</c:v>
                </c:pt>
                <c:pt idx="1">
                  <c:v>37 - 47</c:v>
                </c:pt>
                <c:pt idx="2">
                  <c:v>47 - 57</c:v>
                </c:pt>
                <c:pt idx="3">
                  <c:v>57 +</c:v>
                </c:pt>
              </c:strCache>
            </c:strRef>
          </c:cat>
          <c:val>
            <c:numRef>
              <c:f>'Management_Pivots '!$E$122:$E$126</c:f>
              <c:numCache>
                <c:formatCode>General</c:formatCode>
                <c:ptCount val="4"/>
                <c:pt idx="0">
                  <c:v>6.9666666666666659</c:v>
                </c:pt>
                <c:pt idx="1">
                  <c:v>7.45</c:v>
                </c:pt>
                <c:pt idx="2">
                  <c:v>8.84</c:v>
                </c:pt>
                <c:pt idx="3">
                  <c:v>7</c:v>
                </c:pt>
              </c:numCache>
            </c:numRef>
          </c:val>
          <c:extLst>
            <c:ext xmlns:c16="http://schemas.microsoft.com/office/drawing/2014/chart" uri="{C3380CC4-5D6E-409C-BE32-E72D297353CC}">
              <c16:uniqueId val="{00000000-C990-49A8-B5AA-B9C591E0A010}"/>
            </c:ext>
          </c:extLst>
        </c:ser>
        <c:dLbls>
          <c:showLegendKey val="0"/>
          <c:showVal val="0"/>
          <c:showCatName val="0"/>
          <c:showSerName val="0"/>
          <c:showPercent val="0"/>
          <c:showBubbleSize val="0"/>
        </c:dLbls>
        <c:gapWidth val="219"/>
        <c:axId val="1254306975"/>
        <c:axId val="1254307455"/>
      </c:barChart>
      <c:lineChart>
        <c:grouping val="standard"/>
        <c:varyColors val="0"/>
        <c:ser>
          <c:idx val="1"/>
          <c:order val="1"/>
          <c:tx>
            <c:strRef>
              <c:f>'Management_Pivots '!$F$121</c:f>
              <c:strCache>
                <c:ptCount val="1"/>
                <c:pt idx="0">
                  <c:v>Count of EmpID</c:v>
                </c:pt>
              </c:strCache>
            </c:strRef>
          </c:tx>
          <c:spPr>
            <a:ln w="28575" cap="rnd">
              <a:solidFill>
                <a:schemeClr val="accent2"/>
              </a:solidFill>
              <a:round/>
            </a:ln>
            <a:effectLst/>
          </c:spPr>
          <c:marker>
            <c:symbol val="none"/>
          </c:marker>
          <c:cat>
            <c:strRef>
              <c:f>'Management_Pivots '!$D$122:$D$126</c:f>
              <c:strCache>
                <c:ptCount val="4"/>
                <c:pt idx="0">
                  <c:v>27 - 37</c:v>
                </c:pt>
                <c:pt idx="1">
                  <c:v>37 - 47</c:v>
                </c:pt>
                <c:pt idx="2">
                  <c:v>47 - 57</c:v>
                </c:pt>
                <c:pt idx="3">
                  <c:v>57 +</c:v>
                </c:pt>
              </c:strCache>
            </c:strRef>
          </c:cat>
          <c:val>
            <c:numRef>
              <c:f>'Management_Pivots '!$F$122:$F$126</c:f>
              <c:numCache>
                <c:formatCode>General</c:formatCode>
                <c:ptCount val="4"/>
                <c:pt idx="0">
                  <c:v>6</c:v>
                </c:pt>
                <c:pt idx="1">
                  <c:v>2</c:v>
                </c:pt>
                <c:pt idx="2">
                  <c:v>5</c:v>
                </c:pt>
                <c:pt idx="3">
                  <c:v>1</c:v>
                </c:pt>
              </c:numCache>
            </c:numRef>
          </c:val>
          <c:smooth val="0"/>
          <c:extLst>
            <c:ext xmlns:c16="http://schemas.microsoft.com/office/drawing/2014/chart" uri="{C3380CC4-5D6E-409C-BE32-E72D297353CC}">
              <c16:uniqueId val="{00000001-C990-49A8-B5AA-B9C591E0A010}"/>
            </c:ext>
          </c:extLst>
        </c:ser>
        <c:dLbls>
          <c:showLegendKey val="0"/>
          <c:showVal val="0"/>
          <c:showCatName val="0"/>
          <c:showSerName val="0"/>
          <c:showPercent val="0"/>
          <c:showBubbleSize val="0"/>
        </c:dLbls>
        <c:marker val="1"/>
        <c:smooth val="0"/>
        <c:axId val="1254306975"/>
        <c:axId val="1254307455"/>
      </c:lineChart>
      <c:catAx>
        <c:axId val="125430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07455"/>
        <c:crosses val="autoZero"/>
        <c:auto val="1"/>
        <c:lblAlgn val="ctr"/>
        <c:lblOffset val="100"/>
        <c:noMultiLvlLbl val="0"/>
      </c:catAx>
      <c:valAx>
        <c:axId val="125430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06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!PivotTable34</c:name>
    <c:fmtId val="1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200" b="0"/>
              <a:t>TURNOVER</a:t>
            </a:r>
            <a:r>
              <a:rPr lang="en-GB" sz="1200" b="0" baseline="0"/>
              <a:t> %  BY ORG TENURE</a:t>
            </a:r>
            <a:endParaRPr lang="en-GB" sz="1200" b="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'Department_Pivots '!$A$9:$A$13</c:f>
              <c:strCache>
                <c:ptCount val="5"/>
                <c:pt idx="0">
                  <c:v>Production</c:v>
                </c:pt>
                <c:pt idx="1">
                  <c:v>Soft. Engineering</c:v>
                </c:pt>
                <c:pt idx="2">
                  <c:v>Admin Offices</c:v>
                </c:pt>
                <c:pt idx="3">
                  <c:v>IT/IS</c:v>
                </c:pt>
                <c:pt idx="4">
                  <c:v>Sales</c:v>
                </c:pt>
              </c:strCache>
            </c:strRef>
          </c:cat>
          <c:val>
            <c:numRef>
              <c:f>'Department_Pivots '!$B$9:$B$13</c:f>
              <c:numCache>
                <c:formatCode>0.00%</c:formatCode>
                <c:ptCount val="5"/>
                <c:pt idx="0">
                  <c:v>0.39712918660287083</c:v>
                </c:pt>
                <c:pt idx="1">
                  <c:v>0.36363636363636365</c:v>
                </c:pt>
                <c:pt idx="2">
                  <c:v>0.22222222222222221</c:v>
                </c:pt>
                <c:pt idx="3">
                  <c:v>0.2</c:v>
                </c:pt>
                <c:pt idx="4">
                  <c:v>0.16129032258064516</c:v>
                </c:pt>
              </c:numCache>
            </c:numRef>
          </c:val>
          <c:extLst>
            <c:ext xmlns:c16="http://schemas.microsoft.com/office/drawing/2014/chart" uri="{C3380CC4-5D6E-409C-BE32-E72D297353CC}">
              <c16:uniqueId val="{00000000-3611-4025-8A8B-43BE96C651D6}"/>
            </c:ext>
          </c:extLst>
        </c:ser>
        <c:dLbls>
          <c:dLblPos val="outEnd"/>
          <c:showLegendKey val="0"/>
          <c:showVal val="1"/>
          <c:showCatName val="0"/>
          <c:showSerName val="0"/>
          <c:showPercent val="0"/>
          <c:showBubbleSize val="0"/>
        </c:dLbls>
        <c:gapWidth val="219"/>
        <c:overlap val="-27"/>
        <c:axId val="218772239"/>
        <c:axId val="218764559"/>
      </c:barChart>
      <c:catAx>
        <c:axId val="21877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64559"/>
        <c:crosses val="autoZero"/>
        <c:auto val="1"/>
        <c:lblAlgn val="ctr"/>
        <c:lblOffset val="100"/>
        <c:noMultiLvlLbl val="0"/>
      </c:catAx>
      <c:valAx>
        <c:axId val="2187645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7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!PivotTable11</c:name>
    <c:fmtId val="16"/>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200" b="0"/>
              <a:t>ACTIVE</a:t>
            </a:r>
            <a:r>
              <a:rPr lang="en-GB" sz="1200" b="0" baseline="0"/>
              <a:t> STAFF </a:t>
            </a:r>
            <a:r>
              <a:rPr lang="en-GB" sz="1200" b="0"/>
              <a:t>AVG</a:t>
            </a:r>
            <a:r>
              <a:rPr lang="en-GB" sz="1200" b="0" baseline="0"/>
              <a:t> SALARY </a:t>
            </a:r>
          </a:p>
        </c:rich>
      </c:tx>
      <c:layout>
        <c:manualLayout>
          <c:xMode val="edge"/>
          <c:yMode val="edge"/>
          <c:x val="0.37367831308582122"/>
          <c:y val="2.071197551746642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'Department_Pivots '!$E$9</c:f>
              <c:strCache>
                <c:ptCount val="1"/>
                <c:pt idx="0">
                  <c:v>Total</c:v>
                </c:pt>
              </c:strCache>
            </c:strRef>
          </c:tx>
          <c:spPr>
            <a:solidFill>
              <a:schemeClr val="accent1"/>
            </a:solidFill>
            <a:ln>
              <a:noFill/>
            </a:ln>
            <a:effectLst/>
          </c:spPr>
          <c:invertIfNegative val="0"/>
          <c:cat>
            <c:strRef>
              <c:f>'Department_Pivots '!$D$10:$D$14</c:f>
              <c:strCache>
                <c:ptCount val="5"/>
                <c:pt idx="0">
                  <c:v>Production</c:v>
                </c:pt>
                <c:pt idx="1">
                  <c:v>Sales</c:v>
                </c:pt>
                <c:pt idx="2">
                  <c:v>Admin Offices</c:v>
                </c:pt>
                <c:pt idx="3">
                  <c:v>Soft. Engineering</c:v>
                </c:pt>
                <c:pt idx="4">
                  <c:v>IT/IS</c:v>
                </c:pt>
              </c:strCache>
            </c:strRef>
          </c:cat>
          <c:val>
            <c:numRef>
              <c:f>'Department_Pivots '!$E$10:$E$14</c:f>
              <c:numCache>
                <c:formatCode>"£"#,##0</c:formatCode>
                <c:ptCount val="5"/>
                <c:pt idx="0">
                  <c:v>60419.261904761908</c:v>
                </c:pt>
                <c:pt idx="1">
                  <c:v>69088.846153846156</c:v>
                </c:pt>
                <c:pt idx="2">
                  <c:v>77315.28571428571</c:v>
                </c:pt>
                <c:pt idx="3">
                  <c:v>93262.571428571435</c:v>
                </c:pt>
                <c:pt idx="4">
                  <c:v>94512.074999999997</c:v>
                </c:pt>
              </c:numCache>
            </c:numRef>
          </c:val>
          <c:extLst>
            <c:ext xmlns:c16="http://schemas.microsoft.com/office/drawing/2014/chart" uri="{C3380CC4-5D6E-409C-BE32-E72D297353CC}">
              <c16:uniqueId val="{00000000-5FAE-400F-A3DF-88C52C8D4278}"/>
            </c:ext>
          </c:extLst>
        </c:ser>
        <c:dLbls>
          <c:showLegendKey val="0"/>
          <c:showVal val="0"/>
          <c:showCatName val="0"/>
          <c:showSerName val="0"/>
          <c:showPercent val="0"/>
          <c:showBubbleSize val="0"/>
        </c:dLbls>
        <c:gapWidth val="182"/>
        <c:axId val="218777039"/>
        <c:axId val="218786639"/>
      </c:barChart>
      <c:catAx>
        <c:axId val="218777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86639"/>
        <c:crosses val="autoZero"/>
        <c:auto val="1"/>
        <c:lblAlgn val="ctr"/>
        <c:lblOffset val="100"/>
        <c:noMultiLvlLbl val="0"/>
      </c:catAx>
      <c:valAx>
        <c:axId val="218786639"/>
        <c:scaling>
          <c:orientation val="minMax"/>
          <c:min val="40000"/>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7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!PivotTable12</c:name>
    <c:fmtId val="15"/>
  </c:pivotSource>
  <c:chart>
    <c:title>
      <c:tx>
        <c:rich>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r>
              <a:rPr lang="en-US" sz="1200" b="0"/>
              <a:t>active STAFF %</a:t>
            </a:r>
          </a:p>
        </c:rich>
      </c:tx>
      <c:overlay val="0"/>
      <c:spPr>
        <a:noFill/>
        <a:ln>
          <a:noFill/>
        </a:ln>
        <a:effectLst/>
      </c:spPr>
      <c:txPr>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pivotFmt>
      <c:pivotFmt>
        <c:idx val="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'Department_Pivots '!$H$9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02F-4D6E-AFA9-3139F795BDC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02F-4D6E-AFA9-3139F795BDC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02F-4D6E-AFA9-3139F795BDC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02F-4D6E-AFA9-3139F795BDC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02F-4D6E-AFA9-3139F795BDC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02F-4D6E-AFA9-3139F795BDC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'Department_Pivots '!$G$10:$G$14</c:f>
              <c:strCache>
                <c:ptCount val="5"/>
                <c:pt idx="0">
                  <c:v>Production</c:v>
                </c:pt>
                <c:pt idx="1">
                  <c:v>IT/IS</c:v>
                </c:pt>
                <c:pt idx="2">
                  <c:v>Sales</c:v>
                </c:pt>
                <c:pt idx="3">
                  <c:v>Soft. Engineering</c:v>
                </c:pt>
                <c:pt idx="4">
                  <c:v>Admin Offices</c:v>
                </c:pt>
              </c:strCache>
            </c:strRef>
          </c:cat>
          <c:val>
            <c:numRef>
              <c:f>'Department_Pivots '!$H$10:$H$14</c:f>
              <c:numCache>
                <c:formatCode>0.00%</c:formatCode>
                <c:ptCount val="5"/>
                <c:pt idx="0">
                  <c:v>0.61165048543689315</c:v>
                </c:pt>
                <c:pt idx="1">
                  <c:v>0.1941747572815534</c:v>
                </c:pt>
                <c:pt idx="2">
                  <c:v>0.12621359223300971</c:v>
                </c:pt>
                <c:pt idx="3">
                  <c:v>3.3980582524271843E-2</c:v>
                </c:pt>
                <c:pt idx="4">
                  <c:v>3.3980582524271843E-2</c:v>
                </c:pt>
              </c:numCache>
            </c:numRef>
          </c:val>
          <c:extLst>
            <c:ext xmlns:c16="http://schemas.microsoft.com/office/drawing/2014/chart" uri="{C3380CC4-5D6E-409C-BE32-E72D297353CC}">
              <c16:uniqueId val="{0000000C-202F-4D6E-AFA9-3139F795BDC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!PivotTable9</c:name>
    <c:fmtId val="1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200" b="0"/>
              <a:t>"EXCEED" PERFORMANCE STAFF %</a:t>
            </a:r>
            <a:r>
              <a:rPr lang="en-US" sz="1200" b="0" baseline="0"/>
              <a:t> </a:t>
            </a:r>
            <a:endParaRPr lang="en-US" sz="1200" b="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'!$K$10</c:f>
              <c:strCache>
                <c:ptCount val="1"/>
                <c:pt idx="0">
                  <c:v>Total</c:v>
                </c:pt>
              </c:strCache>
            </c:strRef>
          </c:tx>
          <c:spPr>
            <a:solidFill>
              <a:schemeClr val="accent1"/>
            </a:solidFill>
            <a:ln>
              <a:noFill/>
            </a:ln>
            <a:effectLst/>
          </c:spPr>
          <c:invertIfNegative val="0"/>
          <c:cat>
            <c:strRef>
              <c:f>'Department_Pivots '!$J$11:$J$14</c:f>
              <c:strCache>
                <c:ptCount val="4"/>
                <c:pt idx="0">
                  <c:v>Production</c:v>
                </c:pt>
                <c:pt idx="1">
                  <c:v>IT/IS</c:v>
                </c:pt>
                <c:pt idx="2">
                  <c:v>Soft. Engineering</c:v>
                </c:pt>
                <c:pt idx="3">
                  <c:v>Sales</c:v>
                </c:pt>
              </c:strCache>
            </c:strRef>
          </c:cat>
          <c:val>
            <c:numRef>
              <c:f>'Department_Pivots '!$K$11:$K$14</c:f>
              <c:numCache>
                <c:formatCode>0.00%</c:formatCode>
                <c:ptCount val="4"/>
                <c:pt idx="0">
                  <c:v>0.15873015873015872</c:v>
                </c:pt>
                <c:pt idx="1">
                  <c:v>0.15</c:v>
                </c:pt>
                <c:pt idx="2">
                  <c:v>0.14285714285714285</c:v>
                </c:pt>
                <c:pt idx="3">
                  <c:v>7.6923076923076927E-2</c:v>
                </c:pt>
              </c:numCache>
            </c:numRef>
          </c:val>
          <c:extLst>
            <c:ext xmlns:c16="http://schemas.microsoft.com/office/drawing/2014/chart" uri="{C3380CC4-5D6E-409C-BE32-E72D297353CC}">
              <c16:uniqueId val="{00000000-DDE7-4A43-A082-F8248A9864CA}"/>
            </c:ext>
          </c:extLst>
        </c:ser>
        <c:dLbls>
          <c:showLegendKey val="0"/>
          <c:showVal val="0"/>
          <c:showCatName val="0"/>
          <c:showSerName val="0"/>
          <c:showPercent val="0"/>
          <c:showBubbleSize val="0"/>
        </c:dLbls>
        <c:gapWidth val="219"/>
        <c:overlap val="-27"/>
        <c:axId val="126047247"/>
        <c:axId val="126041487"/>
      </c:barChart>
      <c:catAx>
        <c:axId val="12604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41487"/>
        <c:crosses val="autoZero"/>
        <c:auto val="1"/>
        <c:lblAlgn val="ctr"/>
        <c:lblOffset val="100"/>
        <c:noMultiLvlLbl val="0"/>
      </c:catAx>
      <c:valAx>
        <c:axId val="1260414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4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!PivotTable27</c:name>
    <c:fmtId val="7"/>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200" b="0"/>
              <a:t> TERMINATION REASON BY GENDER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'!$B$20:$B$22</c:f>
              <c:strCache>
                <c:ptCount val="1"/>
                <c:pt idx="0">
                  <c:v>Production - Female</c:v>
                </c:pt>
              </c:strCache>
            </c:strRef>
          </c:tx>
          <c:spPr>
            <a:solidFill>
              <a:schemeClr val="accent1"/>
            </a:solidFill>
            <a:ln>
              <a:noFill/>
            </a:ln>
            <a:effectLst/>
          </c:spPr>
          <c:invertIfNegative val="0"/>
          <c:cat>
            <c:strRef>
              <c:f>'Department_Pivots '!$A$23:$A$28</c:f>
              <c:strCache>
                <c:ptCount val="5"/>
                <c:pt idx="0">
                  <c:v>Another position</c:v>
                </c:pt>
                <c:pt idx="1">
                  <c:v>Unhappy</c:v>
                </c:pt>
                <c:pt idx="2">
                  <c:v>More money</c:v>
                </c:pt>
                <c:pt idx="3">
                  <c:v>Career change</c:v>
                </c:pt>
                <c:pt idx="4">
                  <c:v>Hours</c:v>
                </c:pt>
              </c:strCache>
            </c:strRef>
          </c:cat>
          <c:val>
            <c:numRef>
              <c:f>'Department_Pivots '!$B$23:$B$28</c:f>
              <c:numCache>
                <c:formatCode>General</c:formatCode>
                <c:ptCount val="5"/>
                <c:pt idx="0">
                  <c:v>14</c:v>
                </c:pt>
                <c:pt idx="1">
                  <c:v>9</c:v>
                </c:pt>
                <c:pt idx="2">
                  <c:v>6</c:v>
                </c:pt>
                <c:pt idx="3">
                  <c:v>3</c:v>
                </c:pt>
                <c:pt idx="4">
                  <c:v>3</c:v>
                </c:pt>
              </c:numCache>
            </c:numRef>
          </c:val>
          <c:extLst>
            <c:ext xmlns:c16="http://schemas.microsoft.com/office/drawing/2014/chart" uri="{C3380CC4-5D6E-409C-BE32-E72D297353CC}">
              <c16:uniqueId val="{00000000-DA85-4511-BAEB-0C0CCE806779}"/>
            </c:ext>
          </c:extLst>
        </c:ser>
        <c:ser>
          <c:idx val="1"/>
          <c:order val="1"/>
          <c:tx>
            <c:strRef>
              <c:f>'Department_Pivots '!$C$20:$C$22</c:f>
              <c:strCache>
                <c:ptCount val="1"/>
                <c:pt idx="0">
                  <c:v>Production - Male</c:v>
                </c:pt>
              </c:strCache>
            </c:strRef>
          </c:tx>
          <c:spPr>
            <a:solidFill>
              <a:schemeClr val="accent2"/>
            </a:solidFill>
            <a:ln>
              <a:noFill/>
            </a:ln>
            <a:effectLst/>
          </c:spPr>
          <c:invertIfNegative val="0"/>
          <c:cat>
            <c:strRef>
              <c:f>'Department_Pivots '!$A$23:$A$28</c:f>
              <c:strCache>
                <c:ptCount val="5"/>
                <c:pt idx="0">
                  <c:v>Another position</c:v>
                </c:pt>
                <c:pt idx="1">
                  <c:v>Unhappy</c:v>
                </c:pt>
                <c:pt idx="2">
                  <c:v>More money</c:v>
                </c:pt>
                <c:pt idx="3">
                  <c:v>Career change</c:v>
                </c:pt>
                <c:pt idx="4">
                  <c:v>Hours</c:v>
                </c:pt>
              </c:strCache>
            </c:strRef>
          </c:cat>
          <c:val>
            <c:numRef>
              <c:f>'Department_Pivots '!$C$23:$C$28</c:f>
              <c:numCache>
                <c:formatCode>General</c:formatCode>
                <c:ptCount val="5"/>
                <c:pt idx="0">
                  <c:v>3</c:v>
                </c:pt>
                <c:pt idx="1">
                  <c:v>5</c:v>
                </c:pt>
                <c:pt idx="2">
                  <c:v>5</c:v>
                </c:pt>
                <c:pt idx="3">
                  <c:v>3</c:v>
                </c:pt>
                <c:pt idx="4">
                  <c:v>3</c:v>
                </c:pt>
              </c:numCache>
            </c:numRef>
          </c:val>
          <c:extLst>
            <c:ext xmlns:c16="http://schemas.microsoft.com/office/drawing/2014/chart" uri="{C3380CC4-5D6E-409C-BE32-E72D297353CC}">
              <c16:uniqueId val="{00000001-DA85-4511-BAEB-0C0CCE806779}"/>
            </c:ext>
          </c:extLst>
        </c:ser>
        <c:dLbls>
          <c:showLegendKey val="0"/>
          <c:showVal val="0"/>
          <c:showCatName val="0"/>
          <c:showSerName val="0"/>
          <c:showPercent val="0"/>
          <c:showBubbleSize val="0"/>
        </c:dLbls>
        <c:gapWidth val="219"/>
        <c:overlap val="-27"/>
        <c:axId val="1239696895"/>
        <c:axId val="1239696415"/>
      </c:barChart>
      <c:catAx>
        <c:axId val="123969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696415"/>
        <c:crosses val="autoZero"/>
        <c:auto val="1"/>
        <c:lblAlgn val="ctr"/>
        <c:lblOffset val="100"/>
        <c:noMultiLvlLbl val="0"/>
      </c:catAx>
      <c:valAx>
        <c:axId val="123969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696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!PivotTable24</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baseline="0"/>
              <a:t>STAFF UNDERPERFORMING</a:t>
            </a:r>
            <a:endParaRPr lang="en-US" sz="12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'Department_Pivots '!$N$10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'Department_Pivots '!$M$11:$M$13</c:f>
              <c:strCache>
                <c:ptCount val="3"/>
                <c:pt idx="0">
                  <c:v>IT/IS</c:v>
                </c:pt>
                <c:pt idx="1">
                  <c:v>Production</c:v>
                </c:pt>
                <c:pt idx="2">
                  <c:v>Sales</c:v>
                </c:pt>
              </c:strCache>
            </c:strRef>
          </c:cat>
          <c:val>
            <c:numRef>
              <c:f>'Department_Pivots '!$N$11:$N$13</c:f>
              <c:numCache>
                <c:formatCode>0.00%</c:formatCode>
                <c:ptCount val="3"/>
                <c:pt idx="0">
                  <c:v>0.05</c:v>
                </c:pt>
                <c:pt idx="1">
                  <c:v>7.9365079365079361E-2</c:v>
                </c:pt>
                <c:pt idx="2">
                  <c:v>0.15384615384615385</c:v>
                </c:pt>
              </c:numCache>
            </c:numRef>
          </c:val>
          <c:extLst>
            <c:ext xmlns:c16="http://schemas.microsoft.com/office/drawing/2014/chart" uri="{C3380CC4-5D6E-409C-BE32-E72D297353CC}">
              <c16:uniqueId val="{00000000-A8BA-405C-B1C2-FBDD4A18C167}"/>
            </c:ext>
          </c:extLst>
        </c:ser>
        <c:dLbls>
          <c:dLblPos val="outEnd"/>
          <c:showLegendKey val="0"/>
          <c:showVal val="1"/>
          <c:showCatName val="0"/>
          <c:showSerName val="0"/>
          <c:showPercent val="0"/>
          <c:showBubbleSize val="0"/>
        </c:dLbls>
        <c:gapWidth val="219"/>
        <c:axId val="90593855"/>
        <c:axId val="90597695"/>
      </c:barChart>
      <c:catAx>
        <c:axId val="90593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97695"/>
        <c:crosses val="autoZero"/>
        <c:auto val="1"/>
        <c:lblAlgn val="ctr"/>
        <c:lblOffset val="100"/>
        <c:noMultiLvlLbl val="0"/>
      </c:catAx>
      <c:valAx>
        <c:axId val="9059769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9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!PivotTable25</c:name>
    <c:fmtId val="41"/>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200" b="0"/>
              <a:t>AVG AGE &amp; SATISFACTION BY STATUS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'!$B$50</c:f>
              <c:strCache>
                <c:ptCount val="1"/>
                <c:pt idx="0">
                  <c:v>Average of Satisfaction</c:v>
                </c:pt>
              </c:strCache>
            </c:strRef>
          </c:tx>
          <c:spPr>
            <a:solidFill>
              <a:schemeClr val="accent1"/>
            </a:solidFill>
            <a:ln>
              <a:noFill/>
            </a:ln>
            <a:effectLst/>
          </c:spPr>
          <c:invertIfNegative val="0"/>
          <c:cat>
            <c:multiLvlStrRef>
              <c:f>'Department_Pivots '!$A$51:$A$55</c:f>
              <c:multiLvlStrCache>
                <c:ptCount val="3"/>
                <c:lvl>
                  <c:pt idx="0">
                    <c:v>Termin. w/cause</c:v>
                  </c:pt>
                  <c:pt idx="1">
                    <c:v>Vol. Termin.</c:v>
                  </c:pt>
                  <c:pt idx="2">
                    <c:v>Active</c:v>
                  </c:pt>
                </c:lvl>
                <c:lvl>
                  <c:pt idx="0">
                    <c:v>Sales</c:v>
                  </c:pt>
                </c:lvl>
              </c:multiLvlStrCache>
            </c:multiLvlStrRef>
          </c:cat>
          <c:val>
            <c:numRef>
              <c:f>'Department_Pivots '!$B$51:$B$55</c:f>
              <c:numCache>
                <c:formatCode>General</c:formatCode>
                <c:ptCount val="3"/>
                <c:pt idx="0">
                  <c:v>4.5</c:v>
                </c:pt>
                <c:pt idx="1">
                  <c:v>5</c:v>
                </c:pt>
                <c:pt idx="2">
                  <c:v>3.8846153846153846</c:v>
                </c:pt>
              </c:numCache>
            </c:numRef>
          </c:val>
          <c:extLst>
            <c:ext xmlns:c16="http://schemas.microsoft.com/office/drawing/2014/chart" uri="{C3380CC4-5D6E-409C-BE32-E72D297353CC}">
              <c16:uniqueId val="{00000000-7000-41C1-B685-E3D8C362A450}"/>
            </c:ext>
          </c:extLst>
        </c:ser>
        <c:dLbls>
          <c:showLegendKey val="0"/>
          <c:showVal val="0"/>
          <c:showCatName val="0"/>
          <c:showSerName val="0"/>
          <c:showPercent val="0"/>
          <c:showBubbleSize val="0"/>
        </c:dLbls>
        <c:gapWidth val="219"/>
        <c:axId val="218769359"/>
        <c:axId val="218776559"/>
      </c:barChart>
      <c:lineChart>
        <c:grouping val="standard"/>
        <c:varyColors val="0"/>
        <c:ser>
          <c:idx val="1"/>
          <c:order val="1"/>
          <c:tx>
            <c:strRef>
              <c:f>'Department_Pivots '!$C$50</c:f>
              <c:strCache>
                <c:ptCount val="1"/>
                <c:pt idx="0">
                  <c:v>Average of Age</c:v>
                </c:pt>
              </c:strCache>
            </c:strRef>
          </c:tx>
          <c:spPr>
            <a:ln w="28575" cap="rnd">
              <a:solidFill>
                <a:schemeClr val="accent2"/>
              </a:solidFill>
              <a:round/>
            </a:ln>
            <a:effectLst/>
          </c:spPr>
          <c:marker>
            <c:symbol val="none"/>
          </c:marker>
          <c:cat>
            <c:multiLvlStrRef>
              <c:f>'Department_Pivots '!$A$51:$A$55</c:f>
              <c:multiLvlStrCache>
                <c:ptCount val="3"/>
                <c:lvl>
                  <c:pt idx="0">
                    <c:v>Termin. w/cause</c:v>
                  </c:pt>
                  <c:pt idx="1">
                    <c:v>Vol. Termin.</c:v>
                  </c:pt>
                  <c:pt idx="2">
                    <c:v>Active</c:v>
                  </c:pt>
                </c:lvl>
                <c:lvl>
                  <c:pt idx="0">
                    <c:v>Sales</c:v>
                  </c:pt>
                </c:lvl>
              </c:multiLvlStrCache>
            </c:multiLvlStrRef>
          </c:cat>
          <c:val>
            <c:numRef>
              <c:f>'Department_Pivots '!$C$51:$C$55</c:f>
              <c:numCache>
                <c:formatCode>General</c:formatCode>
                <c:ptCount val="3"/>
                <c:pt idx="0">
                  <c:v>47</c:v>
                </c:pt>
                <c:pt idx="1">
                  <c:v>45.666666666666664</c:v>
                </c:pt>
                <c:pt idx="2">
                  <c:v>40.269230769230766</c:v>
                </c:pt>
              </c:numCache>
            </c:numRef>
          </c:val>
          <c:smooth val="0"/>
          <c:extLst>
            <c:ext xmlns:c16="http://schemas.microsoft.com/office/drawing/2014/chart" uri="{C3380CC4-5D6E-409C-BE32-E72D297353CC}">
              <c16:uniqueId val="{00000000-20A9-4C8D-A6CF-248859C5EA11}"/>
            </c:ext>
          </c:extLst>
        </c:ser>
        <c:dLbls>
          <c:showLegendKey val="0"/>
          <c:showVal val="0"/>
          <c:showCatName val="0"/>
          <c:showSerName val="0"/>
          <c:showPercent val="0"/>
          <c:showBubbleSize val="0"/>
        </c:dLbls>
        <c:marker val="1"/>
        <c:smooth val="0"/>
        <c:axId val="743928160"/>
        <c:axId val="743943040"/>
      </c:lineChart>
      <c:catAx>
        <c:axId val="218769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76559"/>
        <c:crosses val="autoZero"/>
        <c:auto val="1"/>
        <c:lblAlgn val="ctr"/>
        <c:lblOffset val="100"/>
        <c:noMultiLvlLbl val="0"/>
      </c:catAx>
      <c:valAx>
        <c:axId val="218776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69359"/>
        <c:crosses val="autoZero"/>
        <c:crossBetween val="between"/>
      </c:valAx>
      <c:valAx>
        <c:axId val="7439430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928160"/>
        <c:crosses val="max"/>
        <c:crossBetween val="between"/>
      </c:valAx>
      <c:catAx>
        <c:axId val="743928160"/>
        <c:scaling>
          <c:orientation val="minMax"/>
        </c:scaling>
        <c:delete val="1"/>
        <c:axPos val="b"/>
        <c:numFmt formatCode="General" sourceLinked="1"/>
        <c:majorTickMark val="out"/>
        <c:minorTickMark val="none"/>
        <c:tickLblPos val="nextTo"/>
        <c:crossAx val="7439430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!PivotTable10</c:name>
    <c:fmtId val="1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b="0" baseline="0"/>
              <a:t>LATE DAYS (IN 30) BY GENDER</a:t>
            </a:r>
            <a:endParaRPr lang="en-US" sz="1200" b="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'Department_Pivots '!$J$52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7C-4512-8745-6E0EE9B07A3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7C-4512-8745-6E0EE9B07A36}"/>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'Department_Pivots '!$I$53:$I$55</c:f>
              <c:strCache>
                <c:ptCount val="2"/>
                <c:pt idx="0">
                  <c:v>Female</c:v>
                </c:pt>
                <c:pt idx="1">
                  <c:v>Male</c:v>
                </c:pt>
              </c:strCache>
            </c:strRef>
          </c:cat>
          <c:val>
            <c:numRef>
              <c:f>'Department_Pivots '!$J$53:$J$55</c:f>
              <c:numCache>
                <c:formatCode>0.00%</c:formatCode>
                <c:ptCount val="2"/>
                <c:pt idx="0">
                  <c:v>0.13333333333333333</c:v>
                </c:pt>
                <c:pt idx="1">
                  <c:v>0.8666666666666667</c:v>
                </c:pt>
              </c:numCache>
            </c:numRef>
          </c:val>
          <c:extLst>
            <c:ext xmlns:c16="http://schemas.microsoft.com/office/drawing/2014/chart" uri="{C3380CC4-5D6E-409C-BE32-E72D297353CC}">
              <c16:uniqueId val="{00000004-3B7C-4512-8745-6E0EE9B07A3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!PivotTable38</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b="0"/>
              <a:t>STAFF IN SALARY BANDS</a:t>
            </a:r>
          </a:p>
        </c:rich>
      </c:tx>
      <c:layout>
        <c:manualLayout>
          <c:xMode val="edge"/>
          <c:yMode val="edge"/>
          <c:x val="0.37078848019805377"/>
          <c:y val="3.5752803427990053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'Department_Pivots '!$N$37</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7BC-458F-B9B1-068DF3EB77E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7BC-458F-B9B1-068DF3EB77E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7BC-458F-B9B1-068DF3EB77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'Department_Pivots '!$M$38:$M$42</c:f>
              <c:multiLvlStrCache>
                <c:ptCount val="3"/>
                <c:lvl>
                  <c:pt idx="0">
                    <c:v>High</c:v>
                  </c:pt>
                  <c:pt idx="1">
                    <c:v>Medium</c:v>
                  </c:pt>
                  <c:pt idx="2">
                    <c:v>Low</c:v>
                  </c:pt>
                </c:lvl>
                <c:lvl>
                  <c:pt idx="0">
                    <c:v>IT/IS</c:v>
                  </c:pt>
                </c:lvl>
              </c:multiLvlStrCache>
            </c:multiLvlStrRef>
          </c:cat>
          <c:val>
            <c:numRef>
              <c:f>'Department_Pivots '!$N$38:$N$42</c:f>
              <c:numCache>
                <c:formatCode>0.00%</c:formatCode>
                <c:ptCount val="3"/>
                <c:pt idx="0">
                  <c:v>0.7</c:v>
                </c:pt>
                <c:pt idx="1">
                  <c:v>0.17499999999999999</c:v>
                </c:pt>
                <c:pt idx="2">
                  <c:v>0.125</c:v>
                </c:pt>
              </c:numCache>
            </c:numRef>
          </c:val>
          <c:extLst>
            <c:ext xmlns:c16="http://schemas.microsoft.com/office/drawing/2014/chart" uri="{C3380CC4-5D6E-409C-BE32-E72D297353CC}">
              <c16:uniqueId val="{00000006-47BC-458F-B9B1-068DF3EB77E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!PivotTable35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a:t>SATISFACTION</a:t>
            </a:r>
            <a:r>
              <a:rPr lang="en-GB" sz="1200" b="0" baseline="0"/>
              <a:t> &amp; ENGAGEMENT BY RACE</a:t>
            </a:r>
            <a:endParaRPr lang="en-GB" sz="12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'!$B$38</c:f>
              <c:strCache>
                <c:ptCount val="1"/>
                <c:pt idx="0">
                  <c:v>Total</c:v>
                </c:pt>
              </c:strCache>
            </c:strRef>
          </c:tx>
          <c:spPr>
            <a:solidFill>
              <a:schemeClr val="accent1"/>
            </a:solidFill>
            <a:ln>
              <a:noFill/>
            </a:ln>
            <a:effectLst/>
          </c:spPr>
          <c:invertIfNegative val="0"/>
          <c:cat>
            <c:multiLvlStrRef>
              <c:f>'Department_Pivots '!$A$39:$A$43</c:f>
              <c:multiLvlStrCache>
                <c:ptCount val="3"/>
                <c:lvl>
                  <c:pt idx="0">
                    <c:v>Black or Afr. Amer.</c:v>
                  </c:pt>
                  <c:pt idx="1">
                    <c:v>White</c:v>
                  </c:pt>
                  <c:pt idx="2">
                    <c:v>Asian</c:v>
                  </c:pt>
                </c:lvl>
                <c:lvl>
                  <c:pt idx="0">
                    <c:v>IT/IS</c:v>
                  </c:pt>
                </c:lvl>
              </c:multiLvlStrCache>
            </c:multiLvlStrRef>
          </c:cat>
          <c:val>
            <c:numRef>
              <c:f>'Department_Pivots '!$B$39:$B$43</c:f>
              <c:numCache>
                <c:formatCode>0.00</c:formatCode>
                <c:ptCount val="3"/>
                <c:pt idx="0">
                  <c:v>8.545454545454545</c:v>
                </c:pt>
                <c:pt idx="1">
                  <c:v>8.0391304347826082</c:v>
                </c:pt>
                <c:pt idx="2">
                  <c:v>7.8</c:v>
                </c:pt>
              </c:numCache>
            </c:numRef>
          </c:val>
          <c:extLst>
            <c:ext xmlns:c16="http://schemas.microsoft.com/office/drawing/2014/chart" uri="{C3380CC4-5D6E-409C-BE32-E72D297353CC}">
              <c16:uniqueId val="{00000002-9594-4E20-826B-AB73F14EA94E}"/>
            </c:ext>
          </c:extLst>
        </c:ser>
        <c:dLbls>
          <c:showLegendKey val="0"/>
          <c:showVal val="0"/>
          <c:showCatName val="0"/>
          <c:showSerName val="0"/>
          <c:showPercent val="0"/>
          <c:showBubbleSize val="0"/>
        </c:dLbls>
        <c:gapWidth val="219"/>
        <c:axId val="132887279"/>
        <c:axId val="132874799"/>
      </c:barChart>
      <c:catAx>
        <c:axId val="13288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74799"/>
        <c:crosses val="autoZero"/>
        <c:auto val="1"/>
        <c:lblAlgn val="ctr"/>
        <c:lblOffset val="100"/>
        <c:noMultiLvlLbl val="0"/>
      </c:catAx>
      <c:valAx>
        <c:axId val="1328747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8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!PivotTable3</c:name>
    <c:fmtId val="2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b="0"/>
              <a:t>HIG</a:t>
            </a:r>
            <a:r>
              <a:rPr lang="en-US" sz="1200" b="0" baseline="0"/>
              <a:t>H </a:t>
            </a:r>
            <a:r>
              <a:rPr lang="en-US" sz="1200" b="0"/>
              <a:t>SALARY BAND</a:t>
            </a:r>
            <a:r>
              <a:rPr lang="en-US" sz="1200" b="0" baseline="0"/>
              <a:t> BY GENDER</a:t>
            </a:r>
            <a:endParaRPr lang="en-US" sz="1100" b="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'Department_Pivots '!$F$67</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05A-48EF-B0FF-02A64452EFD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05A-48EF-B0FF-02A64452EFD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'Department_Pivots '!$E$68:$E$71</c:f>
              <c:multiLvlStrCache>
                <c:ptCount val="2"/>
                <c:lvl>
                  <c:pt idx="0">
                    <c:v>Male</c:v>
                  </c:pt>
                  <c:pt idx="1">
                    <c:v>Female</c:v>
                  </c:pt>
                </c:lvl>
                <c:lvl>
                  <c:pt idx="0">
                    <c:v>High</c:v>
                  </c:pt>
                </c:lvl>
              </c:multiLvlStrCache>
            </c:multiLvlStrRef>
          </c:cat>
          <c:val>
            <c:numRef>
              <c:f>'Department_Pivots '!$F$68:$F$71</c:f>
              <c:numCache>
                <c:formatCode>General</c:formatCode>
                <c:ptCount val="2"/>
                <c:pt idx="0">
                  <c:v>1</c:v>
                </c:pt>
                <c:pt idx="1">
                  <c:v>5</c:v>
                </c:pt>
              </c:numCache>
            </c:numRef>
          </c:val>
          <c:extLst>
            <c:ext xmlns:c16="http://schemas.microsoft.com/office/drawing/2014/chart" uri="{C3380CC4-5D6E-409C-BE32-E72D297353CC}">
              <c16:uniqueId val="{00000004-07BB-4BEF-BF76-3E1B45AA8A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!PivotTable36</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AVG SATISFACTION &amp;</a:t>
            </a:r>
            <a:r>
              <a:rPr lang="en-US" sz="1200" b="0" baseline="0"/>
              <a:t> ENGAGEMENT BY RACE</a:t>
            </a:r>
            <a:endParaRPr lang="en-US" sz="1200" b="0"/>
          </a:p>
        </c:rich>
      </c:tx>
      <c:layout>
        <c:manualLayout>
          <c:xMode val="edge"/>
          <c:yMode val="edge"/>
          <c:x val="0.28072490097971781"/>
          <c:y val="1.768607632307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'Department_Pivots '!$B$67</c:f>
              <c:strCache>
                <c:ptCount val="1"/>
                <c:pt idx="0">
                  <c:v>Total</c:v>
                </c:pt>
              </c:strCache>
            </c:strRef>
          </c:tx>
          <c:spPr>
            <a:solidFill>
              <a:schemeClr val="accent1"/>
            </a:solidFill>
            <a:ln>
              <a:noFill/>
            </a:ln>
            <a:effectLst/>
          </c:spPr>
          <c:invertIfNegative val="0"/>
          <c:cat>
            <c:strRef>
              <c:f>'Department_Pivots '!$A$68:$A$70</c:f>
              <c:strCache>
                <c:ptCount val="3"/>
                <c:pt idx="0">
                  <c:v>White</c:v>
                </c:pt>
                <c:pt idx="1">
                  <c:v>Black or Afr. Amer.</c:v>
                </c:pt>
                <c:pt idx="2">
                  <c:v>Asian</c:v>
                </c:pt>
              </c:strCache>
            </c:strRef>
          </c:cat>
          <c:val>
            <c:numRef>
              <c:f>'Department_Pivots '!$B$68:$B$70</c:f>
              <c:numCache>
                <c:formatCode>General</c:formatCode>
                <c:ptCount val="3"/>
                <c:pt idx="0">
                  <c:v>7.7</c:v>
                </c:pt>
                <c:pt idx="1">
                  <c:v>8.8000000000000007</c:v>
                </c:pt>
                <c:pt idx="2">
                  <c:v>9.5</c:v>
                </c:pt>
              </c:numCache>
            </c:numRef>
          </c:val>
          <c:extLst>
            <c:ext xmlns:c16="http://schemas.microsoft.com/office/drawing/2014/chart" uri="{C3380CC4-5D6E-409C-BE32-E72D297353CC}">
              <c16:uniqueId val="{00000000-A1D2-4DA2-A719-F9E6902A63D4}"/>
            </c:ext>
          </c:extLst>
        </c:ser>
        <c:dLbls>
          <c:showLegendKey val="0"/>
          <c:showVal val="0"/>
          <c:showCatName val="0"/>
          <c:showSerName val="0"/>
          <c:showPercent val="0"/>
          <c:showBubbleSize val="0"/>
        </c:dLbls>
        <c:gapWidth val="182"/>
        <c:axId val="229503231"/>
        <c:axId val="229521951"/>
      </c:barChart>
      <c:catAx>
        <c:axId val="22950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521951"/>
        <c:crosses val="autoZero"/>
        <c:auto val="1"/>
        <c:lblAlgn val="ctr"/>
        <c:lblOffset val="100"/>
        <c:noMultiLvlLbl val="0"/>
      </c:catAx>
      <c:valAx>
        <c:axId val="229521951"/>
        <c:scaling>
          <c:orientation val="minMax"/>
          <c:min val="4"/>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50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!PivotTable6</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a:t>AVG</a:t>
            </a:r>
            <a:r>
              <a:rPr lang="en-GB" sz="1200" b="0" baseline="0"/>
              <a:t> PROJECTS &amp; COMBO ENG &amp; SAT BY MARTIAL STATUS</a:t>
            </a:r>
            <a:endParaRPr lang="en-GB" sz="12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'!$J$68</c:f>
              <c:strCache>
                <c:ptCount val="1"/>
                <c:pt idx="0">
                  <c:v>Average of Projects</c:v>
                </c:pt>
              </c:strCache>
            </c:strRef>
          </c:tx>
          <c:spPr>
            <a:solidFill>
              <a:schemeClr val="accent1"/>
            </a:solidFill>
            <a:ln>
              <a:noFill/>
            </a:ln>
            <a:effectLst/>
          </c:spPr>
          <c:invertIfNegative val="0"/>
          <c:cat>
            <c:strRef>
              <c:f>'Department_Pivots '!$I$69:$I$70</c:f>
              <c:strCache>
                <c:ptCount val="2"/>
                <c:pt idx="0">
                  <c:v>Married</c:v>
                </c:pt>
                <c:pt idx="1">
                  <c:v>Single</c:v>
                </c:pt>
              </c:strCache>
            </c:strRef>
          </c:cat>
          <c:val>
            <c:numRef>
              <c:f>'Department_Pivots '!$J$69:$J$70</c:f>
              <c:numCache>
                <c:formatCode>General</c:formatCode>
                <c:ptCount val="2"/>
                <c:pt idx="0">
                  <c:v>3.3333333333333335</c:v>
                </c:pt>
                <c:pt idx="1">
                  <c:v>4.5</c:v>
                </c:pt>
              </c:numCache>
            </c:numRef>
          </c:val>
          <c:extLst>
            <c:ext xmlns:c16="http://schemas.microsoft.com/office/drawing/2014/chart" uri="{C3380CC4-5D6E-409C-BE32-E72D297353CC}">
              <c16:uniqueId val="{00000000-9C07-4561-9DDB-C6F917CD4172}"/>
            </c:ext>
          </c:extLst>
        </c:ser>
        <c:dLbls>
          <c:showLegendKey val="0"/>
          <c:showVal val="0"/>
          <c:showCatName val="0"/>
          <c:showSerName val="0"/>
          <c:showPercent val="0"/>
          <c:showBubbleSize val="0"/>
        </c:dLbls>
        <c:gapWidth val="219"/>
        <c:overlap val="-27"/>
        <c:axId val="1136708959"/>
        <c:axId val="1136709919"/>
      </c:barChart>
      <c:lineChart>
        <c:grouping val="standard"/>
        <c:varyColors val="0"/>
        <c:ser>
          <c:idx val="1"/>
          <c:order val="1"/>
          <c:tx>
            <c:strRef>
              <c:f>'Department_Pivots '!$K$68</c:f>
              <c:strCache>
                <c:ptCount val="1"/>
                <c:pt idx="0">
                  <c:v>Average of Combined Eng&amp;Sat</c:v>
                </c:pt>
              </c:strCache>
            </c:strRef>
          </c:tx>
          <c:spPr>
            <a:ln w="28575" cap="rnd">
              <a:solidFill>
                <a:schemeClr val="accent2"/>
              </a:solidFill>
              <a:round/>
            </a:ln>
            <a:effectLst/>
          </c:spPr>
          <c:marker>
            <c:symbol val="none"/>
          </c:marker>
          <c:cat>
            <c:strRef>
              <c:f>'Department_Pivots '!$I$69:$I$70</c:f>
              <c:strCache>
                <c:ptCount val="2"/>
                <c:pt idx="0">
                  <c:v>Married</c:v>
                </c:pt>
                <c:pt idx="1">
                  <c:v>Single</c:v>
                </c:pt>
              </c:strCache>
            </c:strRef>
          </c:cat>
          <c:val>
            <c:numRef>
              <c:f>'Department_Pivots '!$K$69:$K$70</c:f>
              <c:numCache>
                <c:formatCode>General</c:formatCode>
                <c:ptCount val="2"/>
                <c:pt idx="0">
                  <c:v>7.5</c:v>
                </c:pt>
                <c:pt idx="1">
                  <c:v>8.4</c:v>
                </c:pt>
              </c:numCache>
            </c:numRef>
          </c:val>
          <c:smooth val="0"/>
          <c:extLst>
            <c:ext xmlns:c16="http://schemas.microsoft.com/office/drawing/2014/chart" uri="{C3380CC4-5D6E-409C-BE32-E72D297353CC}">
              <c16:uniqueId val="{00000001-9C07-4561-9DDB-C6F917CD4172}"/>
            </c:ext>
          </c:extLst>
        </c:ser>
        <c:dLbls>
          <c:showLegendKey val="0"/>
          <c:showVal val="0"/>
          <c:showCatName val="0"/>
          <c:showSerName val="0"/>
          <c:showPercent val="0"/>
          <c:showBubbleSize val="0"/>
        </c:dLbls>
        <c:marker val="1"/>
        <c:smooth val="0"/>
        <c:axId val="1121350848"/>
        <c:axId val="1121339808"/>
      </c:lineChart>
      <c:catAx>
        <c:axId val="11367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709919"/>
        <c:crosses val="autoZero"/>
        <c:auto val="1"/>
        <c:lblAlgn val="ctr"/>
        <c:lblOffset val="100"/>
        <c:noMultiLvlLbl val="0"/>
      </c:catAx>
      <c:valAx>
        <c:axId val="1136709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708959"/>
        <c:crosses val="autoZero"/>
        <c:crossBetween val="between"/>
      </c:valAx>
      <c:valAx>
        <c:axId val="11213398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350848"/>
        <c:crosses val="max"/>
        <c:crossBetween val="between"/>
      </c:valAx>
      <c:catAx>
        <c:axId val="1121350848"/>
        <c:scaling>
          <c:orientation val="minMax"/>
        </c:scaling>
        <c:delete val="1"/>
        <c:axPos val="b"/>
        <c:numFmt formatCode="General" sourceLinked="1"/>
        <c:majorTickMark val="out"/>
        <c:minorTickMark val="none"/>
        <c:tickLblPos val="nextTo"/>
        <c:crossAx val="11213398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!PivotTable7</c:name>
    <c:fmtId val="2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b="0" baseline="0"/>
              <a:t>STAFF BY AGE BRACKET</a:t>
            </a:r>
            <a:endParaRPr lang="en-US" sz="1100" b="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'Department_Pivots '!$B$78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4B-4407-830A-DEC2D220B39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4B-4407-830A-DEC2D220B39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'Department_Pivots '!$A$79:$A$80</c:f>
              <c:strCache>
                <c:ptCount val="2"/>
                <c:pt idx="0">
                  <c:v>27 - 37</c:v>
                </c:pt>
                <c:pt idx="1">
                  <c:v>37 - 47</c:v>
                </c:pt>
              </c:strCache>
            </c:strRef>
          </c:cat>
          <c:val>
            <c:numRef>
              <c:f>'Department_Pivots '!$B$79:$B$80</c:f>
              <c:numCache>
                <c:formatCode>0.00%</c:formatCode>
                <c:ptCount val="2"/>
                <c:pt idx="0">
                  <c:v>0.8571428571428571</c:v>
                </c:pt>
                <c:pt idx="1">
                  <c:v>0.14285714285714285</c:v>
                </c:pt>
              </c:numCache>
            </c:numRef>
          </c:val>
          <c:extLst>
            <c:ext xmlns:c16="http://schemas.microsoft.com/office/drawing/2014/chart" uri="{C3380CC4-5D6E-409C-BE32-E72D297353CC}">
              <c16:uniqueId val="{00000004-0E4B-4407-830A-DEC2D220B3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!PivotTable8</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a:t>AVG ENGAGEMENT</a:t>
            </a:r>
            <a:r>
              <a:rPr lang="en-GB" sz="1200" b="0" baseline="0"/>
              <a:t> &amp; SATISFACTION BY ROLE</a:t>
            </a:r>
            <a:endParaRPr lang="en-GB" sz="12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'!$E$78</c:f>
              <c:strCache>
                <c:ptCount val="1"/>
                <c:pt idx="0">
                  <c:v>Average of Engagement</c:v>
                </c:pt>
              </c:strCache>
            </c:strRef>
          </c:tx>
          <c:spPr>
            <a:solidFill>
              <a:schemeClr val="accent1"/>
            </a:solidFill>
            <a:ln>
              <a:noFill/>
            </a:ln>
            <a:effectLst/>
          </c:spPr>
          <c:invertIfNegative val="0"/>
          <c:cat>
            <c:strRef>
              <c:f>'Department_Pivots '!$D$79:$D$82</c:f>
              <c:strCache>
                <c:ptCount val="4"/>
                <c:pt idx="0">
                  <c:v>Sr. Accountant</c:v>
                </c:pt>
                <c:pt idx="1">
                  <c:v>Admin Assistant</c:v>
                </c:pt>
                <c:pt idx="2">
                  <c:v>Accountant</c:v>
                </c:pt>
                <c:pt idx="3">
                  <c:v>Shared Services Manager</c:v>
                </c:pt>
              </c:strCache>
            </c:strRef>
          </c:cat>
          <c:val>
            <c:numRef>
              <c:f>'Department_Pivots '!$E$79:$E$82</c:f>
              <c:numCache>
                <c:formatCode>General</c:formatCode>
                <c:ptCount val="4"/>
                <c:pt idx="0">
                  <c:v>5</c:v>
                </c:pt>
                <c:pt idx="1">
                  <c:v>5</c:v>
                </c:pt>
                <c:pt idx="2">
                  <c:v>4.4666666666666668</c:v>
                </c:pt>
                <c:pt idx="3">
                  <c:v>4.0999999999999996</c:v>
                </c:pt>
              </c:numCache>
            </c:numRef>
          </c:val>
          <c:extLst>
            <c:ext xmlns:c16="http://schemas.microsoft.com/office/drawing/2014/chart" uri="{C3380CC4-5D6E-409C-BE32-E72D297353CC}">
              <c16:uniqueId val="{00000000-7573-44F0-9F8F-BE4055095E1E}"/>
            </c:ext>
          </c:extLst>
        </c:ser>
        <c:dLbls>
          <c:showLegendKey val="0"/>
          <c:showVal val="0"/>
          <c:showCatName val="0"/>
          <c:showSerName val="0"/>
          <c:showPercent val="0"/>
          <c:showBubbleSize val="0"/>
        </c:dLbls>
        <c:gapWidth val="219"/>
        <c:overlap val="-27"/>
        <c:axId val="766215087"/>
        <c:axId val="766226127"/>
      </c:barChart>
      <c:lineChart>
        <c:grouping val="standard"/>
        <c:varyColors val="0"/>
        <c:ser>
          <c:idx val="1"/>
          <c:order val="1"/>
          <c:tx>
            <c:strRef>
              <c:f>'Department_Pivots '!$F$78</c:f>
              <c:strCache>
                <c:ptCount val="1"/>
                <c:pt idx="0">
                  <c:v>Average of Satisfaction</c:v>
                </c:pt>
              </c:strCache>
            </c:strRef>
          </c:tx>
          <c:spPr>
            <a:ln w="28575" cap="rnd">
              <a:solidFill>
                <a:schemeClr val="accent2"/>
              </a:solidFill>
              <a:round/>
            </a:ln>
            <a:effectLst/>
          </c:spPr>
          <c:marker>
            <c:symbol val="none"/>
          </c:marker>
          <c:cat>
            <c:strRef>
              <c:f>'Department_Pivots '!$D$79:$D$82</c:f>
              <c:strCache>
                <c:ptCount val="4"/>
                <c:pt idx="0">
                  <c:v>Sr. Accountant</c:v>
                </c:pt>
                <c:pt idx="1">
                  <c:v>Admin Assistant</c:v>
                </c:pt>
                <c:pt idx="2">
                  <c:v>Accountant</c:v>
                </c:pt>
                <c:pt idx="3">
                  <c:v>Shared Services Manager</c:v>
                </c:pt>
              </c:strCache>
            </c:strRef>
          </c:cat>
          <c:val>
            <c:numRef>
              <c:f>'Department_Pivots '!$F$79:$F$82</c:f>
              <c:numCache>
                <c:formatCode>General</c:formatCode>
                <c:ptCount val="4"/>
                <c:pt idx="0">
                  <c:v>3.5</c:v>
                </c:pt>
                <c:pt idx="1">
                  <c:v>3</c:v>
                </c:pt>
                <c:pt idx="2">
                  <c:v>3.6666666666666665</c:v>
                </c:pt>
                <c:pt idx="3">
                  <c:v>4</c:v>
                </c:pt>
              </c:numCache>
            </c:numRef>
          </c:val>
          <c:smooth val="0"/>
          <c:extLst>
            <c:ext xmlns:c16="http://schemas.microsoft.com/office/drawing/2014/chart" uri="{C3380CC4-5D6E-409C-BE32-E72D297353CC}">
              <c16:uniqueId val="{00000001-7573-44F0-9F8F-BE4055095E1E}"/>
            </c:ext>
          </c:extLst>
        </c:ser>
        <c:dLbls>
          <c:showLegendKey val="0"/>
          <c:showVal val="0"/>
          <c:showCatName val="0"/>
          <c:showSerName val="0"/>
          <c:showPercent val="0"/>
          <c:showBubbleSize val="0"/>
        </c:dLbls>
        <c:marker val="1"/>
        <c:smooth val="0"/>
        <c:axId val="766253487"/>
        <c:axId val="766247247"/>
      </c:lineChart>
      <c:catAx>
        <c:axId val="76621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226127"/>
        <c:crosses val="autoZero"/>
        <c:auto val="1"/>
        <c:lblAlgn val="ctr"/>
        <c:lblOffset val="100"/>
        <c:noMultiLvlLbl val="0"/>
      </c:catAx>
      <c:valAx>
        <c:axId val="766226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215087"/>
        <c:crosses val="autoZero"/>
        <c:crossBetween val="between"/>
      </c:valAx>
      <c:valAx>
        <c:axId val="7662472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253487"/>
        <c:crosses val="max"/>
        <c:crossBetween val="between"/>
      </c:valAx>
      <c:catAx>
        <c:axId val="766253487"/>
        <c:scaling>
          <c:orientation val="minMax"/>
        </c:scaling>
        <c:delete val="1"/>
        <c:axPos val="b"/>
        <c:numFmt formatCode="General" sourceLinked="1"/>
        <c:majorTickMark val="out"/>
        <c:minorTickMark val="none"/>
        <c:tickLblPos val="nextTo"/>
        <c:crossAx val="7662472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!PivotTable13</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AVG</a:t>
            </a:r>
            <a:r>
              <a:rPr lang="en-US" sz="1200" b="0" baseline="0"/>
              <a:t> SALARY BY MARITAL STATUS</a:t>
            </a:r>
            <a:endParaRPr lang="en-US" sz="11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'Department_Pivots '!$I$78</c:f>
              <c:strCache>
                <c:ptCount val="1"/>
                <c:pt idx="0">
                  <c:v>Total</c:v>
                </c:pt>
              </c:strCache>
            </c:strRef>
          </c:tx>
          <c:spPr>
            <a:solidFill>
              <a:schemeClr val="accent1"/>
            </a:solidFill>
            <a:ln>
              <a:noFill/>
            </a:ln>
            <a:effectLst/>
          </c:spPr>
          <c:invertIfNegative val="0"/>
          <c:cat>
            <c:strRef>
              <c:f>'Department_Pivots '!$H$79:$H$81</c:f>
              <c:strCache>
                <c:ptCount val="3"/>
                <c:pt idx="0">
                  <c:v>Single</c:v>
                </c:pt>
                <c:pt idx="1">
                  <c:v>Divorced</c:v>
                </c:pt>
                <c:pt idx="2">
                  <c:v>Married</c:v>
                </c:pt>
              </c:strCache>
            </c:strRef>
          </c:cat>
          <c:val>
            <c:numRef>
              <c:f>'Department_Pivots '!$I$79:$I$81</c:f>
              <c:numCache>
                <c:formatCode>"£"#,##0</c:formatCode>
                <c:ptCount val="3"/>
                <c:pt idx="0">
                  <c:v>57461.5</c:v>
                </c:pt>
                <c:pt idx="1">
                  <c:v>64520</c:v>
                </c:pt>
                <c:pt idx="2">
                  <c:v>90441</c:v>
                </c:pt>
              </c:numCache>
            </c:numRef>
          </c:val>
          <c:extLst>
            <c:ext xmlns:c16="http://schemas.microsoft.com/office/drawing/2014/chart" uri="{C3380CC4-5D6E-409C-BE32-E72D297353CC}">
              <c16:uniqueId val="{00000000-6333-47B7-A0D9-79D5FCDF8288}"/>
            </c:ext>
          </c:extLst>
        </c:ser>
        <c:dLbls>
          <c:showLegendKey val="0"/>
          <c:showVal val="0"/>
          <c:showCatName val="0"/>
          <c:showSerName val="0"/>
          <c:showPercent val="0"/>
          <c:showBubbleSize val="0"/>
        </c:dLbls>
        <c:gapWidth val="182"/>
        <c:axId val="766258287"/>
        <c:axId val="766243407"/>
      </c:barChart>
      <c:catAx>
        <c:axId val="766258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243407"/>
        <c:crosses val="autoZero"/>
        <c:auto val="1"/>
        <c:lblAlgn val="ctr"/>
        <c:lblOffset val="100"/>
        <c:noMultiLvlLbl val="0"/>
      </c:catAx>
      <c:valAx>
        <c:axId val="7662434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25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t>STAFF</a:t>
            </a:r>
            <a:r>
              <a:rPr lang="en-GB" sz="1200" baseline="0"/>
              <a:t> IN "EXCEED" PERFORMANCE BY MARTIAL STATUS &amp; AGE</a:t>
            </a:r>
            <a:endParaRPr lang="en-GB"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'!$J$23:$J$25</c:f>
              <c:strCache>
                <c:ptCount val="1"/>
                <c:pt idx="0">
                  <c:v>Count of EmpID - Exceeds</c:v>
                </c:pt>
              </c:strCache>
            </c:strRef>
          </c:tx>
          <c:spPr>
            <a:solidFill>
              <a:schemeClr val="accent1"/>
            </a:solidFill>
            <a:ln>
              <a:noFill/>
            </a:ln>
            <a:effectLst/>
          </c:spPr>
          <c:invertIfNegative val="0"/>
          <c:cat>
            <c:strRef>
              <c:f>'Department_Pivots '!$I$26:$I$31</c:f>
              <c:strCache>
                <c:ptCount val="5"/>
                <c:pt idx="0">
                  <c:v>Single</c:v>
                </c:pt>
                <c:pt idx="1">
                  <c:v>Married</c:v>
                </c:pt>
                <c:pt idx="2">
                  <c:v>Divorced</c:v>
                </c:pt>
                <c:pt idx="3">
                  <c:v>Widowed</c:v>
                </c:pt>
                <c:pt idx="4">
                  <c:v>Separated</c:v>
                </c:pt>
              </c:strCache>
            </c:strRef>
          </c:cat>
          <c:val>
            <c:numRef>
              <c:f>'Department_Pivots '!$J$26:$J$31</c:f>
              <c:numCache>
                <c:formatCode>0.00%</c:formatCode>
                <c:ptCount val="5"/>
                <c:pt idx="0">
                  <c:v>0.45</c:v>
                </c:pt>
                <c:pt idx="1">
                  <c:v>0.35</c:v>
                </c:pt>
                <c:pt idx="2">
                  <c:v>0.1</c:v>
                </c:pt>
                <c:pt idx="3">
                  <c:v>0.05</c:v>
                </c:pt>
                <c:pt idx="4">
                  <c:v>0.05</c:v>
                </c:pt>
              </c:numCache>
            </c:numRef>
          </c:val>
          <c:extLst>
            <c:ext xmlns:c16="http://schemas.microsoft.com/office/drawing/2014/chart" uri="{C3380CC4-5D6E-409C-BE32-E72D297353CC}">
              <c16:uniqueId val="{00000000-BC6E-4C91-AEEB-CBBA24DA0341}"/>
            </c:ext>
          </c:extLst>
        </c:ser>
        <c:dLbls>
          <c:showLegendKey val="0"/>
          <c:showVal val="0"/>
          <c:showCatName val="0"/>
          <c:showSerName val="0"/>
          <c:showPercent val="0"/>
          <c:showBubbleSize val="0"/>
        </c:dLbls>
        <c:gapWidth val="219"/>
        <c:axId val="1375993023"/>
        <c:axId val="1375990143"/>
      </c:barChart>
      <c:lineChart>
        <c:grouping val="standard"/>
        <c:varyColors val="0"/>
        <c:ser>
          <c:idx val="1"/>
          <c:order val="1"/>
          <c:tx>
            <c:strRef>
              <c:f>'Department_Pivots '!$K$23:$K$25</c:f>
              <c:strCache>
                <c:ptCount val="1"/>
                <c:pt idx="0">
                  <c:v>Average of Age - Exceeds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'Department_Pivots '!$I$26:$I$31</c:f>
              <c:strCache>
                <c:ptCount val="5"/>
                <c:pt idx="0">
                  <c:v>Single</c:v>
                </c:pt>
                <c:pt idx="1">
                  <c:v>Married</c:v>
                </c:pt>
                <c:pt idx="2">
                  <c:v>Divorced</c:v>
                </c:pt>
                <c:pt idx="3">
                  <c:v>Widowed</c:v>
                </c:pt>
                <c:pt idx="4">
                  <c:v>Separated</c:v>
                </c:pt>
              </c:strCache>
            </c:strRef>
          </c:cat>
          <c:val>
            <c:numRef>
              <c:f>'Department_Pivots '!$K$26:$K$31</c:f>
              <c:numCache>
                <c:formatCode>General</c:formatCode>
                <c:ptCount val="5"/>
                <c:pt idx="0">
                  <c:v>43</c:v>
                </c:pt>
                <c:pt idx="1">
                  <c:v>42.428571428571431</c:v>
                </c:pt>
                <c:pt idx="2">
                  <c:v>41.5</c:v>
                </c:pt>
                <c:pt idx="3">
                  <c:v>35</c:v>
                </c:pt>
                <c:pt idx="4">
                  <c:v>53</c:v>
                </c:pt>
              </c:numCache>
            </c:numRef>
          </c:val>
          <c:smooth val="0"/>
          <c:extLst>
            <c:ext xmlns:c16="http://schemas.microsoft.com/office/drawing/2014/chart" uri="{C3380CC4-5D6E-409C-BE32-E72D297353CC}">
              <c16:uniqueId val="{00000001-BC6E-4C91-AEEB-CBBA24DA0341}"/>
            </c:ext>
          </c:extLst>
        </c:ser>
        <c:dLbls>
          <c:showLegendKey val="0"/>
          <c:showVal val="0"/>
          <c:showCatName val="0"/>
          <c:showSerName val="0"/>
          <c:showPercent val="0"/>
          <c:showBubbleSize val="0"/>
        </c:dLbls>
        <c:marker val="1"/>
        <c:smooth val="0"/>
        <c:axId val="37908671"/>
        <c:axId val="1888708128"/>
      </c:lineChart>
      <c:catAx>
        <c:axId val="137599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990143"/>
        <c:crosses val="autoZero"/>
        <c:auto val="1"/>
        <c:lblAlgn val="ctr"/>
        <c:lblOffset val="100"/>
        <c:noMultiLvlLbl val="0"/>
      </c:catAx>
      <c:valAx>
        <c:axId val="13759901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993023"/>
        <c:crosses val="autoZero"/>
        <c:crossBetween val="between"/>
      </c:valAx>
      <c:valAx>
        <c:axId val="18887081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08671"/>
        <c:crosses val="max"/>
        <c:crossBetween val="between"/>
      </c:valAx>
      <c:catAx>
        <c:axId val="37908671"/>
        <c:scaling>
          <c:orientation val="minMax"/>
        </c:scaling>
        <c:delete val="1"/>
        <c:axPos val="b"/>
        <c:numFmt formatCode="General" sourceLinked="1"/>
        <c:majorTickMark val="out"/>
        <c:minorTickMark val="none"/>
        <c:tickLblPos val="nextTo"/>
        <c:crossAx val="18887081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!PivotTable2</c:name>
    <c:fmtId val="2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b="0"/>
              <a:t>STAFF</a:t>
            </a:r>
            <a:r>
              <a:rPr lang="en-US" sz="1200" b="0" baseline="0"/>
              <a:t> </a:t>
            </a:r>
            <a:r>
              <a:rPr lang="en-US" sz="1200" b="0"/>
              <a:t>IN "EXCEED"</a:t>
            </a:r>
            <a:r>
              <a:rPr lang="en-US" sz="1200" b="0" baseline="0"/>
              <a:t> PERFORMANCE</a:t>
            </a:r>
            <a:r>
              <a:rPr lang="en-US" sz="1200" b="0"/>
              <a:t> BY GENDER</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'Department_Pivots '!$G$23:$G$24</c:f>
              <c:strCache>
                <c:ptCount val="1"/>
                <c:pt idx="0">
                  <c:v>Exceeds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D61-4D3C-A54D-A55E83950D2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D61-4D3C-A54D-A55E83950D2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'Department_Pivots '!$F$25:$F$27</c:f>
              <c:strCache>
                <c:ptCount val="2"/>
                <c:pt idx="0">
                  <c:v>Female</c:v>
                </c:pt>
                <c:pt idx="1">
                  <c:v>Male</c:v>
                </c:pt>
              </c:strCache>
            </c:strRef>
          </c:cat>
          <c:val>
            <c:numRef>
              <c:f>'Department_Pivots '!$G$25:$G$27</c:f>
              <c:numCache>
                <c:formatCode>General</c:formatCode>
                <c:ptCount val="2"/>
                <c:pt idx="0">
                  <c:v>12</c:v>
                </c:pt>
                <c:pt idx="1">
                  <c:v>8</c:v>
                </c:pt>
              </c:numCache>
            </c:numRef>
          </c:val>
          <c:extLst>
            <c:ext xmlns:c16="http://schemas.microsoft.com/office/drawing/2014/chart" uri="{C3380CC4-5D6E-409C-BE32-E72D297353CC}">
              <c16:uniqueId val="{00000004-1D61-4D3C-A54D-A55E83950D2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!PivotTable14</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ENG &amp; SAT SCORE BY SALARY</a:t>
            </a:r>
            <a:r>
              <a:rPr lang="en-US" sz="1200" baseline="0"/>
              <a:t> BAND</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'!$N$23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'Department_Pivots '!$M$24:$M$27</c:f>
              <c:strCache>
                <c:ptCount val="3"/>
                <c:pt idx="0">
                  <c:v>Low</c:v>
                </c:pt>
                <c:pt idx="1">
                  <c:v>Medium</c:v>
                </c:pt>
                <c:pt idx="2">
                  <c:v>High</c:v>
                </c:pt>
              </c:strCache>
            </c:strRef>
          </c:cat>
          <c:val>
            <c:numRef>
              <c:f>'Department_Pivots '!$N$24:$N$27</c:f>
              <c:numCache>
                <c:formatCode>0.00</c:formatCode>
                <c:ptCount val="3"/>
                <c:pt idx="0">
                  <c:v>8.1065573770491799</c:v>
                </c:pt>
                <c:pt idx="1">
                  <c:v>7.935483870967742</c:v>
                </c:pt>
                <c:pt idx="2">
                  <c:v>7.666666666666667</c:v>
                </c:pt>
              </c:numCache>
            </c:numRef>
          </c:val>
          <c:extLst>
            <c:ext xmlns:c16="http://schemas.microsoft.com/office/drawing/2014/chart" uri="{C3380CC4-5D6E-409C-BE32-E72D297353CC}">
              <c16:uniqueId val="{00000000-937B-4BF6-B6A4-F7FFFCD1BE12}"/>
            </c:ext>
          </c:extLst>
        </c:ser>
        <c:dLbls>
          <c:dLblPos val="outEnd"/>
          <c:showLegendKey val="0"/>
          <c:showVal val="1"/>
          <c:showCatName val="0"/>
          <c:showSerName val="0"/>
          <c:showPercent val="0"/>
          <c:showBubbleSize val="0"/>
        </c:dLbls>
        <c:gapWidth val="219"/>
        <c:overlap val="-27"/>
        <c:axId val="159423471"/>
        <c:axId val="159418191"/>
      </c:barChart>
      <c:catAx>
        <c:axId val="15942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18191"/>
        <c:crosses val="autoZero"/>
        <c:auto val="1"/>
        <c:lblAlgn val="ctr"/>
        <c:lblOffset val="100"/>
        <c:noMultiLvlLbl val="0"/>
      </c:catAx>
      <c:valAx>
        <c:axId val="1594181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2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STAFF IN</a:t>
            </a:r>
            <a:r>
              <a:rPr lang="en-US" sz="1200" baseline="0"/>
              <a:t> "EXCEEDS" PERFORMANCE BY AGE BAND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'Department_Pivots '!$F$38</c:f>
              <c:strCache>
                <c:ptCount val="1"/>
                <c:pt idx="0">
                  <c:v>Total</c:v>
                </c:pt>
              </c:strCache>
            </c:strRef>
          </c:tx>
          <c:spPr>
            <a:solidFill>
              <a:schemeClr val="accent1"/>
            </a:solidFill>
            <a:ln>
              <a:noFill/>
            </a:ln>
            <a:effectLst/>
          </c:spPr>
          <c:invertIfNegative val="0"/>
          <c:cat>
            <c:multiLvlStrRef>
              <c:f>'Department_Pivots '!$E$39:$E$43</c:f>
              <c:multiLvlStrCache>
                <c:ptCount val="3"/>
                <c:lvl>
                  <c:pt idx="0">
                    <c:v>47 - 57</c:v>
                  </c:pt>
                  <c:pt idx="1">
                    <c:v>37 - 47</c:v>
                  </c:pt>
                  <c:pt idx="2">
                    <c:v>27 - 37</c:v>
                  </c:pt>
                </c:lvl>
                <c:lvl>
                  <c:pt idx="0">
                    <c:v>Exceeds</c:v>
                  </c:pt>
                </c:lvl>
              </c:multiLvlStrCache>
            </c:multiLvlStrRef>
          </c:cat>
          <c:val>
            <c:numRef>
              <c:f>'Department_Pivots '!$F$39:$F$43</c:f>
              <c:numCache>
                <c:formatCode>General</c:formatCode>
                <c:ptCount val="3"/>
                <c:pt idx="0">
                  <c:v>1</c:v>
                </c:pt>
                <c:pt idx="1">
                  <c:v>2</c:v>
                </c:pt>
                <c:pt idx="2">
                  <c:v>3</c:v>
                </c:pt>
              </c:numCache>
            </c:numRef>
          </c:val>
          <c:extLst>
            <c:ext xmlns:c16="http://schemas.microsoft.com/office/drawing/2014/chart" uri="{C3380CC4-5D6E-409C-BE32-E72D297353CC}">
              <c16:uniqueId val="{00000000-56DC-4620-9112-0625E4AD90A3}"/>
            </c:ext>
          </c:extLst>
        </c:ser>
        <c:dLbls>
          <c:showLegendKey val="0"/>
          <c:showVal val="0"/>
          <c:showCatName val="0"/>
          <c:showSerName val="0"/>
          <c:showPercent val="0"/>
          <c:showBubbleSize val="0"/>
        </c:dLbls>
        <c:gapWidth val="219"/>
        <c:axId val="1356706527"/>
        <c:axId val="1356697887"/>
      </c:barChart>
      <c:catAx>
        <c:axId val="1356706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97887"/>
        <c:crosses val="autoZero"/>
        <c:auto val="1"/>
        <c:lblAlgn val="ctr"/>
        <c:lblOffset val="100"/>
        <c:noMultiLvlLbl val="0"/>
      </c:catAx>
      <c:valAx>
        <c:axId val="1356697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706527"/>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!PivotTable15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t>AVG SALARY BY AGE BAND &amp;</a:t>
            </a:r>
            <a:r>
              <a:rPr lang="en-GB" sz="1200" baseline="0"/>
              <a:t> GENDER</a:t>
            </a:r>
            <a:endParaRPr lang="en-GB"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'!$Q$39:$Q$40</c:f>
              <c:strCache>
                <c:ptCount val="1"/>
                <c:pt idx="0">
                  <c:v>Female</c:v>
                </c:pt>
              </c:strCache>
            </c:strRef>
          </c:tx>
          <c:spPr>
            <a:solidFill>
              <a:schemeClr val="accent1"/>
            </a:solidFill>
            <a:ln>
              <a:noFill/>
            </a:ln>
            <a:effectLst/>
          </c:spPr>
          <c:invertIfNegative val="0"/>
          <c:cat>
            <c:strRef>
              <c:f>'Department_Pivots '!$P$41:$P$44</c:f>
              <c:strCache>
                <c:ptCount val="3"/>
                <c:pt idx="0">
                  <c:v>27 - 37</c:v>
                </c:pt>
                <c:pt idx="1">
                  <c:v>37 - 47</c:v>
                </c:pt>
                <c:pt idx="2">
                  <c:v>47 - 57</c:v>
                </c:pt>
              </c:strCache>
            </c:strRef>
          </c:cat>
          <c:val>
            <c:numRef>
              <c:f>'Department_Pivots '!$Q$41:$Q$44</c:f>
              <c:numCache>
                <c:formatCode>"£"#,##0.00</c:formatCode>
                <c:ptCount val="3"/>
                <c:pt idx="0">
                  <c:v>85895.142857142855</c:v>
                </c:pt>
                <c:pt idx="1">
                  <c:v>98424.5</c:v>
                </c:pt>
                <c:pt idx="2">
                  <c:v>65707</c:v>
                </c:pt>
              </c:numCache>
            </c:numRef>
          </c:val>
          <c:extLst>
            <c:ext xmlns:c16="http://schemas.microsoft.com/office/drawing/2014/chart" uri="{C3380CC4-5D6E-409C-BE32-E72D297353CC}">
              <c16:uniqueId val="{00000000-0E4E-4E59-BDD6-8D36259D4709}"/>
            </c:ext>
          </c:extLst>
        </c:ser>
        <c:ser>
          <c:idx val="1"/>
          <c:order val="1"/>
          <c:tx>
            <c:strRef>
              <c:f>'Department_Pivots '!$R$39:$R$40</c:f>
              <c:strCache>
                <c:ptCount val="1"/>
                <c:pt idx="0">
                  <c:v>Male</c:v>
                </c:pt>
              </c:strCache>
            </c:strRef>
          </c:tx>
          <c:spPr>
            <a:solidFill>
              <a:schemeClr val="accent2"/>
            </a:solidFill>
            <a:ln>
              <a:noFill/>
            </a:ln>
            <a:effectLst/>
          </c:spPr>
          <c:invertIfNegative val="0"/>
          <c:cat>
            <c:strRef>
              <c:f>'Department_Pivots '!$P$41:$P$44</c:f>
              <c:strCache>
                <c:ptCount val="3"/>
                <c:pt idx="0">
                  <c:v>27 - 37</c:v>
                </c:pt>
                <c:pt idx="1">
                  <c:v>37 - 47</c:v>
                </c:pt>
                <c:pt idx="2">
                  <c:v>47 - 57</c:v>
                </c:pt>
              </c:strCache>
            </c:strRef>
          </c:cat>
          <c:val>
            <c:numRef>
              <c:f>'Department_Pivots '!$R$41:$R$44</c:f>
              <c:numCache>
                <c:formatCode>"£"#,##0.00</c:formatCode>
                <c:ptCount val="3"/>
                <c:pt idx="0">
                  <c:v>87207.666666666672</c:v>
                </c:pt>
                <c:pt idx="1">
                  <c:v>134607.66666666666</c:v>
                </c:pt>
                <c:pt idx="2">
                  <c:v>98987</c:v>
                </c:pt>
              </c:numCache>
            </c:numRef>
          </c:val>
          <c:extLst>
            <c:ext xmlns:c16="http://schemas.microsoft.com/office/drawing/2014/chart" uri="{C3380CC4-5D6E-409C-BE32-E72D297353CC}">
              <c16:uniqueId val="{00000001-0E4E-4E59-BDD6-8D36259D4709}"/>
            </c:ext>
          </c:extLst>
        </c:ser>
        <c:dLbls>
          <c:showLegendKey val="0"/>
          <c:showVal val="0"/>
          <c:showCatName val="0"/>
          <c:showSerName val="0"/>
          <c:showPercent val="0"/>
          <c:showBubbleSize val="0"/>
        </c:dLbls>
        <c:gapWidth val="219"/>
        <c:overlap val="-27"/>
        <c:axId val="1524127903"/>
        <c:axId val="1524131743"/>
      </c:barChart>
      <c:catAx>
        <c:axId val="152412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31743"/>
        <c:crosses val="autoZero"/>
        <c:auto val="1"/>
        <c:lblAlgn val="ctr"/>
        <c:lblOffset val="100"/>
        <c:noMultiLvlLbl val="0"/>
      </c:catAx>
      <c:valAx>
        <c:axId val="1524131743"/>
        <c:scaling>
          <c:orientation val="minMax"/>
          <c:max val="140000"/>
          <c:min val="200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27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!PivotTable16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t>STAFF BY PERFORMANCE &amp;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'Department_Pivots '!$I$38:$I$39</c:f>
              <c:strCache>
                <c:ptCount val="1"/>
                <c:pt idx="0">
                  <c:v>Female</c:v>
                </c:pt>
              </c:strCache>
            </c:strRef>
          </c:tx>
          <c:spPr>
            <a:solidFill>
              <a:schemeClr val="accent1"/>
            </a:solidFill>
            <a:ln>
              <a:noFill/>
            </a:ln>
            <a:effectLst/>
          </c:spPr>
          <c:invertIfNegative val="0"/>
          <c:cat>
            <c:strRef>
              <c:f>'Department_Pivots '!$H$40:$H$42</c:f>
              <c:strCache>
                <c:ptCount val="2"/>
                <c:pt idx="0">
                  <c:v>Exceeds</c:v>
                </c:pt>
                <c:pt idx="1">
                  <c:v>Fully Meets</c:v>
                </c:pt>
              </c:strCache>
            </c:strRef>
          </c:cat>
          <c:val>
            <c:numRef>
              <c:f>'Department_Pivots '!$I$40:$I$42</c:f>
              <c:numCache>
                <c:formatCode>General</c:formatCode>
                <c:ptCount val="2"/>
                <c:pt idx="0">
                  <c:v>3</c:v>
                </c:pt>
                <c:pt idx="1">
                  <c:v>16</c:v>
                </c:pt>
              </c:numCache>
            </c:numRef>
          </c:val>
          <c:extLst>
            <c:ext xmlns:c16="http://schemas.microsoft.com/office/drawing/2014/chart" uri="{C3380CC4-5D6E-409C-BE32-E72D297353CC}">
              <c16:uniqueId val="{00000000-7035-4540-BB3B-526DEB8EA1B9}"/>
            </c:ext>
          </c:extLst>
        </c:ser>
        <c:ser>
          <c:idx val="1"/>
          <c:order val="1"/>
          <c:tx>
            <c:strRef>
              <c:f>'Department_Pivots '!$J$38:$J$39</c:f>
              <c:strCache>
                <c:ptCount val="1"/>
                <c:pt idx="0">
                  <c:v>Male</c:v>
                </c:pt>
              </c:strCache>
            </c:strRef>
          </c:tx>
          <c:spPr>
            <a:solidFill>
              <a:schemeClr val="accent2"/>
            </a:solidFill>
            <a:ln>
              <a:noFill/>
            </a:ln>
            <a:effectLst/>
          </c:spPr>
          <c:invertIfNegative val="0"/>
          <c:cat>
            <c:strRef>
              <c:f>'Department_Pivots '!$H$40:$H$42</c:f>
              <c:strCache>
                <c:ptCount val="2"/>
                <c:pt idx="0">
                  <c:v>Exceeds</c:v>
                </c:pt>
                <c:pt idx="1">
                  <c:v>Fully Meets</c:v>
                </c:pt>
              </c:strCache>
            </c:strRef>
          </c:cat>
          <c:val>
            <c:numRef>
              <c:f>'Department_Pivots '!$J$40:$J$42</c:f>
              <c:numCache>
                <c:formatCode>General</c:formatCode>
                <c:ptCount val="2"/>
                <c:pt idx="0">
                  <c:v>3</c:v>
                </c:pt>
                <c:pt idx="1">
                  <c:v>16</c:v>
                </c:pt>
              </c:numCache>
            </c:numRef>
          </c:val>
          <c:extLst>
            <c:ext xmlns:c16="http://schemas.microsoft.com/office/drawing/2014/chart" uri="{C3380CC4-5D6E-409C-BE32-E72D297353CC}">
              <c16:uniqueId val="{00000001-7035-4540-BB3B-526DEB8EA1B9}"/>
            </c:ext>
          </c:extLst>
        </c:ser>
        <c:dLbls>
          <c:showLegendKey val="0"/>
          <c:showVal val="0"/>
          <c:showCatName val="0"/>
          <c:showSerName val="0"/>
          <c:showPercent val="0"/>
          <c:showBubbleSize val="0"/>
        </c:dLbls>
        <c:gapWidth val="182"/>
        <c:axId val="1174252463"/>
        <c:axId val="1174258703"/>
      </c:barChart>
      <c:catAx>
        <c:axId val="1174252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258703"/>
        <c:crosses val="autoZero"/>
        <c:auto val="1"/>
        <c:lblAlgn val="ctr"/>
        <c:lblOffset val="100"/>
        <c:noMultiLvlLbl val="0"/>
      </c:catAx>
      <c:valAx>
        <c:axId val="1174258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252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!PivotTable18</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STAFF ABSENCE</a:t>
            </a:r>
            <a:r>
              <a:rPr lang="en-US" sz="1200" baseline="0"/>
              <a:t> %</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'!$Q$7</c:f>
              <c:strCache>
                <c:ptCount val="1"/>
                <c:pt idx="0">
                  <c:v>Total</c:v>
                </c:pt>
              </c:strCache>
            </c:strRef>
          </c:tx>
          <c:spPr>
            <a:solidFill>
              <a:schemeClr val="accent1"/>
            </a:solidFill>
            <a:ln>
              <a:noFill/>
            </a:ln>
            <a:effectLst/>
          </c:spPr>
          <c:invertIfNegative val="0"/>
          <c:cat>
            <c:strRef>
              <c:f>'Department_Pivots '!$P$8:$P$13</c:f>
              <c:strCache>
                <c:ptCount val="5"/>
                <c:pt idx="0">
                  <c:v>IT/IS</c:v>
                </c:pt>
                <c:pt idx="1">
                  <c:v>Sales</c:v>
                </c:pt>
                <c:pt idx="2">
                  <c:v>Production</c:v>
                </c:pt>
                <c:pt idx="3">
                  <c:v>Admin Offices</c:v>
                </c:pt>
                <c:pt idx="4">
                  <c:v>Soft. Engineering</c:v>
                </c:pt>
              </c:strCache>
            </c:strRef>
          </c:cat>
          <c:val>
            <c:numRef>
              <c:f>'Department_Pivots '!$Q$8:$Q$13</c:f>
              <c:numCache>
                <c:formatCode>0.00%</c:formatCode>
                <c:ptCount val="5"/>
                <c:pt idx="0">
                  <c:v>9.0425000000000002E-3</c:v>
                </c:pt>
                <c:pt idx="1">
                  <c:v>6.8769230769230765E-3</c:v>
                </c:pt>
                <c:pt idx="2">
                  <c:v>5.791269841269841E-3</c:v>
                </c:pt>
                <c:pt idx="3">
                  <c:v>5.4571428571428566E-3</c:v>
                </c:pt>
                <c:pt idx="4">
                  <c:v>4.5999999999999999E-3</c:v>
                </c:pt>
              </c:numCache>
            </c:numRef>
          </c:val>
          <c:extLst>
            <c:ext xmlns:c16="http://schemas.microsoft.com/office/drawing/2014/chart" uri="{C3380CC4-5D6E-409C-BE32-E72D297353CC}">
              <c16:uniqueId val="{00000000-8F84-4F58-B62D-7C9C864E79B6}"/>
            </c:ext>
          </c:extLst>
        </c:ser>
        <c:dLbls>
          <c:showLegendKey val="0"/>
          <c:showVal val="0"/>
          <c:showCatName val="0"/>
          <c:showSerName val="0"/>
          <c:showPercent val="0"/>
          <c:showBubbleSize val="0"/>
        </c:dLbls>
        <c:gapWidth val="219"/>
        <c:overlap val="-27"/>
        <c:axId val="1174250543"/>
        <c:axId val="1307425951"/>
      </c:barChart>
      <c:catAx>
        <c:axId val="117425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425951"/>
        <c:crosses val="autoZero"/>
        <c:auto val="1"/>
        <c:lblAlgn val="ctr"/>
        <c:lblOffset val="100"/>
        <c:noMultiLvlLbl val="0"/>
      </c:catAx>
      <c:valAx>
        <c:axId val="1307425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25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!PivotTable17</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t>STAFF</a:t>
            </a:r>
            <a:r>
              <a:rPr lang="en-GB" sz="1200" baseline="0"/>
              <a:t> BY GENDER, ABSENCE % &amp; LATE DAYS </a:t>
            </a:r>
            <a:endParaRPr lang="en-GB"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'!$V$38</c:f>
              <c:strCache>
                <c:ptCount val="1"/>
                <c:pt idx="0">
                  <c:v>Average of Absence Fraction</c:v>
                </c:pt>
              </c:strCache>
            </c:strRef>
          </c:tx>
          <c:spPr>
            <a:solidFill>
              <a:schemeClr val="accent1"/>
            </a:solidFill>
            <a:ln>
              <a:noFill/>
            </a:ln>
            <a:effectLst/>
          </c:spPr>
          <c:invertIfNegative val="0"/>
          <c:cat>
            <c:strRef>
              <c:f>'Department_Pivots '!$U$39:$U$41</c:f>
              <c:strCache>
                <c:ptCount val="2"/>
                <c:pt idx="0">
                  <c:v>Female</c:v>
                </c:pt>
                <c:pt idx="1">
                  <c:v>Male</c:v>
                </c:pt>
              </c:strCache>
            </c:strRef>
          </c:cat>
          <c:val>
            <c:numRef>
              <c:f>'Department_Pivots '!$V$39:$V$41</c:f>
              <c:numCache>
                <c:formatCode>0.00%</c:formatCode>
                <c:ptCount val="2"/>
                <c:pt idx="0">
                  <c:v>8.0210526315789479E-3</c:v>
                </c:pt>
                <c:pt idx="1">
                  <c:v>9.9666666666666671E-3</c:v>
                </c:pt>
              </c:numCache>
            </c:numRef>
          </c:val>
          <c:extLst>
            <c:ext xmlns:c16="http://schemas.microsoft.com/office/drawing/2014/chart" uri="{C3380CC4-5D6E-409C-BE32-E72D297353CC}">
              <c16:uniqueId val="{00000000-C713-4930-B2A0-5E141C3AE55C}"/>
            </c:ext>
          </c:extLst>
        </c:ser>
        <c:dLbls>
          <c:showLegendKey val="0"/>
          <c:showVal val="0"/>
          <c:showCatName val="0"/>
          <c:showSerName val="0"/>
          <c:showPercent val="0"/>
          <c:showBubbleSize val="0"/>
        </c:dLbls>
        <c:gapWidth val="219"/>
        <c:overlap val="-27"/>
        <c:axId val="1383972127"/>
        <c:axId val="1383972607"/>
      </c:barChart>
      <c:lineChart>
        <c:grouping val="standard"/>
        <c:varyColors val="0"/>
        <c:ser>
          <c:idx val="1"/>
          <c:order val="1"/>
          <c:tx>
            <c:strRef>
              <c:f>'Department_Pivots '!$W$38</c:f>
              <c:strCache>
                <c:ptCount val="1"/>
                <c:pt idx="0">
                  <c:v>Sum of Late Days (30)</c:v>
                </c:pt>
              </c:strCache>
            </c:strRef>
          </c:tx>
          <c:spPr>
            <a:ln w="28575" cap="rnd">
              <a:solidFill>
                <a:schemeClr val="accent2"/>
              </a:solidFill>
              <a:round/>
            </a:ln>
            <a:effectLst/>
          </c:spPr>
          <c:marker>
            <c:symbol val="none"/>
          </c:marker>
          <c:cat>
            <c:strRef>
              <c:f>'Department_Pivots '!$U$39:$U$41</c:f>
              <c:strCache>
                <c:ptCount val="2"/>
                <c:pt idx="0">
                  <c:v>Female</c:v>
                </c:pt>
                <c:pt idx="1">
                  <c:v>Male</c:v>
                </c:pt>
              </c:strCache>
            </c:strRef>
          </c:cat>
          <c:val>
            <c:numRef>
              <c:f>'Department_Pivots '!$W$39:$W$41</c:f>
              <c:numCache>
                <c:formatCode>General</c:formatCode>
                <c:ptCount val="2"/>
                <c:pt idx="0">
                  <c:v>0</c:v>
                </c:pt>
                <c:pt idx="1">
                  <c:v>7</c:v>
                </c:pt>
              </c:numCache>
            </c:numRef>
          </c:val>
          <c:smooth val="0"/>
          <c:extLst>
            <c:ext xmlns:c16="http://schemas.microsoft.com/office/drawing/2014/chart" uri="{C3380CC4-5D6E-409C-BE32-E72D297353CC}">
              <c16:uniqueId val="{00000001-C713-4930-B2A0-5E141C3AE55C}"/>
            </c:ext>
          </c:extLst>
        </c:ser>
        <c:dLbls>
          <c:showLegendKey val="0"/>
          <c:showVal val="0"/>
          <c:showCatName val="0"/>
          <c:showSerName val="0"/>
          <c:showPercent val="0"/>
          <c:showBubbleSize val="0"/>
        </c:dLbls>
        <c:marker val="1"/>
        <c:smooth val="0"/>
        <c:axId val="663812384"/>
        <c:axId val="663818624"/>
      </c:lineChart>
      <c:catAx>
        <c:axId val="138397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972607"/>
        <c:crosses val="autoZero"/>
        <c:auto val="1"/>
        <c:lblAlgn val="ctr"/>
        <c:lblOffset val="100"/>
        <c:noMultiLvlLbl val="0"/>
      </c:catAx>
      <c:valAx>
        <c:axId val="1383972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972127"/>
        <c:crosses val="autoZero"/>
        <c:crossBetween val="between"/>
      </c:valAx>
      <c:valAx>
        <c:axId val="6638186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812384"/>
        <c:crosses val="max"/>
        <c:crossBetween val="between"/>
      </c:valAx>
      <c:catAx>
        <c:axId val="663812384"/>
        <c:scaling>
          <c:orientation val="minMax"/>
        </c:scaling>
        <c:delete val="1"/>
        <c:axPos val="b"/>
        <c:numFmt formatCode="General" sourceLinked="1"/>
        <c:majorTickMark val="out"/>
        <c:minorTickMark val="none"/>
        <c:tickLblPos val="nextTo"/>
        <c:crossAx val="6638186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!PivotTable20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t>STAFF</a:t>
            </a:r>
            <a:r>
              <a:rPr lang="en-GB" sz="1200" baseline="0"/>
              <a:t> UNDERPERFORMING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'!$F$53:$F$54</c:f>
              <c:strCache>
                <c:ptCount val="1"/>
                <c:pt idx="0">
                  <c:v>Needs Improvement</c:v>
                </c:pt>
              </c:strCache>
            </c:strRef>
          </c:tx>
          <c:spPr>
            <a:solidFill>
              <a:schemeClr val="accent1"/>
            </a:solidFill>
            <a:ln>
              <a:noFill/>
            </a:ln>
            <a:effectLst/>
          </c:spPr>
          <c:invertIfNegative val="0"/>
          <c:cat>
            <c:strRef>
              <c:f>'Department_Pivots '!$E$55:$E$57</c:f>
              <c:strCache>
                <c:ptCount val="2"/>
                <c:pt idx="0">
                  <c:v>Male</c:v>
                </c:pt>
                <c:pt idx="1">
                  <c:v>Female</c:v>
                </c:pt>
              </c:strCache>
            </c:strRef>
          </c:cat>
          <c:val>
            <c:numRef>
              <c:f>'Department_Pivots '!$F$55:$F$57</c:f>
              <c:numCache>
                <c:formatCode>General</c:formatCode>
                <c:ptCount val="2"/>
                <c:pt idx="0">
                  <c:v>1</c:v>
                </c:pt>
              </c:numCache>
            </c:numRef>
          </c:val>
          <c:extLst>
            <c:ext xmlns:c16="http://schemas.microsoft.com/office/drawing/2014/chart" uri="{C3380CC4-5D6E-409C-BE32-E72D297353CC}">
              <c16:uniqueId val="{00000000-26A0-4222-AD97-EF8C668AD3B1}"/>
            </c:ext>
          </c:extLst>
        </c:ser>
        <c:ser>
          <c:idx val="1"/>
          <c:order val="1"/>
          <c:tx>
            <c:strRef>
              <c:f>'Department_Pivots '!$G$53:$G$54</c:f>
              <c:strCache>
                <c:ptCount val="1"/>
                <c:pt idx="0">
                  <c:v>PIP</c:v>
                </c:pt>
              </c:strCache>
            </c:strRef>
          </c:tx>
          <c:spPr>
            <a:solidFill>
              <a:schemeClr val="accent2"/>
            </a:solidFill>
            <a:ln>
              <a:noFill/>
            </a:ln>
            <a:effectLst/>
          </c:spPr>
          <c:invertIfNegative val="0"/>
          <c:cat>
            <c:strRef>
              <c:f>'Department_Pivots '!$E$55:$E$57</c:f>
              <c:strCache>
                <c:ptCount val="2"/>
                <c:pt idx="0">
                  <c:v>Male</c:v>
                </c:pt>
                <c:pt idx="1">
                  <c:v>Female</c:v>
                </c:pt>
              </c:strCache>
            </c:strRef>
          </c:cat>
          <c:val>
            <c:numRef>
              <c:f>'Department_Pivots '!$G$55:$G$57</c:f>
              <c:numCache>
                <c:formatCode>General</c:formatCode>
                <c:ptCount val="2"/>
                <c:pt idx="0">
                  <c:v>2</c:v>
                </c:pt>
                <c:pt idx="1">
                  <c:v>1</c:v>
                </c:pt>
              </c:numCache>
            </c:numRef>
          </c:val>
          <c:extLst>
            <c:ext xmlns:c16="http://schemas.microsoft.com/office/drawing/2014/chart" uri="{C3380CC4-5D6E-409C-BE32-E72D297353CC}">
              <c16:uniqueId val="{0000000F-26A0-4222-AD97-EF8C668AD3B1}"/>
            </c:ext>
          </c:extLst>
        </c:ser>
        <c:dLbls>
          <c:showLegendKey val="0"/>
          <c:showVal val="0"/>
          <c:showCatName val="0"/>
          <c:showSerName val="0"/>
          <c:showPercent val="0"/>
          <c:showBubbleSize val="0"/>
        </c:dLbls>
        <c:gapWidth val="219"/>
        <c:axId val="1200229312"/>
        <c:axId val="1200216832"/>
      </c:barChart>
      <c:catAx>
        <c:axId val="120022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16832"/>
        <c:crosses val="autoZero"/>
        <c:auto val="1"/>
        <c:lblAlgn val="ctr"/>
        <c:lblOffset val="100"/>
        <c:noMultiLvlLbl val="0"/>
      </c:catAx>
      <c:valAx>
        <c:axId val="1200216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2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!PivotTable4</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SALARY BY GENDER</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9803682425323"/>
          <c:y val="0.11286026855332708"/>
          <c:w val="0.79250982983245721"/>
          <c:h val="0.72952647306213914"/>
        </c:manualLayout>
      </c:layout>
      <c:barChart>
        <c:barDir val="bar"/>
        <c:grouping val="clustered"/>
        <c:varyColors val="0"/>
        <c:ser>
          <c:idx val="0"/>
          <c:order val="0"/>
          <c:tx>
            <c:strRef>
              <c:f>'Department_Pivots '!$N$50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'Department_Pivots '!$M$51:$M$54</c:f>
              <c:multiLvlStrCache>
                <c:ptCount val="2"/>
                <c:lvl>
                  <c:pt idx="0">
                    <c:v>Male</c:v>
                  </c:pt>
                  <c:pt idx="1">
                    <c:v>Female</c:v>
                  </c:pt>
                </c:lvl>
                <c:lvl>
                  <c:pt idx="0">
                    <c:v>Sales</c:v>
                  </c:pt>
                </c:lvl>
              </c:multiLvlStrCache>
            </c:multiLvlStrRef>
          </c:cat>
          <c:val>
            <c:numRef>
              <c:f>'Department_Pivots '!$N$51:$N$54</c:f>
              <c:numCache>
                <c:formatCode>"£"#,##0</c:formatCode>
                <c:ptCount val="2"/>
                <c:pt idx="0">
                  <c:v>65625.357142857145</c:v>
                </c:pt>
                <c:pt idx="1">
                  <c:v>73129.583333333328</c:v>
                </c:pt>
              </c:numCache>
            </c:numRef>
          </c:val>
          <c:extLst>
            <c:ext xmlns:c16="http://schemas.microsoft.com/office/drawing/2014/chart" uri="{C3380CC4-5D6E-409C-BE32-E72D297353CC}">
              <c16:uniqueId val="{00000000-93D7-463E-95D5-B2C413931D88}"/>
            </c:ext>
          </c:extLst>
        </c:ser>
        <c:dLbls>
          <c:dLblPos val="outEnd"/>
          <c:showLegendKey val="0"/>
          <c:showVal val="1"/>
          <c:showCatName val="0"/>
          <c:showSerName val="0"/>
          <c:showPercent val="0"/>
          <c:showBubbleSize val="0"/>
        </c:dLbls>
        <c:gapWidth val="182"/>
        <c:axId val="585612864"/>
        <c:axId val="585592704"/>
      </c:barChart>
      <c:catAx>
        <c:axId val="585612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592704"/>
        <c:crosses val="autoZero"/>
        <c:auto val="1"/>
        <c:lblAlgn val="ctr"/>
        <c:lblOffset val="100"/>
        <c:noMultiLvlLbl val="0"/>
      </c:catAx>
      <c:valAx>
        <c:axId val="5855927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61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!PivotTable21</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TENURE BY</a:t>
            </a:r>
            <a:r>
              <a:rPr lang="en-US" sz="1200" baseline="0"/>
              <a:t> RACE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'!$Q$51</c:f>
              <c:strCache>
                <c:ptCount val="1"/>
                <c:pt idx="0">
                  <c:v>Total</c:v>
                </c:pt>
              </c:strCache>
            </c:strRef>
          </c:tx>
          <c:spPr>
            <a:solidFill>
              <a:schemeClr val="accent1"/>
            </a:solidFill>
            <a:ln>
              <a:noFill/>
            </a:ln>
            <a:effectLst/>
          </c:spPr>
          <c:invertIfNegative val="0"/>
          <c:cat>
            <c:strRef>
              <c:f>'Department_Pivots '!$P$52:$P$56</c:f>
              <c:strCache>
                <c:ptCount val="5"/>
                <c:pt idx="0">
                  <c:v>Asian</c:v>
                </c:pt>
                <c:pt idx="1">
                  <c:v>Black or Afr. Amer.</c:v>
                </c:pt>
                <c:pt idx="2">
                  <c:v>White</c:v>
                </c:pt>
                <c:pt idx="3">
                  <c:v>Multi-race</c:v>
                </c:pt>
                <c:pt idx="4">
                  <c:v>Amer. Ind. or Alask. Nat.</c:v>
                </c:pt>
              </c:strCache>
            </c:strRef>
          </c:cat>
          <c:val>
            <c:numRef>
              <c:f>'Department_Pivots '!$Q$52:$Q$56</c:f>
              <c:numCache>
                <c:formatCode>General</c:formatCode>
                <c:ptCount val="5"/>
                <c:pt idx="0">
                  <c:v>8</c:v>
                </c:pt>
                <c:pt idx="1">
                  <c:v>7.625</c:v>
                </c:pt>
                <c:pt idx="2">
                  <c:v>6.833333333333333</c:v>
                </c:pt>
                <c:pt idx="3">
                  <c:v>5.5</c:v>
                </c:pt>
                <c:pt idx="4">
                  <c:v>5</c:v>
                </c:pt>
              </c:numCache>
            </c:numRef>
          </c:val>
          <c:extLst>
            <c:ext xmlns:c16="http://schemas.microsoft.com/office/drawing/2014/chart" uri="{C3380CC4-5D6E-409C-BE32-E72D297353CC}">
              <c16:uniqueId val="{00000000-4F18-46DD-9DA0-FB50744EDE11}"/>
            </c:ext>
          </c:extLst>
        </c:ser>
        <c:dLbls>
          <c:showLegendKey val="0"/>
          <c:showVal val="0"/>
          <c:showCatName val="0"/>
          <c:showSerName val="0"/>
          <c:showPercent val="0"/>
          <c:showBubbleSize val="0"/>
        </c:dLbls>
        <c:gapWidth val="219"/>
        <c:overlap val="-27"/>
        <c:axId val="629427168"/>
        <c:axId val="629430048"/>
      </c:barChart>
      <c:catAx>
        <c:axId val="62942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30048"/>
        <c:crosses val="autoZero"/>
        <c:auto val="1"/>
        <c:lblAlgn val="ctr"/>
        <c:lblOffset val="100"/>
        <c:noMultiLvlLbl val="0"/>
      </c:catAx>
      <c:valAx>
        <c:axId val="6294300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1"/>
                  <a:t>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2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Project.xlsx]Department_Pivots !PivotTable37</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TERMINATED</a:t>
            </a:r>
            <a:r>
              <a:rPr lang="en-US" baseline="0"/>
              <a:t> STAFF BY GENDER &amp; RACE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'Department_Pivots '!$N$66:$N$67</c:f>
              <c:strCache>
                <c:ptCount val="1"/>
                <c:pt idx="0">
                  <c:v>Black or Afr. Amer.</c:v>
                </c:pt>
              </c:strCache>
            </c:strRef>
          </c:tx>
          <c:spPr>
            <a:solidFill>
              <a:schemeClr val="accent1"/>
            </a:solidFill>
            <a:ln>
              <a:noFill/>
            </a:ln>
            <a:effectLst/>
          </c:spPr>
          <c:invertIfNegative val="0"/>
          <c:cat>
            <c:multiLvlStrRef>
              <c:f>'Department_Pivots '!$M$68:$M$71</c:f>
              <c:multiLvlStrCache>
                <c:ptCount val="2"/>
                <c:lvl>
                  <c:pt idx="0">
                    <c:v>Female</c:v>
                  </c:pt>
                  <c:pt idx="1">
                    <c:v>Male</c:v>
                  </c:pt>
                </c:lvl>
                <c:lvl>
                  <c:pt idx="0">
                    <c:v>Termin. w/cause</c:v>
                  </c:pt>
                  <c:pt idx="1">
                    <c:v>Vol. Termin.</c:v>
                  </c:pt>
                </c:lvl>
              </c:multiLvlStrCache>
            </c:multiLvlStrRef>
          </c:cat>
          <c:val>
            <c:numRef>
              <c:f>'Department_Pivots '!$N$68:$N$71</c:f>
              <c:numCache>
                <c:formatCode>General</c:formatCode>
                <c:ptCount val="2"/>
                <c:pt idx="0">
                  <c:v>1</c:v>
                </c:pt>
                <c:pt idx="1">
                  <c:v>3</c:v>
                </c:pt>
              </c:numCache>
            </c:numRef>
          </c:val>
          <c:extLst>
            <c:ext xmlns:c16="http://schemas.microsoft.com/office/drawing/2014/chart" uri="{C3380CC4-5D6E-409C-BE32-E72D297353CC}">
              <c16:uniqueId val="{00000000-6027-42D8-B968-A8A43FAAD56E}"/>
            </c:ext>
          </c:extLst>
        </c:ser>
        <c:dLbls>
          <c:showLegendKey val="0"/>
          <c:showVal val="0"/>
          <c:showCatName val="0"/>
          <c:showSerName val="0"/>
          <c:showPercent val="0"/>
          <c:showBubbleSize val="0"/>
        </c:dLbls>
        <c:gapWidth val="219"/>
        <c:overlap val="-27"/>
        <c:axId val="587720528"/>
        <c:axId val="587705168"/>
      </c:barChart>
      <c:catAx>
        <c:axId val="58772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5168"/>
        <c:crosses val="autoZero"/>
        <c:auto val="1"/>
        <c:lblAlgn val="ctr"/>
        <c:lblOffset val="100"/>
        <c:noMultiLvlLbl val="0"/>
      </c:catAx>
      <c:valAx>
        <c:axId val="587705168"/>
        <c:scaling>
          <c:orientation val="minMax"/>
          <c:max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20528"/>
        <c:crosses val="autoZero"/>
        <c:crossBetween val="between"/>
        <c:majorUnit val="1"/>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Project.xlsx]Employees_Pivots!PivotTable24</c:name>
    <c:fmtId val="12"/>
  </c:pivotSource>
  <c:chart>
    <c:title>
      <c:tx>
        <c:rich>
          <a:bodyPr rot="0" vert="horz"/>
          <a:lstStyle/>
          <a:p>
            <a:pPr>
              <a:defRPr/>
            </a:pPr>
            <a:r>
              <a:rPr lang="en-GB" sz="1200" b="0" i="0" baseline="0"/>
              <a:t>LOWEST SALARY BY ENGAGEMENT AND SATISFACTION </a:t>
            </a:r>
          </a:p>
          <a:p>
            <a:pPr>
              <a:defRPr/>
            </a:pPr>
            <a:r>
              <a:rPr lang="en-GB" sz="1200" b="0" i="0" baseline="0"/>
              <a:t>WITH "EXCEED" PERFORMANCE</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Employees_Pivots!$B$8</c:f>
              <c:strCache>
                <c:ptCount val="1"/>
                <c:pt idx="0">
                  <c:v>Average of Salary</c:v>
                </c:pt>
              </c:strCache>
            </c:strRef>
          </c:tx>
          <c:spPr>
            <a:solidFill>
              <a:schemeClr val="accent1"/>
            </a:solidFill>
            <a:ln>
              <a:noFill/>
            </a:ln>
            <a:effectLst/>
          </c:spPr>
          <c:invertIfNegative val="0"/>
          <c:cat>
            <c:multiLvlStrRef>
              <c:f>Employees_Pivots!$A$9:$A$14</c:f>
              <c:multiLvlStrCache>
                <c:ptCount val="4"/>
                <c:lvl>
                  <c:pt idx="0">
                    <c:v>Rivera H</c:v>
                  </c:pt>
                  <c:pt idx="1">
                    <c:v>Osturnka A</c:v>
                  </c:pt>
                  <c:pt idx="2">
                    <c:v>Clukey E</c:v>
                  </c:pt>
                  <c:pt idx="3">
                    <c:v>Lindsay L</c:v>
                  </c:pt>
                </c:lvl>
                <c:lvl>
                  <c:pt idx="0">
                    <c:v>Exceeds</c:v>
                  </c:pt>
                </c:lvl>
              </c:multiLvlStrCache>
            </c:multiLvlStrRef>
          </c:cat>
          <c:val>
            <c:numRef>
              <c:f>Employees_Pivots!$B$9:$B$14</c:f>
              <c:numCache>
                <c:formatCode>"£"#,##0</c:formatCode>
                <c:ptCount val="4"/>
                <c:pt idx="0">
                  <c:v>46738</c:v>
                </c:pt>
                <c:pt idx="1">
                  <c:v>47414</c:v>
                </c:pt>
                <c:pt idx="2">
                  <c:v>50373</c:v>
                </c:pt>
                <c:pt idx="3">
                  <c:v>51777</c:v>
                </c:pt>
              </c:numCache>
            </c:numRef>
          </c:val>
          <c:extLst>
            <c:ext xmlns:c16="http://schemas.microsoft.com/office/drawing/2014/chart" uri="{C3380CC4-5D6E-409C-BE32-E72D297353CC}">
              <c16:uniqueId val="{00000007-4EE3-44F6-8FFA-B540796F8AF3}"/>
            </c:ext>
          </c:extLst>
        </c:ser>
        <c:dLbls>
          <c:showLegendKey val="0"/>
          <c:showVal val="0"/>
          <c:showCatName val="0"/>
          <c:showSerName val="0"/>
          <c:showPercent val="0"/>
          <c:showBubbleSize val="0"/>
        </c:dLbls>
        <c:gapWidth val="219"/>
        <c:overlap val="-27"/>
        <c:axId val="1294173327"/>
        <c:axId val="1294171887"/>
      </c:barChart>
      <c:lineChart>
        <c:grouping val="standard"/>
        <c:varyColors val="0"/>
        <c:ser>
          <c:idx val="1"/>
          <c:order val="1"/>
          <c:tx>
            <c:strRef>
              <c:f>Employees_Pivots!$C$8</c:f>
              <c:strCache>
                <c:ptCount val="1"/>
                <c:pt idx="0">
                  <c:v>Average of Combined Eng&amp;Sat</c:v>
                </c:pt>
              </c:strCache>
            </c:strRef>
          </c:tx>
          <c:spPr>
            <a:ln w="28575" cap="rnd">
              <a:solidFill>
                <a:schemeClr val="accent2"/>
              </a:solidFill>
              <a:round/>
            </a:ln>
            <a:effectLst/>
          </c:spPr>
          <c:marker>
            <c:symbol val="none"/>
          </c:marker>
          <c:cat>
            <c:multiLvlStrRef>
              <c:f>Employees_Pivots!$A$9:$A$14</c:f>
              <c:multiLvlStrCache>
                <c:ptCount val="4"/>
                <c:lvl>
                  <c:pt idx="0">
                    <c:v>Rivera H</c:v>
                  </c:pt>
                  <c:pt idx="1">
                    <c:v>Osturnka A</c:v>
                  </c:pt>
                  <c:pt idx="2">
                    <c:v>Clukey E</c:v>
                  </c:pt>
                  <c:pt idx="3">
                    <c:v>Lindsay L</c:v>
                  </c:pt>
                </c:lvl>
                <c:lvl>
                  <c:pt idx="0">
                    <c:v>Exceeds</c:v>
                  </c:pt>
                </c:lvl>
              </c:multiLvlStrCache>
            </c:multiLvlStrRef>
          </c:cat>
          <c:val>
            <c:numRef>
              <c:f>Employees_Pivots!$C$9:$C$14</c:f>
              <c:numCache>
                <c:formatCode>General</c:formatCode>
                <c:ptCount val="4"/>
                <c:pt idx="0">
                  <c:v>9.4</c:v>
                </c:pt>
                <c:pt idx="1">
                  <c:v>8</c:v>
                </c:pt>
                <c:pt idx="2">
                  <c:v>8.1</c:v>
                </c:pt>
                <c:pt idx="3">
                  <c:v>8.6</c:v>
                </c:pt>
              </c:numCache>
            </c:numRef>
          </c:val>
          <c:smooth val="0"/>
          <c:extLst>
            <c:ext xmlns:c16="http://schemas.microsoft.com/office/drawing/2014/chart" uri="{C3380CC4-5D6E-409C-BE32-E72D297353CC}">
              <c16:uniqueId val="{00000009-4EE3-44F6-8FFA-B540796F8AF3}"/>
            </c:ext>
          </c:extLst>
        </c:ser>
        <c:dLbls>
          <c:showLegendKey val="0"/>
          <c:showVal val="0"/>
          <c:showCatName val="0"/>
          <c:showSerName val="0"/>
          <c:showPercent val="0"/>
          <c:showBubbleSize val="0"/>
        </c:dLbls>
        <c:marker val="1"/>
        <c:smooth val="0"/>
        <c:axId val="1296041503"/>
        <c:axId val="1296037663"/>
      </c:lineChart>
      <c:catAx>
        <c:axId val="129417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71887"/>
        <c:crosses val="autoZero"/>
        <c:auto val="1"/>
        <c:lblAlgn val="ctr"/>
        <c:lblOffset val="100"/>
        <c:noMultiLvlLbl val="0"/>
      </c:catAx>
      <c:valAx>
        <c:axId val="12941718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73327"/>
        <c:crosses val="autoZero"/>
        <c:crossBetween val="between"/>
      </c:valAx>
      <c:valAx>
        <c:axId val="12960376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041503"/>
        <c:crosses val="max"/>
        <c:crossBetween val="between"/>
      </c:valAx>
      <c:catAx>
        <c:axId val="1296041503"/>
        <c:scaling>
          <c:orientation val="minMax"/>
        </c:scaling>
        <c:delete val="1"/>
        <c:axPos val="b"/>
        <c:numFmt formatCode="General" sourceLinked="1"/>
        <c:majorTickMark val="out"/>
        <c:minorTickMark val="none"/>
        <c:tickLblPos val="nextTo"/>
        <c:crossAx val="1296037663"/>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Project.xlsx]Employees_Pivots!PivotTable1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HIGHEST COMBINED ENG &amp; SAT</a:t>
            </a:r>
          </a:p>
          <a:p>
            <a:pPr>
              <a:defRPr/>
            </a:pPr>
            <a:r>
              <a:rPr lang="en-US" sz="1200" b="0"/>
              <a:t>WITH "EXCEED" PERFORMANCE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36296681576473"/>
          <c:y val="0.17772801437851493"/>
          <c:w val="0.74287105168538548"/>
          <c:h val="0.73058376929694002"/>
        </c:manualLayout>
      </c:layout>
      <c:barChart>
        <c:barDir val="bar"/>
        <c:grouping val="clustered"/>
        <c:varyColors val="0"/>
        <c:ser>
          <c:idx val="0"/>
          <c:order val="0"/>
          <c:tx>
            <c:strRef>
              <c:f>Employees_Pivots!$F$8</c:f>
              <c:strCache>
                <c:ptCount val="1"/>
                <c:pt idx="0">
                  <c:v>Total</c:v>
                </c:pt>
              </c:strCache>
            </c:strRef>
          </c:tx>
          <c:spPr>
            <a:solidFill>
              <a:schemeClr val="accent1"/>
            </a:solidFill>
            <a:ln>
              <a:noFill/>
            </a:ln>
            <a:effectLst/>
          </c:spPr>
          <c:invertIfNegative val="0"/>
          <c:cat>
            <c:multiLvlStrRef>
              <c:f>Employees_Pivots!$E$9:$E$14</c:f>
              <c:multiLvlStrCache>
                <c:ptCount val="4"/>
                <c:lvl>
                  <c:pt idx="0">
                    <c:v>Adinolfi W</c:v>
                  </c:pt>
                  <c:pt idx="1">
                    <c:v>Driver E</c:v>
                  </c:pt>
                  <c:pt idx="2">
                    <c:v>Anderson L</c:v>
                  </c:pt>
                  <c:pt idx="3">
                    <c:v>Foss J</c:v>
                  </c:pt>
                </c:lvl>
                <c:lvl>
                  <c:pt idx="0">
                    <c:v>Exceeds</c:v>
                  </c:pt>
                </c:lvl>
              </c:multiLvlStrCache>
            </c:multiLvlStrRef>
          </c:cat>
          <c:val>
            <c:numRef>
              <c:f>Employees_Pivots!$F$9:$F$14</c:f>
              <c:numCache>
                <c:formatCode>General</c:formatCode>
                <c:ptCount val="4"/>
                <c:pt idx="0">
                  <c:v>9.6</c:v>
                </c:pt>
                <c:pt idx="1">
                  <c:v>9.8000000000000007</c:v>
                </c:pt>
                <c:pt idx="2">
                  <c:v>10</c:v>
                </c:pt>
                <c:pt idx="3">
                  <c:v>10</c:v>
                </c:pt>
              </c:numCache>
            </c:numRef>
          </c:val>
          <c:extLst>
            <c:ext xmlns:c16="http://schemas.microsoft.com/office/drawing/2014/chart" uri="{C3380CC4-5D6E-409C-BE32-E72D297353CC}">
              <c16:uniqueId val="{00000000-1B96-4E67-8D70-194BDB874B0F}"/>
            </c:ext>
          </c:extLst>
        </c:ser>
        <c:dLbls>
          <c:showLegendKey val="0"/>
          <c:showVal val="0"/>
          <c:showCatName val="0"/>
          <c:showSerName val="0"/>
          <c:showPercent val="0"/>
          <c:showBubbleSize val="0"/>
        </c:dLbls>
        <c:gapWidth val="182"/>
        <c:axId val="1028140767"/>
        <c:axId val="1028144607"/>
      </c:barChart>
      <c:catAx>
        <c:axId val="1028140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144607"/>
        <c:crosses val="autoZero"/>
        <c:auto val="1"/>
        <c:lblAlgn val="ctr"/>
        <c:lblOffset val="100"/>
        <c:noMultiLvlLbl val="0"/>
      </c:catAx>
      <c:valAx>
        <c:axId val="1028144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14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Project.xlsx]Employees_Pivots!PivotTable2</c:name>
    <c:fmtId val="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200" b="0"/>
              <a:t> LOWEST</a:t>
            </a:r>
            <a:r>
              <a:rPr lang="en-US" sz="1200" b="0" baseline="0"/>
              <a:t> ABSENCE %</a:t>
            </a:r>
            <a:endParaRPr lang="en-US" sz="1200" b="0"/>
          </a:p>
        </c:rich>
      </c:tx>
      <c:layout>
        <c:manualLayout>
          <c:xMode val="edge"/>
          <c:yMode val="edge"/>
          <c:x val="0.39636190707894514"/>
          <c:y val="2.081139306330596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Employees_Pivots!$B$21</c:f>
              <c:strCache>
                <c:ptCount val="1"/>
                <c:pt idx="0">
                  <c:v>Total</c:v>
                </c:pt>
              </c:strCache>
            </c:strRef>
          </c:tx>
          <c:spPr>
            <a:solidFill>
              <a:schemeClr val="accent1"/>
            </a:solidFill>
            <a:ln>
              <a:noFill/>
            </a:ln>
            <a:effectLst/>
          </c:spPr>
          <c:invertIfNegative val="0"/>
          <c:cat>
            <c:strRef>
              <c:f>Employees_Pivots!$A$22:$A$25</c:f>
              <c:strCache>
                <c:ptCount val="3"/>
                <c:pt idx="0">
                  <c:v>Galia L</c:v>
                </c:pt>
                <c:pt idx="1">
                  <c:v>Adinolfi W</c:v>
                </c:pt>
                <c:pt idx="2">
                  <c:v>Gonzalez C</c:v>
                </c:pt>
              </c:strCache>
            </c:strRef>
          </c:cat>
          <c:val>
            <c:numRef>
              <c:f>Employees_Pivots!$B$22:$B$25</c:f>
              <c:numCache>
                <c:formatCode>0.000%</c:formatCode>
                <c:ptCount val="3"/>
                <c:pt idx="0">
                  <c:v>3.9619651347068147E-4</c:v>
                </c:pt>
                <c:pt idx="1">
                  <c:v>4.512635379061372E-4</c:v>
                </c:pt>
                <c:pt idx="2">
                  <c:v>4.5207956600361662E-4</c:v>
                </c:pt>
              </c:numCache>
            </c:numRef>
          </c:val>
          <c:extLst>
            <c:ext xmlns:c16="http://schemas.microsoft.com/office/drawing/2014/chart" uri="{C3380CC4-5D6E-409C-BE32-E72D297353CC}">
              <c16:uniqueId val="{00000000-C0BF-4987-9C2C-6936CE2791A0}"/>
            </c:ext>
          </c:extLst>
        </c:ser>
        <c:dLbls>
          <c:showLegendKey val="0"/>
          <c:showVal val="0"/>
          <c:showCatName val="0"/>
          <c:showSerName val="0"/>
          <c:showPercent val="0"/>
          <c:showBubbleSize val="0"/>
        </c:dLbls>
        <c:gapWidth val="219"/>
        <c:overlap val="-27"/>
        <c:axId val="1296037663"/>
        <c:axId val="1000668351"/>
      </c:barChart>
      <c:catAx>
        <c:axId val="129603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668351"/>
        <c:crosses val="autoZero"/>
        <c:auto val="1"/>
        <c:lblAlgn val="ctr"/>
        <c:lblOffset val="100"/>
        <c:noMultiLvlLbl val="0"/>
      </c:catAx>
      <c:valAx>
        <c:axId val="100066835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03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Project.xlsx]Employees_Pivots!PivotTable3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LONGEST</a:t>
            </a:r>
            <a:r>
              <a:rPr lang="en-US" sz="1200" b="0" baseline="0"/>
              <a:t> TENURE WITH "EXCEED" PERFORMANCE</a:t>
            </a:r>
            <a:endParaRPr lang="en-US" sz="11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Employees_Pivots!$I$8</c:f>
              <c:strCache>
                <c:ptCount val="1"/>
                <c:pt idx="0">
                  <c:v>Total</c:v>
                </c:pt>
              </c:strCache>
            </c:strRef>
          </c:tx>
          <c:spPr>
            <a:solidFill>
              <a:schemeClr val="accent1"/>
            </a:solidFill>
            <a:ln>
              <a:noFill/>
            </a:ln>
            <a:effectLst/>
          </c:spPr>
          <c:invertIfNegative val="0"/>
          <c:cat>
            <c:multiLvlStrRef>
              <c:f>Employees_Pivots!$H$9:$H$13</c:f>
              <c:multiLvlStrCache>
                <c:ptCount val="3"/>
                <c:lvl>
                  <c:pt idx="0">
                    <c:v>Zamora J</c:v>
                  </c:pt>
                  <c:pt idx="1">
                    <c:v>Corleone V</c:v>
                  </c:pt>
                  <c:pt idx="2">
                    <c:v>Torrence J</c:v>
                  </c:pt>
                </c:lvl>
                <c:lvl>
                  <c:pt idx="0">
                    <c:v>Exceeds</c:v>
                  </c:pt>
                </c:lvl>
              </c:multiLvlStrCache>
            </c:multiLvlStrRef>
          </c:cat>
          <c:val>
            <c:numRef>
              <c:f>Employees_Pivots!$I$9:$I$13</c:f>
              <c:numCache>
                <c:formatCode>General</c:formatCode>
                <c:ptCount val="3"/>
                <c:pt idx="0">
                  <c:v>10</c:v>
                </c:pt>
                <c:pt idx="1">
                  <c:v>11</c:v>
                </c:pt>
                <c:pt idx="2">
                  <c:v>14</c:v>
                </c:pt>
              </c:numCache>
            </c:numRef>
          </c:val>
          <c:extLst>
            <c:ext xmlns:c16="http://schemas.microsoft.com/office/drawing/2014/chart" uri="{C3380CC4-5D6E-409C-BE32-E72D297353CC}">
              <c16:uniqueId val="{00000000-904A-4F65-BE02-801D2FC2E14D}"/>
            </c:ext>
          </c:extLst>
        </c:ser>
        <c:dLbls>
          <c:showLegendKey val="0"/>
          <c:showVal val="0"/>
          <c:showCatName val="0"/>
          <c:showSerName val="0"/>
          <c:showPercent val="0"/>
          <c:showBubbleSize val="0"/>
        </c:dLbls>
        <c:gapWidth val="182"/>
        <c:axId val="1041065151"/>
        <c:axId val="1041065631"/>
      </c:barChart>
      <c:catAx>
        <c:axId val="104106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065631"/>
        <c:crosses val="autoZero"/>
        <c:auto val="1"/>
        <c:lblAlgn val="ctr"/>
        <c:lblOffset val="100"/>
        <c:noMultiLvlLbl val="0"/>
      </c:catAx>
      <c:valAx>
        <c:axId val="1041065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06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Project.xlsx]Employees_Pivots!PivotTable4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a:t>HIGHEST</a:t>
            </a:r>
            <a:r>
              <a:rPr lang="en-GB" sz="1200" b="0" baseline="0"/>
              <a:t> NUMBER OF PROJECTS &amp; SATISFACTION</a:t>
            </a:r>
            <a:endParaRPr lang="en-GB" sz="12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Employees_Pivots!$E$22</c:f>
              <c:strCache>
                <c:ptCount val="1"/>
                <c:pt idx="0">
                  <c:v>Sum of Projects</c:v>
                </c:pt>
              </c:strCache>
            </c:strRef>
          </c:tx>
          <c:spPr>
            <a:solidFill>
              <a:schemeClr val="accent1"/>
            </a:solidFill>
            <a:ln>
              <a:noFill/>
            </a:ln>
            <a:effectLst/>
          </c:spPr>
          <c:invertIfNegative val="0"/>
          <c:cat>
            <c:strRef>
              <c:f>Employees_Pivots!$D$23:$D$27</c:f>
              <c:strCache>
                <c:ptCount val="4"/>
                <c:pt idx="0">
                  <c:v>Warfield S</c:v>
                </c:pt>
                <c:pt idx="1">
                  <c:v>Daniele A</c:v>
                </c:pt>
                <c:pt idx="2">
                  <c:v>Champaige B</c:v>
                </c:pt>
                <c:pt idx="3">
                  <c:v>DeVito T</c:v>
                </c:pt>
              </c:strCache>
            </c:strRef>
          </c:cat>
          <c:val>
            <c:numRef>
              <c:f>Employees_Pivots!$E$23:$E$27</c:f>
              <c:numCache>
                <c:formatCode>General</c:formatCode>
                <c:ptCount val="4"/>
                <c:pt idx="0">
                  <c:v>8</c:v>
                </c:pt>
                <c:pt idx="1">
                  <c:v>8</c:v>
                </c:pt>
                <c:pt idx="2">
                  <c:v>7</c:v>
                </c:pt>
                <c:pt idx="3">
                  <c:v>7</c:v>
                </c:pt>
              </c:numCache>
            </c:numRef>
          </c:val>
          <c:extLst>
            <c:ext xmlns:c16="http://schemas.microsoft.com/office/drawing/2014/chart" uri="{C3380CC4-5D6E-409C-BE32-E72D297353CC}">
              <c16:uniqueId val="{00000000-25AE-452B-9D5B-50E2D2BD90C5}"/>
            </c:ext>
          </c:extLst>
        </c:ser>
        <c:dLbls>
          <c:showLegendKey val="0"/>
          <c:showVal val="0"/>
          <c:showCatName val="0"/>
          <c:showSerName val="0"/>
          <c:showPercent val="0"/>
          <c:showBubbleSize val="0"/>
        </c:dLbls>
        <c:gapWidth val="219"/>
        <c:overlap val="-27"/>
        <c:axId val="1351177024"/>
        <c:axId val="1351177984"/>
      </c:barChart>
      <c:lineChart>
        <c:grouping val="standard"/>
        <c:varyColors val="0"/>
        <c:ser>
          <c:idx val="1"/>
          <c:order val="1"/>
          <c:tx>
            <c:strRef>
              <c:f>Employees_Pivots!$F$22</c:f>
              <c:strCache>
                <c:ptCount val="1"/>
                <c:pt idx="0">
                  <c:v>Sum of Satisfaction</c:v>
                </c:pt>
              </c:strCache>
            </c:strRef>
          </c:tx>
          <c:spPr>
            <a:ln w="28575" cap="rnd">
              <a:solidFill>
                <a:schemeClr val="accent2"/>
              </a:solidFill>
              <a:round/>
            </a:ln>
            <a:effectLst/>
          </c:spPr>
          <c:marker>
            <c:symbol val="none"/>
          </c:marker>
          <c:cat>
            <c:strRef>
              <c:f>Employees_Pivots!$D$23:$D$27</c:f>
              <c:strCache>
                <c:ptCount val="4"/>
                <c:pt idx="0">
                  <c:v>Warfield S</c:v>
                </c:pt>
                <c:pt idx="1">
                  <c:v>Daniele A</c:v>
                </c:pt>
                <c:pt idx="2">
                  <c:v>Champaige B</c:v>
                </c:pt>
                <c:pt idx="3">
                  <c:v>DeVito T</c:v>
                </c:pt>
              </c:strCache>
            </c:strRef>
          </c:cat>
          <c:val>
            <c:numRef>
              <c:f>Employees_Pivots!$F$23:$F$27</c:f>
              <c:numCache>
                <c:formatCode>General</c:formatCode>
                <c:ptCount val="4"/>
                <c:pt idx="0">
                  <c:v>4</c:v>
                </c:pt>
                <c:pt idx="1">
                  <c:v>5</c:v>
                </c:pt>
                <c:pt idx="2">
                  <c:v>5</c:v>
                </c:pt>
                <c:pt idx="3">
                  <c:v>5</c:v>
                </c:pt>
              </c:numCache>
            </c:numRef>
          </c:val>
          <c:smooth val="0"/>
          <c:extLst>
            <c:ext xmlns:c16="http://schemas.microsoft.com/office/drawing/2014/chart" uri="{C3380CC4-5D6E-409C-BE32-E72D297353CC}">
              <c16:uniqueId val="{00000001-25AE-452B-9D5B-50E2D2BD90C5}"/>
            </c:ext>
          </c:extLst>
        </c:ser>
        <c:dLbls>
          <c:showLegendKey val="0"/>
          <c:showVal val="0"/>
          <c:showCatName val="0"/>
          <c:showSerName val="0"/>
          <c:showPercent val="0"/>
          <c:showBubbleSize val="0"/>
        </c:dLbls>
        <c:marker val="1"/>
        <c:smooth val="0"/>
        <c:axId val="1351177024"/>
        <c:axId val="1351177984"/>
      </c:lineChart>
      <c:catAx>
        <c:axId val="135117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177984"/>
        <c:crosses val="autoZero"/>
        <c:auto val="1"/>
        <c:lblAlgn val="ctr"/>
        <c:lblOffset val="100"/>
        <c:noMultiLvlLbl val="0"/>
      </c:catAx>
      <c:valAx>
        <c:axId val="135117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17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Project.xlsx]Employees_Pivots!PivotTable5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a:t>HIGHEST</a:t>
            </a:r>
            <a:r>
              <a:rPr lang="en-GB" sz="1200" b="0" baseline="0"/>
              <a:t> ABSENCE % BY DEPARTMENT &amp; PROJECTS</a:t>
            </a:r>
            <a:r>
              <a:rPr lang="en-GB" sz="1200" b="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Employees_Pivots!$B$36</c:f>
              <c:strCache>
                <c:ptCount val="1"/>
                <c:pt idx="0">
                  <c:v>% Absences</c:v>
                </c:pt>
              </c:strCache>
            </c:strRef>
          </c:tx>
          <c:spPr>
            <a:solidFill>
              <a:schemeClr val="accent1"/>
            </a:solidFill>
            <a:ln>
              <a:noFill/>
            </a:ln>
            <a:effectLst/>
          </c:spPr>
          <c:invertIfNegative val="0"/>
          <c:cat>
            <c:multiLvlStrRef>
              <c:f>Employees_Pivots!$A$37:$A$45</c:f>
              <c:multiLvlStrCache>
                <c:ptCount val="4"/>
                <c:lvl>
                  <c:pt idx="0">
                    <c:v>IT/IS</c:v>
                  </c:pt>
                  <c:pt idx="1">
                    <c:v>IT/IS</c:v>
                  </c:pt>
                  <c:pt idx="2">
                    <c:v>IT/IS</c:v>
                  </c:pt>
                  <c:pt idx="3">
                    <c:v>IT/IS</c:v>
                  </c:pt>
                </c:lvl>
                <c:lvl>
                  <c:pt idx="0">
                    <c:v>Wang C</c:v>
                  </c:pt>
                  <c:pt idx="1">
                    <c:v>Navathe K</c:v>
                  </c:pt>
                  <c:pt idx="2">
                    <c:v>Roper K</c:v>
                  </c:pt>
                  <c:pt idx="3">
                    <c:v>DeVito T</c:v>
                  </c:pt>
                </c:lvl>
              </c:multiLvlStrCache>
            </c:multiLvlStrRef>
          </c:cat>
          <c:val>
            <c:numRef>
              <c:f>Employees_Pivots!$B$37:$B$45</c:f>
              <c:numCache>
                <c:formatCode>0.00%</c:formatCode>
                <c:ptCount val="4"/>
                <c:pt idx="0">
                  <c:v>2.2666666666666668E-2</c:v>
                </c:pt>
                <c:pt idx="1">
                  <c:v>2.2516556291390728E-2</c:v>
                </c:pt>
                <c:pt idx="2">
                  <c:v>2.1822849807445442E-2</c:v>
                </c:pt>
                <c:pt idx="3">
                  <c:v>0.02</c:v>
                </c:pt>
              </c:numCache>
            </c:numRef>
          </c:val>
          <c:extLst>
            <c:ext xmlns:c16="http://schemas.microsoft.com/office/drawing/2014/chart" uri="{C3380CC4-5D6E-409C-BE32-E72D297353CC}">
              <c16:uniqueId val="{00000000-EFFA-4ED6-81A1-A5AAEE5C107F}"/>
            </c:ext>
          </c:extLst>
        </c:ser>
        <c:dLbls>
          <c:showLegendKey val="0"/>
          <c:showVal val="0"/>
          <c:showCatName val="0"/>
          <c:showSerName val="0"/>
          <c:showPercent val="0"/>
          <c:showBubbleSize val="0"/>
        </c:dLbls>
        <c:gapWidth val="219"/>
        <c:overlap val="-27"/>
        <c:axId val="1342967215"/>
        <c:axId val="1342963855"/>
      </c:barChart>
      <c:lineChart>
        <c:grouping val="standard"/>
        <c:varyColors val="0"/>
        <c:ser>
          <c:idx val="1"/>
          <c:order val="1"/>
          <c:tx>
            <c:strRef>
              <c:f>Employees_Pivots!$C$36</c:f>
              <c:strCache>
                <c:ptCount val="1"/>
                <c:pt idx="0">
                  <c:v>Sum of Projects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Employees_Pivots!$A$37:$A$45</c:f>
              <c:multiLvlStrCache>
                <c:ptCount val="4"/>
                <c:lvl>
                  <c:pt idx="0">
                    <c:v>IT/IS</c:v>
                  </c:pt>
                  <c:pt idx="1">
                    <c:v>IT/IS</c:v>
                  </c:pt>
                  <c:pt idx="2">
                    <c:v>IT/IS</c:v>
                  </c:pt>
                  <c:pt idx="3">
                    <c:v>IT/IS</c:v>
                  </c:pt>
                </c:lvl>
                <c:lvl>
                  <c:pt idx="0">
                    <c:v>Wang C</c:v>
                  </c:pt>
                  <c:pt idx="1">
                    <c:v>Navathe K</c:v>
                  </c:pt>
                  <c:pt idx="2">
                    <c:v>Roper K</c:v>
                  </c:pt>
                  <c:pt idx="3">
                    <c:v>DeVito T</c:v>
                  </c:pt>
                </c:lvl>
              </c:multiLvlStrCache>
            </c:multiLvlStrRef>
          </c:cat>
          <c:val>
            <c:numRef>
              <c:f>Employees_Pivots!$C$37:$C$45</c:f>
              <c:numCache>
                <c:formatCode>General</c:formatCode>
                <c:ptCount val="4"/>
                <c:pt idx="0">
                  <c:v>7</c:v>
                </c:pt>
                <c:pt idx="1">
                  <c:v>6</c:v>
                </c:pt>
                <c:pt idx="2">
                  <c:v>5</c:v>
                </c:pt>
                <c:pt idx="3">
                  <c:v>7</c:v>
                </c:pt>
              </c:numCache>
            </c:numRef>
          </c:val>
          <c:smooth val="0"/>
          <c:extLst>
            <c:ext xmlns:c16="http://schemas.microsoft.com/office/drawing/2014/chart" uri="{C3380CC4-5D6E-409C-BE32-E72D297353CC}">
              <c16:uniqueId val="{00000001-EFFA-4ED6-81A1-A5AAEE5C107F}"/>
            </c:ext>
          </c:extLst>
        </c:ser>
        <c:dLbls>
          <c:showLegendKey val="0"/>
          <c:showVal val="0"/>
          <c:showCatName val="0"/>
          <c:showSerName val="0"/>
          <c:showPercent val="0"/>
          <c:showBubbleSize val="0"/>
        </c:dLbls>
        <c:marker val="1"/>
        <c:smooth val="0"/>
        <c:axId val="639625647"/>
        <c:axId val="724288351"/>
      </c:lineChart>
      <c:catAx>
        <c:axId val="134296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963855"/>
        <c:crosses val="autoZero"/>
        <c:auto val="1"/>
        <c:lblAlgn val="ctr"/>
        <c:lblOffset val="100"/>
        <c:noMultiLvlLbl val="0"/>
      </c:catAx>
      <c:valAx>
        <c:axId val="13429638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967215"/>
        <c:crosses val="autoZero"/>
        <c:crossBetween val="between"/>
      </c:valAx>
      <c:valAx>
        <c:axId val="7242883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625647"/>
        <c:crosses val="max"/>
        <c:crossBetween val="between"/>
      </c:valAx>
      <c:catAx>
        <c:axId val="639625647"/>
        <c:scaling>
          <c:orientation val="minMax"/>
        </c:scaling>
        <c:delete val="1"/>
        <c:axPos val="b"/>
        <c:numFmt formatCode="General" sourceLinked="1"/>
        <c:majorTickMark val="out"/>
        <c:minorTickMark val="none"/>
        <c:tickLblPos val="nextTo"/>
        <c:crossAx val="7242883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Project.xlsx]Employees_Pivots!PivotTable28</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200" b="0" baseline="0"/>
              <a:t>LATE DAYS (LAST 30) WITH PERFORMANCE "PIP"</a:t>
            </a:r>
            <a:endParaRPr lang="en-US" sz="1100" b="0"/>
          </a:p>
        </c:rich>
      </c:tx>
      <c:layout>
        <c:manualLayout>
          <c:xMode val="edge"/>
          <c:yMode val="edge"/>
          <c:x val="0.24220947710649385"/>
          <c:y val="1.813532070407616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Employees_Pivots!$F$36</c:f>
              <c:strCache>
                <c:ptCount val="1"/>
                <c:pt idx="0">
                  <c:v>Total</c:v>
                </c:pt>
              </c:strCache>
            </c:strRef>
          </c:tx>
          <c:spPr>
            <a:solidFill>
              <a:schemeClr val="accent1"/>
            </a:solidFill>
            <a:ln>
              <a:noFill/>
            </a:ln>
            <a:effectLst/>
          </c:spPr>
          <c:invertIfNegative val="0"/>
          <c:cat>
            <c:multiLvlStrRef>
              <c:f>Employees_Pivots!$E$37:$E$41</c:f>
              <c:multiLvlStrCache>
                <c:ptCount val="3"/>
                <c:lvl>
                  <c:pt idx="0">
                    <c:v>Fernande N</c:v>
                  </c:pt>
                  <c:pt idx="1">
                    <c:v>Delarge A</c:v>
                  </c:pt>
                  <c:pt idx="2">
                    <c:v>Sparks T</c:v>
                  </c:pt>
                </c:lvl>
                <c:lvl>
                  <c:pt idx="0">
                    <c:v>PIP</c:v>
                  </c:pt>
                </c:lvl>
              </c:multiLvlStrCache>
            </c:multiLvlStrRef>
          </c:cat>
          <c:val>
            <c:numRef>
              <c:f>Employees_Pivots!$F$37:$F$41</c:f>
              <c:numCache>
                <c:formatCode>General</c:formatCode>
                <c:ptCount val="3"/>
                <c:pt idx="0">
                  <c:v>6</c:v>
                </c:pt>
                <c:pt idx="1">
                  <c:v>6</c:v>
                </c:pt>
                <c:pt idx="2">
                  <c:v>6</c:v>
                </c:pt>
              </c:numCache>
            </c:numRef>
          </c:val>
          <c:extLst>
            <c:ext xmlns:c16="http://schemas.microsoft.com/office/drawing/2014/chart" uri="{C3380CC4-5D6E-409C-BE32-E72D297353CC}">
              <c16:uniqueId val="{00000000-5847-422B-8B0D-C3919B4D1A39}"/>
            </c:ext>
          </c:extLst>
        </c:ser>
        <c:dLbls>
          <c:showLegendKey val="0"/>
          <c:showVal val="0"/>
          <c:showCatName val="0"/>
          <c:showSerName val="0"/>
          <c:showPercent val="0"/>
          <c:showBubbleSize val="0"/>
        </c:dLbls>
        <c:gapWidth val="182"/>
        <c:axId val="1500447280"/>
        <c:axId val="1500441040"/>
      </c:barChart>
      <c:catAx>
        <c:axId val="1500447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441040"/>
        <c:crosses val="autoZero"/>
        <c:auto val="1"/>
        <c:lblAlgn val="ctr"/>
        <c:lblOffset val="100"/>
        <c:noMultiLvlLbl val="0"/>
      </c:catAx>
      <c:valAx>
        <c:axId val="1500441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44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Project.xlsx]Employees_Pivots!PivotTable6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LOWEST COMBINED ENGAGEMENT &amp; SATISFACTION BY RACE </a:t>
            </a:r>
            <a:endParaRPr lang="en-US" sz="11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Employees_Pivots!$I$36</c:f>
              <c:strCache>
                <c:ptCount val="1"/>
                <c:pt idx="0">
                  <c:v>Total</c:v>
                </c:pt>
              </c:strCache>
            </c:strRef>
          </c:tx>
          <c:spPr>
            <a:solidFill>
              <a:schemeClr val="accent1"/>
            </a:solidFill>
            <a:ln>
              <a:noFill/>
            </a:ln>
            <a:effectLst/>
          </c:spPr>
          <c:invertIfNegative val="0"/>
          <c:cat>
            <c:multiLvlStrRef>
              <c:f>Employees_Pivots!$H$37:$H$47</c:f>
              <c:multiLvlStrCache>
                <c:ptCount val="5"/>
                <c:lvl>
                  <c:pt idx="0">
                    <c:v>White</c:v>
                  </c:pt>
                  <c:pt idx="1">
                    <c:v>White</c:v>
                  </c:pt>
                  <c:pt idx="2">
                    <c:v>White</c:v>
                  </c:pt>
                  <c:pt idx="3">
                    <c:v>White</c:v>
                  </c:pt>
                  <c:pt idx="4">
                    <c:v>White</c:v>
                  </c:pt>
                </c:lvl>
                <c:lvl>
                  <c:pt idx="0">
                    <c:v>Desimone C</c:v>
                  </c:pt>
                  <c:pt idx="1">
                    <c:v>Dietrich J</c:v>
                  </c:pt>
                  <c:pt idx="2">
                    <c:v>Stansfied N</c:v>
                  </c:pt>
                  <c:pt idx="3">
                    <c:v>Erilus A</c:v>
                  </c:pt>
                  <c:pt idx="4">
                    <c:v>Fett B</c:v>
                  </c:pt>
                </c:lvl>
              </c:multiLvlStrCache>
            </c:multiLvlStrRef>
          </c:cat>
          <c:val>
            <c:numRef>
              <c:f>Employees_Pivots!$I$37:$I$47</c:f>
              <c:numCache>
                <c:formatCode>General</c:formatCode>
                <c:ptCount val="5"/>
                <c:pt idx="0">
                  <c:v>3.1</c:v>
                </c:pt>
                <c:pt idx="1">
                  <c:v>3.3</c:v>
                </c:pt>
                <c:pt idx="2">
                  <c:v>3.8</c:v>
                </c:pt>
                <c:pt idx="3">
                  <c:v>4</c:v>
                </c:pt>
                <c:pt idx="4">
                  <c:v>4.2</c:v>
                </c:pt>
              </c:numCache>
            </c:numRef>
          </c:val>
          <c:extLst>
            <c:ext xmlns:c16="http://schemas.microsoft.com/office/drawing/2014/chart" uri="{C3380CC4-5D6E-409C-BE32-E72D297353CC}">
              <c16:uniqueId val="{00000000-7245-48B2-BDCF-CA9CDA734409}"/>
            </c:ext>
          </c:extLst>
        </c:ser>
        <c:dLbls>
          <c:showLegendKey val="0"/>
          <c:showVal val="0"/>
          <c:showCatName val="0"/>
          <c:showSerName val="0"/>
          <c:showPercent val="0"/>
          <c:showBubbleSize val="0"/>
        </c:dLbls>
        <c:gapWidth val="219"/>
        <c:overlap val="-27"/>
        <c:axId val="720310367"/>
        <c:axId val="720307487"/>
      </c:barChart>
      <c:catAx>
        <c:axId val="72031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07487"/>
        <c:crosses val="autoZero"/>
        <c:auto val="1"/>
        <c:lblAlgn val="ctr"/>
        <c:lblOffset val="100"/>
        <c:noMultiLvlLbl val="0"/>
      </c:catAx>
      <c:valAx>
        <c:axId val="72030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1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Project.xlsx]Employees_Pivots!PivotTable9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a:t>SHORTEST TENURE BY COMBINED ENGAGEMENT &amp; SATISFACTION</a:t>
            </a:r>
          </a:p>
          <a:p>
            <a:pPr>
              <a:defRPr/>
            </a:pPr>
            <a:r>
              <a:rPr lang="en-GB" sz="1200" b="0"/>
              <a:t>(TERMINATED)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Employees_Pivots!$B$52</c:f>
              <c:strCache>
                <c:ptCount val="1"/>
                <c:pt idx="0">
                  <c:v>Tenure (months)</c:v>
                </c:pt>
              </c:strCache>
            </c:strRef>
          </c:tx>
          <c:spPr>
            <a:solidFill>
              <a:schemeClr val="accent1"/>
            </a:solidFill>
            <a:ln>
              <a:noFill/>
            </a:ln>
            <a:effectLst/>
          </c:spPr>
          <c:invertIfNegative val="0"/>
          <c:cat>
            <c:strRef>
              <c:f>Employees_Pivots!$A$53:$A$57</c:f>
              <c:strCache>
                <c:ptCount val="4"/>
                <c:pt idx="0">
                  <c:v>Roberson M</c:v>
                </c:pt>
                <c:pt idx="1">
                  <c:v>Goble T</c:v>
                </c:pt>
                <c:pt idx="2">
                  <c:v>Howard E</c:v>
                </c:pt>
                <c:pt idx="3">
                  <c:v>Wallace C</c:v>
                </c:pt>
              </c:strCache>
            </c:strRef>
          </c:cat>
          <c:val>
            <c:numRef>
              <c:f>Employees_Pivots!$B$53:$B$57</c:f>
              <c:numCache>
                <c:formatCode>0</c:formatCode>
                <c:ptCount val="4"/>
                <c:pt idx="0">
                  <c:v>0.8666666666666667</c:v>
                </c:pt>
                <c:pt idx="1">
                  <c:v>0.9</c:v>
                </c:pt>
                <c:pt idx="2">
                  <c:v>1.9333333333333333</c:v>
                </c:pt>
                <c:pt idx="3">
                  <c:v>3.2666666666666666</c:v>
                </c:pt>
              </c:numCache>
            </c:numRef>
          </c:val>
          <c:extLst>
            <c:ext xmlns:c16="http://schemas.microsoft.com/office/drawing/2014/chart" uri="{C3380CC4-5D6E-409C-BE32-E72D297353CC}">
              <c16:uniqueId val="{00000000-2CF4-4E98-94A0-60E4AD1C77E4}"/>
            </c:ext>
          </c:extLst>
        </c:ser>
        <c:dLbls>
          <c:showLegendKey val="0"/>
          <c:showVal val="0"/>
          <c:showCatName val="0"/>
          <c:showSerName val="0"/>
          <c:showPercent val="0"/>
          <c:showBubbleSize val="0"/>
        </c:dLbls>
        <c:gapWidth val="219"/>
        <c:overlap val="-27"/>
        <c:axId val="1694299360"/>
        <c:axId val="1694282560"/>
      </c:barChart>
      <c:lineChart>
        <c:grouping val="standard"/>
        <c:varyColors val="0"/>
        <c:ser>
          <c:idx val="1"/>
          <c:order val="1"/>
          <c:tx>
            <c:strRef>
              <c:f>Employees_Pivots!$C$52</c:f>
              <c:strCache>
                <c:ptCount val="1"/>
                <c:pt idx="0">
                  <c:v>Sum of Combined Eng&amp;Sat</c:v>
                </c:pt>
              </c:strCache>
            </c:strRef>
          </c:tx>
          <c:spPr>
            <a:ln w="28575" cap="rnd">
              <a:solidFill>
                <a:schemeClr val="accent2"/>
              </a:solidFill>
              <a:round/>
            </a:ln>
            <a:effectLst/>
          </c:spPr>
          <c:marker>
            <c:symbol val="none"/>
          </c:marker>
          <c:cat>
            <c:strRef>
              <c:f>Employees_Pivots!$A$53:$A$57</c:f>
              <c:strCache>
                <c:ptCount val="4"/>
                <c:pt idx="0">
                  <c:v>Roberson M</c:v>
                </c:pt>
                <c:pt idx="1">
                  <c:v>Goble T</c:v>
                </c:pt>
                <c:pt idx="2">
                  <c:v>Howard E</c:v>
                </c:pt>
                <c:pt idx="3">
                  <c:v>Wallace C</c:v>
                </c:pt>
              </c:strCache>
            </c:strRef>
          </c:cat>
          <c:val>
            <c:numRef>
              <c:f>Employees_Pivots!$C$53:$C$57</c:f>
              <c:numCache>
                <c:formatCode>General</c:formatCode>
                <c:ptCount val="4"/>
                <c:pt idx="0">
                  <c:v>8.5</c:v>
                </c:pt>
                <c:pt idx="1">
                  <c:v>8.6</c:v>
                </c:pt>
                <c:pt idx="2">
                  <c:v>6.2</c:v>
                </c:pt>
                <c:pt idx="3">
                  <c:v>7.5</c:v>
                </c:pt>
              </c:numCache>
            </c:numRef>
          </c:val>
          <c:smooth val="0"/>
          <c:extLst>
            <c:ext xmlns:c16="http://schemas.microsoft.com/office/drawing/2014/chart" uri="{C3380CC4-5D6E-409C-BE32-E72D297353CC}">
              <c16:uniqueId val="{00000001-2CF4-4E98-94A0-60E4AD1C77E4}"/>
            </c:ext>
          </c:extLst>
        </c:ser>
        <c:dLbls>
          <c:showLegendKey val="0"/>
          <c:showVal val="0"/>
          <c:showCatName val="0"/>
          <c:showSerName val="0"/>
          <c:showPercent val="0"/>
          <c:showBubbleSize val="0"/>
        </c:dLbls>
        <c:marker val="1"/>
        <c:smooth val="0"/>
        <c:axId val="1694283520"/>
        <c:axId val="1694297440"/>
      </c:lineChart>
      <c:catAx>
        <c:axId val="169429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282560"/>
        <c:crosses val="autoZero"/>
        <c:auto val="1"/>
        <c:lblAlgn val="ctr"/>
        <c:lblOffset val="100"/>
        <c:noMultiLvlLbl val="0"/>
      </c:catAx>
      <c:valAx>
        <c:axId val="1694282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299360"/>
        <c:crosses val="autoZero"/>
        <c:crossBetween val="between"/>
        <c:majorUnit val="1"/>
      </c:valAx>
      <c:valAx>
        <c:axId val="16942974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283520"/>
        <c:crosses val="max"/>
        <c:crossBetween val="between"/>
      </c:valAx>
      <c:catAx>
        <c:axId val="1694283520"/>
        <c:scaling>
          <c:orientation val="minMax"/>
        </c:scaling>
        <c:delete val="1"/>
        <c:axPos val="b"/>
        <c:numFmt formatCode="General" sourceLinked="1"/>
        <c:majorTickMark val="out"/>
        <c:minorTickMark val="none"/>
        <c:tickLblPos val="nextTo"/>
        <c:crossAx val="16942974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Project.xlsx]Employees_Pivots!PivotTable12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0"/>
              <a:t>SHORTEST TENURE BY PROJECTS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Employees_Pivots!$F$52</c:f>
              <c:strCache>
                <c:ptCount val="1"/>
                <c:pt idx="0">
                  <c:v>Tenure (months)</c:v>
                </c:pt>
              </c:strCache>
            </c:strRef>
          </c:tx>
          <c:spPr>
            <a:solidFill>
              <a:schemeClr val="accent1"/>
            </a:solidFill>
            <a:ln>
              <a:noFill/>
            </a:ln>
            <a:effectLst/>
          </c:spPr>
          <c:invertIfNegative val="0"/>
          <c:cat>
            <c:multiLvlStrRef>
              <c:f>Employees_Pivots!$E$53:$E$63</c:f>
              <c:multiLvlStrCache>
                <c:ptCount val="5"/>
                <c:lvl>
                  <c:pt idx="0">
                    <c:v>Production</c:v>
                  </c:pt>
                  <c:pt idx="1">
                    <c:v>IT/IS</c:v>
                  </c:pt>
                  <c:pt idx="2">
                    <c:v>IT/IS</c:v>
                  </c:pt>
                  <c:pt idx="3">
                    <c:v>IT/IS</c:v>
                  </c:pt>
                  <c:pt idx="4">
                    <c:v>IT/IS</c:v>
                  </c:pt>
                </c:lvl>
                <c:lvl>
                  <c:pt idx="0">
                    <c:v>Dee R</c:v>
                  </c:pt>
                  <c:pt idx="1">
                    <c:v>Gruber H</c:v>
                  </c:pt>
                  <c:pt idx="2">
                    <c:v>Tannen B</c:v>
                  </c:pt>
                  <c:pt idx="3">
                    <c:v>DeVito T</c:v>
                  </c:pt>
                  <c:pt idx="4">
                    <c:v>Wang C</c:v>
                  </c:pt>
                </c:lvl>
              </c:multiLvlStrCache>
            </c:multiLvlStrRef>
          </c:cat>
          <c:val>
            <c:numRef>
              <c:f>Employees_Pivots!$F$53:$F$63</c:f>
              <c:numCache>
                <c:formatCode>0</c:formatCode>
                <c:ptCount val="5"/>
                <c:pt idx="0">
                  <c:v>18.033333333333335</c:v>
                </c:pt>
                <c:pt idx="1">
                  <c:v>32.866666666666667</c:v>
                </c:pt>
                <c:pt idx="2">
                  <c:v>32.866666666666667</c:v>
                </c:pt>
                <c:pt idx="3">
                  <c:v>35</c:v>
                </c:pt>
                <c:pt idx="4">
                  <c:v>35</c:v>
                </c:pt>
              </c:numCache>
            </c:numRef>
          </c:val>
          <c:extLst>
            <c:ext xmlns:c16="http://schemas.microsoft.com/office/drawing/2014/chart" uri="{C3380CC4-5D6E-409C-BE32-E72D297353CC}">
              <c16:uniqueId val="{00000000-16A3-4638-926A-E75492E6822D}"/>
            </c:ext>
          </c:extLst>
        </c:ser>
        <c:dLbls>
          <c:showLegendKey val="0"/>
          <c:showVal val="0"/>
          <c:showCatName val="0"/>
          <c:showSerName val="0"/>
          <c:showPercent val="0"/>
          <c:showBubbleSize val="0"/>
        </c:dLbls>
        <c:gapWidth val="219"/>
        <c:overlap val="-27"/>
        <c:axId val="1668723280"/>
        <c:axId val="1668723760"/>
      </c:barChart>
      <c:lineChart>
        <c:grouping val="standard"/>
        <c:varyColors val="0"/>
        <c:ser>
          <c:idx val="1"/>
          <c:order val="1"/>
          <c:tx>
            <c:strRef>
              <c:f>Employees_Pivots!$G$52</c:f>
              <c:strCache>
                <c:ptCount val="1"/>
                <c:pt idx="0">
                  <c:v>Sum of Projects</c:v>
                </c:pt>
              </c:strCache>
            </c:strRef>
          </c:tx>
          <c:spPr>
            <a:ln w="28575" cap="rnd">
              <a:solidFill>
                <a:schemeClr val="accent2"/>
              </a:solidFill>
              <a:round/>
            </a:ln>
            <a:effectLst/>
          </c:spPr>
          <c:marker>
            <c:symbol val="none"/>
          </c:marker>
          <c:cat>
            <c:multiLvlStrRef>
              <c:f>Employees_Pivots!$E$53:$E$63</c:f>
              <c:multiLvlStrCache>
                <c:ptCount val="5"/>
                <c:lvl>
                  <c:pt idx="0">
                    <c:v>Production</c:v>
                  </c:pt>
                  <c:pt idx="1">
                    <c:v>IT/IS</c:v>
                  </c:pt>
                  <c:pt idx="2">
                    <c:v>IT/IS</c:v>
                  </c:pt>
                  <c:pt idx="3">
                    <c:v>IT/IS</c:v>
                  </c:pt>
                  <c:pt idx="4">
                    <c:v>IT/IS</c:v>
                  </c:pt>
                </c:lvl>
                <c:lvl>
                  <c:pt idx="0">
                    <c:v>Dee R</c:v>
                  </c:pt>
                  <c:pt idx="1">
                    <c:v>Gruber H</c:v>
                  </c:pt>
                  <c:pt idx="2">
                    <c:v>Tannen B</c:v>
                  </c:pt>
                  <c:pt idx="3">
                    <c:v>DeVito T</c:v>
                  </c:pt>
                  <c:pt idx="4">
                    <c:v>Wang C</c:v>
                  </c:pt>
                </c:lvl>
              </c:multiLvlStrCache>
            </c:multiLvlStrRef>
          </c:cat>
          <c:val>
            <c:numRef>
              <c:f>Employees_Pivots!$G$53:$G$63</c:f>
              <c:numCache>
                <c:formatCode>General</c:formatCode>
                <c:ptCount val="5"/>
                <c:pt idx="0">
                  <c:v>3</c:v>
                </c:pt>
                <c:pt idx="1">
                  <c:v>5</c:v>
                </c:pt>
                <c:pt idx="2">
                  <c:v>6</c:v>
                </c:pt>
                <c:pt idx="3">
                  <c:v>7</c:v>
                </c:pt>
                <c:pt idx="4">
                  <c:v>7</c:v>
                </c:pt>
              </c:numCache>
            </c:numRef>
          </c:val>
          <c:smooth val="0"/>
          <c:extLst>
            <c:ext xmlns:c16="http://schemas.microsoft.com/office/drawing/2014/chart" uri="{C3380CC4-5D6E-409C-BE32-E72D297353CC}">
              <c16:uniqueId val="{00000001-16A3-4638-926A-E75492E6822D}"/>
            </c:ext>
          </c:extLst>
        </c:ser>
        <c:dLbls>
          <c:showLegendKey val="0"/>
          <c:showVal val="0"/>
          <c:showCatName val="0"/>
          <c:showSerName val="0"/>
          <c:showPercent val="0"/>
          <c:showBubbleSize val="0"/>
        </c:dLbls>
        <c:marker val="1"/>
        <c:smooth val="0"/>
        <c:axId val="1550977728"/>
        <c:axId val="1550973888"/>
      </c:lineChart>
      <c:catAx>
        <c:axId val="166872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723760"/>
        <c:crosses val="autoZero"/>
        <c:auto val="1"/>
        <c:lblAlgn val="ctr"/>
        <c:lblOffset val="100"/>
        <c:noMultiLvlLbl val="0"/>
      </c:catAx>
      <c:valAx>
        <c:axId val="1668723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723280"/>
        <c:crosses val="autoZero"/>
        <c:crossBetween val="between"/>
      </c:valAx>
      <c:valAx>
        <c:axId val="15509738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977728"/>
        <c:crosses val="max"/>
        <c:crossBetween val="between"/>
      </c:valAx>
      <c:catAx>
        <c:axId val="1550977728"/>
        <c:scaling>
          <c:orientation val="minMax"/>
        </c:scaling>
        <c:delete val="1"/>
        <c:axPos val="b"/>
        <c:numFmt formatCode="General" sourceLinked="1"/>
        <c:majorTickMark val="out"/>
        <c:minorTickMark val="none"/>
        <c:tickLblPos val="nextTo"/>
        <c:crossAx val="15509738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Project.xlsx]Employees_Pivots!PivotTable42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AGE BY GENDER &amp;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Employees_Pivots!$I$21</c:f>
              <c:strCache>
                <c:ptCount val="1"/>
                <c:pt idx="0">
                  <c:v>Total</c:v>
                </c:pt>
              </c:strCache>
            </c:strRef>
          </c:tx>
          <c:spPr>
            <a:solidFill>
              <a:schemeClr val="accent1"/>
            </a:solidFill>
            <a:ln>
              <a:noFill/>
            </a:ln>
            <a:effectLst/>
          </c:spPr>
          <c:invertIfNegative val="0"/>
          <c:cat>
            <c:multiLvlStrRef>
              <c:f>Employees_Pivots!$H$22:$H$31</c:f>
              <c:multiLvlStrCache>
                <c:ptCount val="4"/>
                <c:lvl>
                  <c:pt idx="0">
                    <c:v>IT/IS</c:v>
                  </c:pt>
                  <c:pt idx="1">
                    <c:v>IT/IS</c:v>
                  </c:pt>
                  <c:pt idx="2">
                    <c:v>Production</c:v>
                  </c:pt>
                  <c:pt idx="3">
                    <c:v>Production</c:v>
                  </c:pt>
                </c:lvl>
                <c:lvl>
                  <c:pt idx="0">
                    <c:v>Daniele A</c:v>
                  </c:pt>
                  <c:pt idx="1">
                    <c:v>Galia L</c:v>
                  </c:pt>
                  <c:pt idx="2">
                    <c:v>Rivera H</c:v>
                  </c:pt>
                  <c:pt idx="3">
                    <c:v>Anderson L</c:v>
                  </c:pt>
                </c:lvl>
                <c:lvl>
                  <c:pt idx="0">
                    <c:v>Female</c:v>
                  </c:pt>
                </c:lvl>
              </c:multiLvlStrCache>
            </c:multiLvlStrRef>
          </c:cat>
          <c:val>
            <c:numRef>
              <c:f>Employees_Pivots!$I$22:$I$31</c:f>
              <c:numCache>
                <c:formatCode>General</c:formatCode>
                <c:ptCount val="4"/>
                <c:pt idx="0">
                  <c:v>68</c:v>
                </c:pt>
                <c:pt idx="1">
                  <c:v>52</c:v>
                </c:pt>
                <c:pt idx="2">
                  <c:v>47</c:v>
                </c:pt>
                <c:pt idx="3">
                  <c:v>43</c:v>
                </c:pt>
              </c:numCache>
            </c:numRef>
          </c:val>
          <c:extLst>
            <c:ext xmlns:c16="http://schemas.microsoft.com/office/drawing/2014/chart" uri="{C3380CC4-5D6E-409C-BE32-E72D297353CC}">
              <c16:uniqueId val="{00000000-B9BB-4FE8-A341-7CF13549041F}"/>
            </c:ext>
          </c:extLst>
        </c:ser>
        <c:dLbls>
          <c:showLegendKey val="0"/>
          <c:showVal val="0"/>
          <c:showCatName val="0"/>
          <c:showSerName val="0"/>
          <c:showPercent val="0"/>
          <c:showBubbleSize val="0"/>
        </c:dLbls>
        <c:gapWidth val="219"/>
        <c:overlap val="-27"/>
        <c:axId val="1259400048"/>
        <c:axId val="1259405328"/>
      </c:barChart>
      <c:catAx>
        <c:axId val="125940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405328"/>
        <c:crosses val="autoZero"/>
        <c:auto val="1"/>
        <c:lblAlgn val="ctr"/>
        <c:lblOffset val="100"/>
        <c:noMultiLvlLbl val="0"/>
      </c:catAx>
      <c:valAx>
        <c:axId val="125940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40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Project.xlsx]Time Series_Pivots!PivotTable1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AVG</a:t>
            </a:r>
            <a:r>
              <a:rPr lang="en-US" sz="1200" b="0" baseline="0"/>
              <a:t> STAFF PROJECTS BY HIRE DATE</a:t>
            </a:r>
            <a:endParaRPr lang="en-US" sz="11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Series_Pivots'!$B$7</c:f>
              <c:strCache>
                <c:ptCount val="1"/>
                <c:pt idx="0">
                  <c:v>Total</c:v>
                </c:pt>
              </c:strCache>
            </c:strRef>
          </c:tx>
          <c:spPr>
            <a:ln w="28575" cap="rnd">
              <a:solidFill>
                <a:schemeClr val="accent1"/>
              </a:solidFill>
              <a:round/>
            </a:ln>
            <a:effectLst/>
          </c:spPr>
          <c:marker>
            <c:symbol val="none"/>
          </c:marker>
          <c:cat>
            <c:strRef>
              <c:f>'Time Series_Pivots'!$A$8:$A$21</c:f>
              <c:strCache>
                <c:ptCount val="13"/>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strCache>
            </c:strRef>
          </c:cat>
          <c:val>
            <c:numRef>
              <c:f>'Time Series_Pivots'!$B$8:$B$21</c:f>
              <c:numCache>
                <c:formatCode>0</c:formatCode>
                <c:ptCount val="13"/>
                <c:pt idx="0">
                  <c:v>0</c:v>
                </c:pt>
                <c:pt idx="1">
                  <c:v>0</c:v>
                </c:pt>
                <c:pt idx="2">
                  <c:v>2</c:v>
                </c:pt>
                <c:pt idx="3">
                  <c:v>0.2857142857142857</c:v>
                </c:pt>
                <c:pt idx="4">
                  <c:v>1.2222222222222223</c:v>
                </c:pt>
                <c:pt idx="5">
                  <c:v>0.37349397590361444</c:v>
                </c:pt>
                <c:pt idx="6">
                  <c:v>0.66666666666666663</c:v>
                </c:pt>
                <c:pt idx="7">
                  <c:v>0.47727272727272729</c:v>
                </c:pt>
                <c:pt idx="8">
                  <c:v>1.2666666666666666</c:v>
                </c:pt>
                <c:pt idx="9">
                  <c:v>3.6666666666666665</c:v>
                </c:pt>
                <c:pt idx="10">
                  <c:v>2.2142857142857144</c:v>
                </c:pt>
                <c:pt idx="11">
                  <c:v>6</c:v>
                </c:pt>
                <c:pt idx="12">
                  <c:v>3</c:v>
                </c:pt>
              </c:numCache>
            </c:numRef>
          </c:val>
          <c:smooth val="0"/>
          <c:extLst>
            <c:ext xmlns:c16="http://schemas.microsoft.com/office/drawing/2014/chart" uri="{C3380CC4-5D6E-409C-BE32-E72D297353CC}">
              <c16:uniqueId val="{00000000-5AFA-47E8-BD74-6A3A56FBD542}"/>
            </c:ext>
          </c:extLst>
        </c:ser>
        <c:dLbls>
          <c:showLegendKey val="0"/>
          <c:showVal val="0"/>
          <c:showCatName val="0"/>
          <c:showSerName val="0"/>
          <c:showPercent val="0"/>
          <c:showBubbleSize val="0"/>
        </c:dLbls>
        <c:smooth val="0"/>
        <c:axId val="1193726799"/>
        <c:axId val="1193727759"/>
      </c:lineChart>
      <c:catAx>
        <c:axId val="119372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727759"/>
        <c:crosses val="autoZero"/>
        <c:auto val="1"/>
        <c:lblAlgn val="ctr"/>
        <c:lblOffset val="100"/>
        <c:noMultiLvlLbl val="0"/>
      </c:catAx>
      <c:valAx>
        <c:axId val="1193727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72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Project.xlsx]Time Series_Pivots!PivotTable4</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AVG AGE AT HIRE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Series_Pivots'!$J$7</c:f>
              <c:strCache>
                <c:ptCount val="1"/>
                <c:pt idx="0">
                  <c:v>Total</c:v>
                </c:pt>
              </c:strCache>
            </c:strRef>
          </c:tx>
          <c:spPr>
            <a:ln w="28575" cap="rnd">
              <a:solidFill>
                <a:schemeClr val="accent1"/>
              </a:solidFill>
              <a:round/>
            </a:ln>
            <a:effectLst/>
          </c:spPr>
          <c:marker>
            <c:symbol val="none"/>
          </c:marker>
          <c:cat>
            <c:strRef>
              <c:f>'Time Series_Pivots'!$I$8:$I$21</c:f>
              <c:strCache>
                <c:ptCount val="13"/>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strCache>
            </c:strRef>
          </c:cat>
          <c:val>
            <c:numRef>
              <c:f>'Time Series_Pivots'!$J$8:$J$21</c:f>
              <c:numCache>
                <c:formatCode>0</c:formatCode>
                <c:ptCount val="13"/>
                <c:pt idx="0">
                  <c:v>52</c:v>
                </c:pt>
                <c:pt idx="1">
                  <c:v>41</c:v>
                </c:pt>
                <c:pt idx="2">
                  <c:v>33.666666666666664</c:v>
                </c:pt>
                <c:pt idx="3">
                  <c:v>41.714285714285715</c:v>
                </c:pt>
                <c:pt idx="4">
                  <c:v>42.888888888888886</c:v>
                </c:pt>
                <c:pt idx="5">
                  <c:v>40.915662650602407</c:v>
                </c:pt>
                <c:pt idx="6">
                  <c:v>42.31111111111111</c:v>
                </c:pt>
                <c:pt idx="7">
                  <c:v>41.43181818181818</c:v>
                </c:pt>
                <c:pt idx="8">
                  <c:v>42.333333333333336</c:v>
                </c:pt>
                <c:pt idx="9">
                  <c:v>36.916666666666664</c:v>
                </c:pt>
                <c:pt idx="10">
                  <c:v>39.785714285714285</c:v>
                </c:pt>
                <c:pt idx="11">
                  <c:v>39.166666666666664</c:v>
                </c:pt>
                <c:pt idx="12">
                  <c:v>32</c:v>
                </c:pt>
              </c:numCache>
            </c:numRef>
          </c:val>
          <c:smooth val="0"/>
          <c:extLst>
            <c:ext xmlns:c16="http://schemas.microsoft.com/office/drawing/2014/chart" uri="{C3380CC4-5D6E-409C-BE32-E72D297353CC}">
              <c16:uniqueId val="{00000000-6387-4E77-9E95-98B44C63F440}"/>
            </c:ext>
          </c:extLst>
        </c:ser>
        <c:dLbls>
          <c:showLegendKey val="0"/>
          <c:showVal val="0"/>
          <c:showCatName val="0"/>
          <c:showSerName val="0"/>
          <c:showPercent val="0"/>
          <c:showBubbleSize val="0"/>
        </c:dLbls>
        <c:smooth val="0"/>
        <c:axId val="1134082255"/>
        <c:axId val="1134080335"/>
      </c:lineChart>
      <c:catAx>
        <c:axId val="113408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80335"/>
        <c:crosses val="autoZero"/>
        <c:auto val="1"/>
        <c:lblAlgn val="ctr"/>
        <c:lblOffset val="100"/>
        <c:noMultiLvlLbl val="0"/>
      </c:catAx>
      <c:valAx>
        <c:axId val="1134080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8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Project.xlsx]Time Series_Pivots!PivotTable7</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TURNOVER RATE BY HIRE DATE </a:t>
            </a:r>
            <a:endParaRPr lang="en-US" sz="1100" b="0"/>
          </a:p>
        </c:rich>
      </c:tx>
      <c:layout>
        <c:manualLayout>
          <c:xMode val="edge"/>
          <c:yMode val="edge"/>
          <c:x val="0.31928306962187153"/>
          <c:y val="1.67647027763403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964704696250862E-2"/>
          <c:y val="0.11282647947221006"/>
          <c:w val="0.87652013378200078"/>
          <c:h val="0.80630638122838572"/>
        </c:manualLayout>
      </c:layout>
      <c:lineChart>
        <c:grouping val="standard"/>
        <c:varyColors val="0"/>
        <c:ser>
          <c:idx val="0"/>
          <c:order val="0"/>
          <c:tx>
            <c:strRef>
              <c:f>'Time Series_Pivots'!$M$7</c:f>
              <c:strCache>
                <c:ptCount val="1"/>
                <c:pt idx="0">
                  <c:v>Total</c:v>
                </c:pt>
              </c:strCache>
            </c:strRef>
          </c:tx>
          <c:spPr>
            <a:ln w="28575" cap="rnd">
              <a:solidFill>
                <a:schemeClr val="accent1"/>
              </a:solidFill>
              <a:round/>
            </a:ln>
            <a:effectLst/>
          </c:spPr>
          <c:marker>
            <c:symbol val="none"/>
          </c:marker>
          <c:cat>
            <c:strRef>
              <c:f>'Time Series_Pivots'!$L$8:$L$17</c:f>
              <c:strCache>
                <c:ptCount val="9"/>
                <c:pt idx="0">
                  <c:v>2007</c:v>
                </c:pt>
                <c:pt idx="1">
                  <c:v>2008</c:v>
                </c:pt>
                <c:pt idx="2">
                  <c:v>2009</c:v>
                </c:pt>
                <c:pt idx="3">
                  <c:v>2010</c:v>
                </c:pt>
                <c:pt idx="4">
                  <c:v>2011</c:v>
                </c:pt>
                <c:pt idx="5">
                  <c:v>2012</c:v>
                </c:pt>
                <c:pt idx="6">
                  <c:v>2013</c:v>
                </c:pt>
                <c:pt idx="7">
                  <c:v>2014</c:v>
                </c:pt>
                <c:pt idx="8">
                  <c:v>2015</c:v>
                </c:pt>
              </c:strCache>
            </c:strRef>
          </c:cat>
          <c:val>
            <c:numRef>
              <c:f>'Time Series_Pivots'!$M$8:$M$17</c:f>
              <c:numCache>
                <c:formatCode>0.00%</c:formatCode>
                <c:ptCount val="9"/>
                <c:pt idx="0">
                  <c:v>7.1428571428571425E-2</c:v>
                </c:pt>
                <c:pt idx="1">
                  <c:v>3.5714285714285712E-2</c:v>
                </c:pt>
                <c:pt idx="2">
                  <c:v>5.3571428571428568E-2</c:v>
                </c:pt>
                <c:pt idx="3">
                  <c:v>3.5714285714285712E-2</c:v>
                </c:pt>
                <c:pt idx="4">
                  <c:v>0.17559523809523811</c:v>
                </c:pt>
                <c:pt idx="5">
                  <c:v>3.9408866995073892E-2</c:v>
                </c:pt>
                <c:pt idx="6">
                  <c:v>1.3513513513513514E-2</c:v>
                </c:pt>
                <c:pt idx="7">
                  <c:v>9.433962264150943E-3</c:v>
                </c:pt>
                <c:pt idx="8">
                  <c:v>1.7241379310344827E-2</c:v>
                </c:pt>
              </c:numCache>
            </c:numRef>
          </c:val>
          <c:smooth val="0"/>
          <c:extLst>
            <c:ext xmlns:c16="http://schemas.microsoft.com/office/drawing/2014/chart" uri="{C3380CC4-5D6E-409C-BE32-E72D297353CC}">
              <c16:uniqueId val="{00000000-9FCB-481C-8A75-3C1D7971168C}"/>
            </c:ext>
          </c:extLst>
        </c:ser>
        <c:dLbls>
          <c:showLegendKey val="0"/>
          <c:showVal val="0"/>
          <c:showCatName val="0"/>
          <c:showSerName val="0"/>
          <c:showPercent val="0"/>
          <c:showBubbleSize val="0"/>
        </c:dLbls>
        <c:smooth val="0"/>
        <c:axId val="1134081295"/>
        <c:axId val="1134083215"/>
      </c:lineChart>
      <c:catAx>
        <c:axId val="1134081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83215"/>
        <c:crosses val="autoZero"/>
        <c:auto val="1"/>
        <c:lblAlgn val="ctr"/>
        <c:lblOffset val="100"/>
        <c:noMultiLvlLbl val="0"/>
      </c:catAx>
      <c:valAx>
        <c:axId val="11340832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81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Project.xlsx]Time Series_Pivots!PivotTable2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TERMINATION BY</a:t>
            </a:r>
            <a:r>
              <a:rPr lang="en-US" sz="1200" b="0" baseline="0"/>
              <a:t> YEAR</a:t>
            </a:r>
            <a:endParaRPr lang="en-US" sz="12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5400"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Series_Pivots'!$B$27</c:f>
              <c:strCache>
                <c:ptCount val="1"/>
                <c:pt idx="0">
                  <c:v>Total</c:v>
                </c:pt>
              </c:strCache>
            </c:strRef>
          </c:tx>
          <c:spPr>
            <a:ln w="28575" cap="rnd">
              <a:solidFill>
                <a:schemeClr val="accent1"/>
              </a:solidFill>
              <a:round/>
            </a:ln>
            <a:effectLst/>
          </c:spPr>
          <c:marker>
            <c:symbol val="none"/>
          </c:marker>
          <c:cat>
            <c:strRef>
              <c:f>'Time Series_Pivots'!$A$28:$A$37</c:f>
              <c:strCache>
                <c:ptCount val="9"/>
                <c:pt idx="0">
                  <c:v>2010</c:v>
                </c:pt>
                <c:pt idx="1">
                  <c:v>2011</c:v>
                </c:pt>
                <c:pt idx="2">
                  <c:v>2012</c:v>
                </c:pt>
                <c:pt idx="3">
                  <c:v>2013</c:v>
                </c:pt>
                <c:pt idx="4">
                  <c:v>2014</c:v>
                </c:pt>
                <c:pt idx="5">
                  <c:v>2015</c:v>
                </c:pt>
                <c:pt idx="6">
                  <c:v>2016</c:v>
                </c:pt>
                <c:pt idx="7">
                  <c:v>2017</c:v>
                </c:pt>
                <c:pt idx="8">
                  <c:v>2018</c:v>
                </c:pt>
              </c:strCache>
            </c:strRef>
          </c:cat>
          <c:val>
            <c:numRef>
              <c:f>'Time Series_Pivots'!$B$28:$B$37</c:f>
              <c:numCache>
                <c:formatCode>General</c:formatCode>
                <c:ptCount val="9"/>
                <c:pt idx="0">
                  <c:v>1</c:v>
                </c:pt>
                <c:pt idx="1">
                  <c:v>3</c:v>
                </c:pt>
                <c:pt idx="2">
                  <c:v>8</c:v>
                </c:pt>
                <c:pt idx="3">
                  <c:v>13</c:v>
                </c:pt>
                <c:pt idx="4">
                  <c:v>13</c:v>
                </c:pt>
                <c:pt idx="5">
                  <c:v>23</c:v>
                </c:pt>
                <c:pt idx="6">
                  <c:v>22</c:v>
                </c:pt>
                <c:pt idx="7">
                  <c:v>8</c:v>
                </c:pt>
                <c:pt idx="8">
                  <c:v>13</c:v>
                </c:pt>
              </c:numCache>
            </c:numRef>
          </c:val>
          <c:smooth val="0"/>
          <c:extLst>
            <c:ext xmlns:c16="http://schemas.microsoft.com/office/drawing/2014/chart" uri="{C3380CC4-5D6E-409C-BE32-E72D297353CC}">
              <c16:uniqueId val="{00000001-7355-4209-B208-F8543BD81780}"/>
            </c:ext>
          </c:extLst>
        </c:ser>
        <c:dLbls>
          <c:showLegendKey val="0"/>
          <c:showVal val="0"/>
          <c:showCatName val="0"/>
          <c:showSerName val="0"/>
          <c:showPercent val="0"/>
          <c:showBubbleSize val="0"/>
        </c:dLbls>
        <c:smooth val="0"/>
        <c:axId val="2058191424"/>
        <c:axId val="2058183264"/>
      </c:lineChart>
      <c:catAx>
        <c:axId val="205819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183264"/>
        <c:crosses val="autoZero"/>
        <c:auto val="1"/>
        <c:lblAlgn val="ctr"/>
        <c:lblOffset val="100"/>
        <c:noMultiLvlLbl val="0"/>
      </c:catAx>
      <c:valAx>
        <c:axId val="205818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191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Project.xlsx]Time Series_Pivots!PivotTable9</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a:t>
            </a:r>
            <a:r>
              <a:rPr lang="en-US" sz="1200" b="0" baseline="0"/>
              <a:t> LATE DAYS BY TERMINATION DATE</a:t>
            </a:r>
            <a:endParaRPr lang="en-US" sz="1200"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Series_Pivots'!$F$27</c:f>
              <c:strCache>
                <c:ptCount val="1"/>
                <c:pt idx="0">
                  <c:v>Total</c:v>
                </c:pt>
              </c:strCache>
            </c:strRef>
          </c:tx>
          <c:spPr>
            <a:ln w="28575" cap="rnd">
              <a:solidFill>
                <a:schemeClr val="accent1"/>
              </a:solidFill>
              <a:round/>
            </a:ln>
            <a:effectLst/>
          </c:spPr>
          <c:marker>
            <c:symbol val="none"/>
          </c:marker>
          <c:cat>
            <c:strRef>
              <c:f>'Time Series_Pivots'!$E$28:$E$37</c:f>
              <c:strCache>
                <c:ptCount val="9"/>
                <c:pt idx="0">
                  <c:v>2010</c:v>
                </c:pt>
                <c:pt idx="1">
                  <c:v>2011</c:v>
                </c:pt>
                <c:pt idx="2">
                  <c:v>2012</c:v>
                </c:pt>
                <c:pt idx="3">
                  <c:v>2013</c:v>
                </c:pt>
                <c:pt idx="4">
                  <c:v>2014</c:v>
                </c:pt>
                <c:pt idx="5">
                  <c:v>2015</c:v>
                </c:pt>
                <c:pt idx="6">
                  <c:v>2016</c:v>
                </c:pt>
                <c:pt idx="7">
                  <c:v>2017</c:v>
                </c:pt>
                <c:pt idx="8">
                  <c:v>2018</c:v>
                </c:pt>
              </c:strCache>
            </c:strRef>
          </c:cat>
          <c:val>
            <c:numRef>
              <c:f>'Time Series_Pivots'!$F$28:$F$37</c:f>
              <c:numCache>
                <c:formatCode>0.00%</c:formatCode>
                <c:ptCount val="9"/>
                <c:pt idx="0">
                  <c:v>0</c:v>
                </c:pt>
                <c:pt idx="1">
                  <c:v>6.1538461538461542E-2</c:v>
                </c:pt>
                <c:pt idx="2">
                  <c:v>1.6783216783216783E-2</c:v>
                </c:pt>
                <c:pt idx="3">
                  <c:v>7.6457470532016571E-3</c:v>
                </c:pt>
                <c:pt idx="4">
                  <c:v>9.4883090477804136E-3</c:v>
                </c:pt>
                <c:pt idx="5">
                  <c:v>1.1136075021979094E-2</c:v>
                </c:pt>
                <c:pt idx="6">
                  <c:v>4.6940194714881782E-3</c:v>
                </c:pt>
                <c:pt idx="7">
                  <c:v>4.2470359228455141E-3</c:v>
                </c:pt>
                <c:pt idx="8">
                  <c:v>1.1698757007068E-2</c:v>
                </c:pt>
              </c:numCache>
            </c:numRef>
          </c:val>
          <c:smooth val="0"/>
          <c:extLst>
            <c:ext xmlns:c16="http://schemas.microsoft.com/office/drawing/2014/chart" uri="{C3380CC4-5D6E-409C-BE32-E72D297353CC}">
              <c16:uniqueId val="{00000000-C075-4DD4-B7FB-1B6EB7A45DB2}"/>
            </c:ext>
          </c:extLst>
        </c:ser>
        <c:dLbls>
          <c:showLegendKey val="0"/>
          <c:showVal val="0"/>
          <c:showCatName val="0"/>
          <c:showSerName val="0"/>
          <c:showPercent val="0"/>
          <c:showBubbleSize val="0"/>
        </c:dLbls>
        <c:smooth val="0"/>
        <c:axId val="1182493039"/>
        <c:axId val="1182495919"/>
      </c:lineChart>
      <c:catAx>
        <c:axId val="118249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95919"/>
        <c:crosses val="autoZero"/>
        <c:auto val="1"/>
        <c:lblAlgn val="ctr"/>
        <c:lblOffset val="100"/>
        <c:noMultiLvlLbl val="0"/>
      </c:catAx>
      <c:valAx>
        <c:axId val="1182495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9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Project.xlsx]Time Series_Pivots!PivotTable6</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rPr>
              <a:t>STAFF HIRES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Series_Pivots'!$F$7</c:f>
              <c:strCache>
                <c:ptCount val="1"/>
                <c:pt idx="0">
                  <c:v>Total</c:v>
                </c:pt>
              </c:strCache>
            </c:strRef>
          </c:tx>
          <c:spPr>
            <a:ln w="28575" cap="rnd">
              <a:solidFill>
                <a:schemeClr val="accent1"/>
              </a:solidFill>
              <a:round/>
            </a:ln>
            <a:effectLst/>
          </c:spPr>
          <c:marker>
            <c:symbol val="none"/>
          </c:marker>
          <c:cat>
            <c:strRef>
              <c:f>'Time Series_Pivots'!$E$8:$E$21</c:f>
              <c:strCache>
                <c:ptCount val="13"/>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strCache>
            </c:strRef>
          </c:cat>
          <c:val>
            <c:numRef>
              <c:f>'Time Series_Pivots'!$F$8:$F$21</c:f>
              <c:numCache>
                <c:formatCode>General</c:formatCode>
                <c:ptCount val="13"/>
                <c:pt idx="0">
                  <c:v>1</c:v>
                </c:pt>
                <c:pt idx="1">
                  <c:v>2</c:v>
                </c:pt>
                <c:pt idx="2">
                  <c:v>3</c:v>
                </c:pt>
                <c:pt idx="3">
                  <c:v>7</c:v>
                </c:pt>
                <c:pt idx="4">
                  <c:v>9</c:v>
                </c:pt>
                <c:pt idx="5">
                  <c:v>83</c:v>
                </c:pt>
                <c:pt idx="6">
                  <c:v>45</c:v>
                </c:pt>
                <c:pt idx="7">
                  <c:v>44</c:v>
                </c:pt>
                <c:pt idx="8">
                  <c:v>60</c:v>
                </c:pt>
                <c:pt idx="9">
                  <c:v>36</c:v>
                </c:pt>
                <c:pt idx="10">
                  <c:v>14</c:v>
                </c:pt>
                <c:pt idx="11">
                  <c:v>6</c:v>
                </c:pt>
                <c:pt idx="12">
                  <c:v>1</c:v>
                </c:pt>
              </c:numCache>
            </c:numRef>
          </c:val>
          <c:smooth val="0"/>
          <c:extLst>
            <c:ext xmlns:c16="http://schemas.microsoft.com/office/drawing/2014/chart" uri="{C3380CC4-5D6E-409C-BE32-E72D297353CC}">
              <c16:uniqueId val="{00000000-2594-406E-8ECE-F3F03BCDDB53}"/>
            </c:ext>
          </c:extLst>
        </c:ser>
        <c:dLbls>
          <c:showLegendKey val="0"/>
          <c:showVal val="0"/>
          <c:showCatName val="0"/>
          <c:showSerName val="0"/>
          <c:showPercent val="0"/>
          <c:showBubbleSize val="0"/>
        </c:dLbls>
        <c:smooth val="0"/>
        <c:axId val="973823583"/>
        <c:axId val="973828863"/>
      </c:lineChart>
      <c:catAx>
        <c:axId val="97382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828863"/>
        <c:crosses val="autoZero"/>
        <c:auto val="1"/>
        <c:lblAlgn val="ctr"/>
        <c:lblOffset val="100"/>
        <c:noMultiLvlLbl val="0"/>
      </c:catAx>
      <c:valAx>
        <c:axId val="973828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82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18" Type="http://schemas.openxmlformats.org/officeDocument/2006/relationships/chart" Target="../charts/chart24.xml"/><Relationship Id="rId3" Type="http://schemas.openxmlformats.org/officeDocument/2006/relationships/chart" Target="../charts/chart9.xml"/><Relationship Id="rId21" Type="http://schemas.openxmlformats.org/officeDocument/2006/relationships/chart" Target="../charts/chart27.xml"/><Relationship Id="rId7" Type="http://schemas.openxmlformats.org/officeDocument/2006/relationships/chart" Target="../charts/chart13.xml"/><Relationship Id="rId12" Type="http://schemas.openxmlformats.org/officeDocument/2006/relationships/chart" Target="../charts/chart18.xml"/><Relationship Id="rId17" Type="http://schemas.openxmlformats.org/officeDocument/2006/relationships/chart" Target="../charts/chart23.xml"/><Relationship Id="rId2" Type="http://schemas.openxmlformats.org/officeDocument/2006/relationships/chart" Target="../charts/chart8.xml"/><Relationship Id="rId16" Type="http://schemas.openxmlformats.org/officeDocument/2006/relationships/chart" Target="../charts/chart22.xml"/><Relationship Id="rId20" Type="http://schemas.openxmlformats.org/officeDocument/2006/relationships/chart" Target="../charts/chart26.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5" Type="http://schemas.openxmlformats.org/officeDocument/2006/relationships/chart" Target="../charts/chart21.xml"/><Relationship Id="rId10" Type="http://schemas.openxmlformats.org/officeDocument/2006/relationships/chart" Target="../charts/chart16.xml"/><Relationship Id="rId19" Type="http://schemas.openxmlformats.org/officeDocument/2006/relationships/chart" Target="../charts/chart25.xml"/><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chart" Target="../charts/chart20.xml"/><Relationship Id="rId22"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26" Type="http://schemas.openxmlformats.org/officeDocument/2006/relationships/chart" Target="../charts/chart54.xml"/><Relationship Id="rId3" Type="http://schemas.openxmlformats.org/officeDocument/2006/relationships/chart" Target="../charts/chart31.xml"/><Relationship Id="rId21" Type="http://schemas.openxmlformats.org/officeDocument/2006/relationships/chart" Target="../charts/chart49.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5" Type="http://schemas.openxmlformats.org/officeDocument/2006/relationships/chart" Target="../charts/chart53.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24" Type="http://schemas.openxmlformats.org/officeDocument/2006/relationships/chart" Target="../charts/chart52.xml"/><Relationship Id="rId5" Type="http://schemas.openxmlformats.org/officeDocument/2006/relationships/chart" Target="../charts/chart33.xml"/><Relationship Id="rId15" Type="http://schemas.openxmlformats.org/officeDocument/2006/relationships/chart" Target="../charts/chart43.xml"/><Relationship Id="rId23" Type="http://schemas.openxmlformats.org/officeDocument/2006/relationships/chart" Target="../charts/chart51.xml"/><Relationship Id="rId28" Type="http://schemas.openxmlformats.org/officeDocument/2006/relationships/chart" Target="../charts/chart56.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 Id="rId22" Type="http://schemas.openxmlformats.org/officeDocument/2006/relationships/chart" Target="../charts/chart50.xml"/><Relationship Id="rId27" Type="http://schemas.openxmlformats.org/officeDocument/2006/relationships/chart" Target="../charts/chart5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4.xml"/><Relationship Id="rId3" Type="http://schemas.openxmlformats.org/officeDocument/2006/relationships/chart" Target="../charts/chart59.xml"/><Relationship Id="rId7" Type="http://schemas.openxmlformats.org/officeDocument/2006/relationships/chart" Target="../charts/chart63.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5" Type="http://schemas.openxmlformats.org/officeDocument/2006/relationships/chart" Target="../charts/chart61.xml"/><Relationship Id="rId10" Type="http://schemas.openxmlformats.org/officeDocument/2006/relationships/chart" Target="../charts/chart66.xml"/><Relationship Id="rId4" Type="http://schemas.openxmlformats.org/officeDocument/2006/relationships/chart" Target="../charts/chart60.xml"/><Relationship Id="rId9" Type="http://schemas.openxmlformats.org/officeDocument/2006/relationships/chart" Target="../charts/chart6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0.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4" Type="http://schemas.openxmlformats.org/officeDocument/2006/relationships/chart" Target="../charts/chart71.xml"/></Relationships>
</file>

<file path=xl/drawings/drawing1.xml><?xml version="1.0" encoding="utf-8"?>
<xdr:wsDr xmlns:xdr="http://schemas.openxmlformats.org/drawingml/2006/spreadsheetDrawing" xmlns:a="http://schemas.openxmlformats.org/drawingml/2006/main">
  <xdr:twoCellAnchor>
    <xdr:from>
      <xdr:col>1</xdr:col>
      <xdr:colOff>1</xdr:colOff>
      <xdr:row>1</xdr:row>
      <xdr:rowOff>47625</xdr:rowOff>
    </xdr:from>
    <xdr:to>
      <xdr:col>25</xdr:col>
      <xdr:colOff>1</xdr:colOff>
      <xdr:row>4</xdr:row>
      <xdr:rowOff>9525</xdr:rowOff>
    </xdr:to>
    <xdr:sp macro="" textlink="">
      <xdr:nvSpPr>
        <xdr:cNvPr id="5" name="TextBox 4">
          <a:extLst>
            <a:ext uri="{FF2B5EF4-FFF2-40B4-BE49-F238E27FC236}">
              <a16:creationId xmlns:a16="http://schemas.microsoft.com/office/drawing/2014/main" id="{D2D07A25-2017-99AA-C6FE-B5156A5F469D}"/>
            </a:ext>
          </a:extLst>
        </xdr:cNvPr>
        <xdr:cNvSpPr txBox="1"/>
      </xdr:nvSpPr>
      <xdr:spPr>
        <a:xfrm>
          <a:off x="650876" y="230188"/>
          <a:ext cx="15621000" cy="509587"/>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1" kern="1200"/>
            <a:t>HR Executive Overview</a:t>
          </a:r>
        </a:p>
      </xdr:txBody>
    </xdr:sp>
    <xdr:clientData/>
  </xdr:twoCellAnchor>
  <xdr:twoCellAnchor>
    <xdr:from>
      <xdr:col>0</xdr:col>
      <xdr:colOff>646906</xdr:colOff>
      <xdr:row>5</xdr:row>
      <xdr:rowOff>0</xdr:rowOff>
    </xdr:from>
    <xdr:to>
      <xdr:col>12</xdr:col>
      <xdr:colOff>646906</xdr:colOff>
      <xdr:row>10</xdr:row>
      <xdr:rowOff>59531</xdr:rowOff>
    </xdr:to>
    <xdr:sp macro="" textlink="">
      <xdr:nvSpPr>
        <xdr:cNvPr id="7" name="Rectangle 6">
          <a:extLst>
            <a:ext uri="{FF2B5EF4-FFF2-40B4-BE49-F238E27FC236}">
              <a16:creationId xmlns:a16="http://schemas.microsoft.com/office/drawing/2014/main" id="{5AB06258-3F7F-241B-768F-ED5542F5236E}"/>
            </a:ext>
          </a:extLst>
        </xdr:cNvPr>
        <xdr:cNvSpPr/>
      </xdr:nvSpPr>
      <xdr:spPr>
        <a:xfrm>
          <a:off x="646906" y="902891"/>
          <a:ext cx="7762875" cy="962421"/>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2</xdr:col>
      <xdr:colOff>293656</xdr:colOff>
      <xdr:row>5</xdr:row>
      <xdr:rowOff>105356</xdr:rowOff>
    </xdr:from>
    <xdr:to>
      <xdr:col>4</xdr:col>
      <xdr:colOff>38478</xdr:colOff>
      <xdr:row>9</xdr:row>
      <xdr:rowOff>0</xdr:rowOff>
    </xdr:to>
    <xdr:sp macro="" textlink="'Dashboard Pivots'!$A$7">
      <xdr:nvSpPr>
        <xdr:cNvPr id="8" name="TextBox 7">
          <a:extLst>
            <a:ext uri="{FF2B5EF4-FFF2-40B4-BE49-F238E27FC236}">
              <a16:creationId xmlns:a16="http://schemas.microsoft.com/office/drawing/2014/main" id="{8A229D44-3774-5C25-9228-A1314B044008}"/>
            </a:ext>
          </a:extLst>
        </xdr:cNvPr>
        <xdr:cNvSpPr txBox="1"/>
      </xdr:nvSpPr>
      <xdr:spPr>
        <a:xfrm>
          <a:off x="1588755" y="1008913"/>
          <a:ext cx="1039921" cy="617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F97BEC4-5E42-4241-AD3B-499EB4A48E19}" type="TxLink">
            <a:rPr lang="en-US" sz="3200" b="1" i="0" u="none" strike="noStrike" kern="1200">
              <a:solidFill>
                <a:schemeClr val="bg1"/>
              </a:solidFill>
              <a:latin typeface="Aptos Narrow"/>
            </a:rPr>
            <a:pPr algn="ctr"/>
            <a:t>207</a:t>
          </a:fld>
          <a:endParaRPr lang="en-GB" sz="3200" b="1" kern="1200">
            <a:solidFill>
              <a:schemeClr val="bg1"/>
            </a:solidFill>
          </a:endParaRPr>
        </a:p>
      </xdr:txBody>
    </xdr:sp>
    <xdr:clientData/>
  </xdr:twoCellAnchor>
  <xdr:twoCellAnchor>
    <xdr:from>
      <xdr:col>5</xdr:col>
      <xdr:colOff>307388</xdr:colOff>
      <xdr:row>5</xdr:row>
      <xdr:rowOff>99136</xdr:rowOff>
    </xdr:from>
    <xdr:to>
      <xdr:col>7</xdr:col>
      <xdr:colOff>529828</xdr:colOff>
      <xdr:row>8</xdr:row>
      <xdr:rowOff>160734</xdr:rowOff>
    </xdr:to>
    <xdr:sp macro="" textlink="'Dashboard Pivots'!$A$10">
      <xdr:nvSpPr>
        <xdr:cNvPr id="9" name="TextBox 8">
          <a:extLst>
            <a:ext uri="{FF2B5EF4-FFF2-40B4-BE49-F238E27FC236}">
              <a16:creationId xmlns:a16="http://schemas.microsoft.com/office/drawing/2014/main" id="{379D488A-D2F5-4CCE-8368-D43AEC8F2615}"/>
            </a:ext>
          </a:extLst>
        </xdr:cNvPr>
        <xdr:cNvSpPr txBox="1"/>
      </xdr:nvSpPr>
      <xdr:spPr>
        <a:xfrm>
          <a:off x="3551842" y="992105"/>
          <a:ext cx="1520221" cy="597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13044B-9A0E-43B3-AF1A-5A6A20D5D38D}" type="TxLink">
            <a:rPr lang="en-US" sz="2800" b="1" i="0" u="none" strike="noStrike" kern="1200">
              <a:solidFill>
                <a:schemeClr val="bg1"/>
              </a:solidFill>
              <a:latin typeface="Aptos Narrow"/>
            </a:rPr>
            <a:pPr algn="ctr"/>
            <a:t>£70,694</a:t>
          </a:fld>
          <a:endParaRPr lang="en-GB" sz="5400" b="1" kern="1200">
            <a:solidFill>
              <a:schemeClr val="bg1"/>
            </a:solidFill>
          </a:endParaRPr>
        </a:p>
      </xdr:txBody>
    </xdr:sp>
    <xdr:clientData/>
  </xdr:twoCellAnchor>
  <xdr:twoCellAnchor>
    <xdr:from>
      <xdr:col>8</xdr:col>
      <xdr:colOff>1</xdr:colOff>
      <xdr:row>5</xdr:row>
      <xdr:rowOff>115835</xdr:rowOff>
    </xdr:from>
    <xdr:to>
      <xdr:col>12</xdr:col>
      <xdr:colOff>0</xdr:colOff>
      <xdr:row>9</xdr:row>
      <xdr:rowOff>0</xdr:rowOff>
    </xdr:to>
    <xdr:sp macro="" textlink="'Dashboard Pivots'!$A$13">
      <xdr:nvSpPr>
        <xdr:cNvPr id="10" name="TextBox 9">
          <a:extLst>
            <a:ext uri="{FF2B5EF4-FFF2-40B4-BE49-F238E27FC236}">
              <a16:creationId xmlns:a16="http://schemas.microsoft.com/office/drawing/2014/main" id="{A0E4F94B-7083-4020-BC5E-6DA3D0BE735A}"/>
            </a:ext>
          </a:extLst>
        </xdr:cNvPr>
        <xdr:cNvSpPr txBox="1"/>
      </xdr:nvSpPr>
      <xdr:spPr>
        <a:xfrm>
          <a:off x="5191126" y="1008804"/>
          <a:ext cx="2595562" cy="598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0323C92-B4E5-466F-9620-0FE4A3F54FD0}" type="TxLink">
            <a:rPr lang="en-US" sz="2800" b="1" i="0" u="none" strike="noStrike" kern="1200">
              <a:solidFill>
                <a:schemeClr val="bg1"/>
              </a:solidFill>
              <a:latin typeface="Aptos Narrow"/>
            </a:rPr>
            <a:pPr algn="ctr"/>
            <a:t>£14,633,665</a:t>
          </a:fld>
          <a:endParaRPr lang="en-GB" sz="5400" b="1" kern="1200">
            <a:solidFill>
              <a:schemeClr val="bg1"/>
            </a:solidFill>
          </a:endParaRPr>
        </a:p>
      </xdr:txBody>
    </xdr:sp>
    <xdr:clientData/>
  </xdr:twoCellAnchor>
  <xdr:twoCellAnchor>
    <xdr:from>
      <xdr:col>2</xdr:col>
      <xdr:colOff>0</xdr:colOff>
      <xdr:row>9</xdr:row>
      <xdr:rowOff>1699</xdr:rowOff>
    </xdr:from>
    <xdr:to>
      <xdr:col>4</xdr:col>
      <xdr:colOff>392644</xdr:colOff>
      <xdr:row>10</xdr:row>
      <xdr:rowOff>1882</xdr:rowOff>
    </xdr:to>
    <xdr:sp macro="" textlink="">
      <xdr:nvSpPr>
        <xdr:cNvPr id="11" name="TextBox 10">
          <a:extLst>
            <a:ext uri="{FF2B5EF4-FFF2-40B4-BE49-F238E27FC236}">
              <a16:creationId xmlns:a16="http://schemas.microsoft.com/office/drawing/2014/main" id="{1DD260BF-A61A-CB8A-3227-E4CE74D311C7}"/>
            </a:ext>
          </a:extLst>
        </xdr:cNvPr>
        <xdr:cNvSpPr txBox="1"/>
      </xdr:nvSpPr>
      <xdr:spPr>
        <a:xfrm>
          <a:off x="1295099" y="1628102"/>
          <a:ext cx="1687743" cy="180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i="0" kern="1200">
              <a:solidFill>
                <a:schemeClr val="bg1"/>
              </a:solidFill>
            </a:rPr>
            <a:t>Employees</a:t>
          </a:r>
          <a:endParaRPr lang="en-GB" sz="1200" i="0" kern="1200">
            <a:solidFill>
              <a:schemeClr val="bg1"/>
            </a:solidFill>
          </a:endParaRPr>
        </a:p>
      </xdr:txBody>
    </xdr:sp>
    <xdr:clientData/>
  </xdr:twoCellAnchor>
  <xdr:twoCellAnchor>
    <xdr:from>
      <xdr:col>5</xdr:col>
      <xdr:colOff>305235</xdr:colOff>
      <xdr:row>9</xdr:row>
      <xdr:rowOff>1801</xdr:rowOff>
    </xdr:from>
    <xdr:to>
      <xdr:col>7</xdr:col>
      <xdr:colOff>526605</xdr:colOff>
      <xdr:row>9</xdr:row>
      <xdr:rowOff>174869</xdr:rowOff>
    </xdr:to>
    <xdr:sp macro="" textlink="">
      <xdr:nvSpPr>
        <xdr:cNvPr id="14" name="TextBox 13">
          <a:extLst>
            <a:ext uri="{FF2B5EF4-FFF2-40B4-BE49-F238E27FC236}">
              <a16:creationId xmlns:a16="http://schemas.microsoft.com/office/drawing/2014/main" id="{FC1C66BF-1C52-47E0-85FA-92553103545D}"/>
            </a:ext>
          </a:extLst>
        </xdr:cNvPr>
        <xdr:cNvSpPr txBox="1"/>
      </xdr:nvSpPr>
      <xdr:spPr>
        <a:xfrm>
          <a:off x="3549689" y="1609145"/>
          <a:ext cx="1519151" cy="17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kern="1200">
              <a:solidFill>
                <a:schemeClr val="bg1"/>
              </a:solidFill>
            </a:rPr>
            <a:t>Avg Salary</a:t>
          </a:r>
        </a:p>
      </xdr:txBody>
    </xdr:sp>
    <xdr:clientData/>
  </xdr:twoCellAnchor>
  <xdr:twoCellAnchor>
    <xdr:from>
      <xdr:col>9</xdr:col>
      <xdr:colOff>0</xdr:colOff>
      <xdr:row>9</xdr:row>
      <xdr:rowOff>0</xdr:rowOff>
    </xdr:from>
    <xdr:to>
      <xdr:col>11</xdr:col>
      <xdr:colOff>221573</xdr:colOff>
      <xdr:row>9</xdr:row>
      <xdr:rowOff>175285</xdr:rowOff>
    </xdr:to>
    <xdr:sp macro="" textlink="">
      <xdr:nvSpPr>
        <xdr:cNvPr id="15" name="TextBox 14">
          <a:extLst>
            <a:ext uri="{FF2B5EF4-FFF2-40B4-BE49-F238E27FC236}">
              <a16:creationId xmlns:a16="http://schemas.microsoft.com/office/drawing/2014/main" id="{288D8416-0FD9-4BA2-8A9E-731E11378EEE}"/>
            </a:ext>
          </a:extLst>
        </xdr:cNvPr>
        <xdr:cNvSpPr txBox="1"/>
      </xdr:nvSpPr>
      <xdr:spPr>
        <a:xfrm>
          <a:off x="5817054" y="1618279"/>
          <a:ext cx="1514252" cy="175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kern="1200">
              <a:solidFill>
                <a:schemeClr val="bg1"/>
              </a:solidFill>
            </a:rPr>
            <a:t>Total Salary</a:t>
          </a:r>
        </a:p>
      </xdr:txBody>
    </xdr:sp>
    <xdr:clientData/>
  </xdr:twoCellAnchor>
  <xdr:twoCellAnchor>
    <xdr:from>
      <xdr:col>0</xdr:col>
      <xdr:colOff>647141</xdr:colOff>
      <xdr:row>12</xdr:row>
      <xdr:rowOff>178593</xdr:rowOff>
    </xdr:from>
    <xdr:to>
      <xdr:col>7</xdr:col>
      <xdr:colOff>0</xdr:colOff>
      <xdr:row>31</xdr:row>
      <xdr:rowOff>0</xdr:rowOff>
    </xdr:to>
    <xdr:graphicFrame macro="">
      <xdr:nvGraphicFramePr>
        <xdr:cNvPr id="17" name="Chart 5">
          <a:extLst>
            <a:ext uri="{FF2B5EF4-FFF2-40B4-BE49-F238E27FC236}">
              <a16:creationId xmlns:a16="http://schemas.microsoft.com/office/drawing/2014/main" id="{C520EAAD-CD96-F18D-7F9B-A49CB4DF65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280751</xdr:colOff>
      <xdr:row>12</xdr:row>
      <xdr:rowOff>178593</xdr:rowOff>
    </xdr:from>
    <xdr:to>
      <xdr:col>13</xdr:col>
      <xdr:colOff>0</xdr:colOff>
      <xdr:row>31</xdr:row>
      <xdr:rowOff>0</xdr:rowOff>
    </xdr:to>
    <xdr:graphicFrame macro="">
      <xdr:nvGraphicFramePr>
        <xdr:cNvPr id="23" name="Chart 22">
          <a:extLst>
            <a:ext uri="{FF2B5EF4-FFF2-40B4-BE49-F238E27FC236}">
              <a16:creationId xmlns:a16="http://schemas.microsoft.com/office/drawing/2014/main" id="{294167DE-CE88-44C5-9F2F-3C2DA8E72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59531</xdr:rowOff>
    </xdr:from>
    <xdr:to>
      <xdr:col>13</xdr:col>
      <xdr:colOff>0</xdr:colOff>
      <xdr:row>50</xdr:row>
      <xdr:rowOff>0</xdr:rowOff>
    </xdr:to>
    <xdr:graphicFrame macro="">
      <xdr:nvGraphicFramePr>
        <xdr:cNvPr id="24" name="Chart 23">
          <a:extLst>
            <a:ext uri="{FF2B5EF4-FFF2-40B4-BE49-F238E27FC236}">
              <a16:creationId xmlns:a16="http://schemas.microsoft.com/office/drawing/2014/main" id="{9D399C1A-911B-48C9-B226-0F2B55597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23</xdr:col>
      <xdr:colOff>0</xdr:colOff>
      <xdr:row>5</xdr:row>
      <xdr:rowOff>148829</xdr:rowOff>
    </xdr:from>
    <xdr:to>
      <xdr:col>24</xdr:col>
      <xdr:colOff>648890</xdr:colOff>
      <xdr:row>14</xdr:row>
      <xdr:rowOff>148828</xdr:rowOff>
    </xdr:to>
    <mc:AlternateContent xmlns:mc="http://schemas.openxmlformats.org/markup-compatibility/2006" xmlns:a14="http://schemas.microsoft.com/office/drawing/2010/main">
      <mc:Choice Requires="a14">
        <xdr:graphicFrame macro="">
          <xdr:nvGraphicFramePr>
            <xdr:cNvPr id="31" name="Gender 1">
              <a:extLst>
                <a:ext uri="{FF2B5EF4-FFF2-40B4-BE49-F238E27FC236}">
                  <a16:creationId xmlns:a16="http://schemas.microsoft.com/office/drawing/2014/main" id="{9D91063E-220A-45A3-B3E9-F5C511CCF098}"/>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4924485" y="1041798"/>
              <a:ext cx="1297780" cy="16073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16</xdr:row>
      <xdr:rowOff>1</xdr:rowOff>
    </xdr:from>
    <xdr:to>
      <xdr:col>24</xdr:col>
      <xdr:colOff>648890</xdr:colOff>
      <xdr:row>25</xdr:row>
      <xdr:rowOff>0</xdr:rowOff>
    </xdr:to>
    <mc:AlternateContent xmlns:mc="http://schemas.openxmlformats.org/markup-compatibility/2006" xmlns:a14="http://schemas.microsoft.com/office/drawing/2010/main">
      <mc:Choice Requires="a14">
        <xdr:graphicFrame macro="">
          <xdr:nvGraphicFramePr>
            <xdr:cNvPr id="32" name="Status">
              <a:extLst>
                <a:ext uri="{FF2B5EF4-FFF2-40B4-BE49-F238E27FC236}">
                  <a16:creationId xmlns:a16="http://schemas.microsoft.com/office/drawing/2014/main" id="{89F1A08B-060F-4335-B263-9FD94ED42498}"/>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4924485" y="2857501"/>
              <a:ext cx="1297780" cy="16073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26</xdr:row>
      <xdr:rowOff>0</xdr:rowOff>
    </xdr:from>
    <xdr:to>
      <xdr:col>24</xdr:col>
      <xdr:colOff>648890</xdr:colOff>
      <xdr:row>35</xdr:row>
      <xdr:rowOff>0</xdr:rowOff>
    </xdr:to>
    <mc:AlternateContent xmlns:mc="http://schemas.openxmlformats.org/markup-compatibility/2006" xmlns:a14="http://schemas.microsoft.com/office/drawing/2010/main">
      <mc:Choice Requires="a14">
        <xdr:graphicFrame macro="">
          <xdr:nvGraphicFramePr>
            <xdr:cNvPr id="33" name="Age Band">
              <a:extLst>
                <a:ext uri="{FF2B5EF4-FFF2-40B4-BE49-F238E27FC236}">
                  <a16:creationId xmlns:a16="http://schemas.microsoft.com/office/drawing/2014/main" id="{AF43E12D-1A91-4D0A-A913-C246D2DD9D91}"/>
                </a:ext>
              </a:extLst>
            </xdr:cNvPr>
            <xdr:cNvGraphicFramePr/>
          </xdr:nvGraphicFramePr>
          <xdr:xfrm>
            <a:off x="0" y="0"/>
            <a:ext cx="0" cy="0"/>
          </xdr:xfrm>
          <a:graphic>
            <a:graphicData uri="http://schemas.microsoft.com/office/drawing/2010/slicer">
              <sle:slicer xmlns:sle="http://schemas.microsoft.com/office/drawing/2010/slicer" name="Age Band"/>
            </a:graphicData>
          </a:graphic>
        </xdr:graphicFrame>
      </mc:Choice>
      <mc:Fallback xmlns="">
        <xdr:sp macro="" textlink="">
          <xdr:nvSpPr>
            <xdr:cNvPr id="0" name=""/>
            <xdr:cNvSpPr>
              <a:spLocks noTextEdit="1"/>
            </xdr:cNvSpPr>
          </xdr:nvSpPr>
          <xdr:spPr>
            <a:xfrm>
              <a:off x="14924485" y="4643438"/>
              <a:ext cx="1297780" cy="16073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0</xdr:colOff>
      <xdr:row>5</xdr:row>
      <xdr:rowOff>19440</xdr:rowOff>
    </xdr:from>
    <xdr:to>
      <xdr:col>20</xdr:col>
      <xdr:colOff>172</xdr:colOff>
      <xdr:row>7</xdr:row>
      <xdr:rowOff>1</xdr:rowOff>
    </xdr:to>
    <xdr:sp macro="" textlink="">
      <xdr:nvSpPr>
        <xdr:cNvPr id="35" name="TextBox 34">
          <a:extLst>
            <a:ext uri="{FF2B5EF4-FFF2-40B4-BE49-F238E27FC236}">
              <a16:creationId xmlns:a16="http://schemas.microsoft.com/office/drawing/2014/main" id="{4DFE9F17-DA86-3571-88D3-D72038BE1A30}"/>
            </a:ext>
          </a:extLst>
        </xdr:cNvPr>
        <xdr:cNvSpPr txBox="1"/>
      </xdr:nvSpPr>
      <xdr:spPr>
        <a:xfrm>
          <a:off x="10382250" y="912409"/>
          <a:ext cx="2595735" cy="337748"/>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b="1" i="0" kern="1200"/>
            <a:t>Department</a:t>
          </a:r>
          <a:endParaRPr lang="en-GB" sz="2800" b="1" i="0" kern="1200"/>
        </a:p>
      </xdr:txBody>
    </xdr:sp>
    <xdr:clientData/>
  </xdr:twoCellAnchor>
  <xdr:twoCellAnchor>
    <xdr:from>
      <xdr:col>16</xdr:col>
      <xdr:colOff>0</xdr:colOff>
      <xdr:row>20</xdr:row>
      <xdr:rowOff>3665</xdr:rowOff>
    </xdr:from>
    <xdr:to>
      <xdr:col>20</xdr:col>
      <xdr:colOff>945</xdr:colOff>
      <xdr:row>22</xdr:row>
      <xdr:rowOff>1</xdr:rowOff>
    </xdr:to>
    <xdr:sp macro="" textlink="">
      <xdr:nvSpPr>
        <xdr:cNvPr id="36" name="TextBox 35">
          <a:extLst>
            <a:ext uri="{FF2B5EF4-FFF2-40B4-BE49-F238E27FC236}">
              <a16:creationId xmlns:a16="http://schemas.microsoft.com/office/drawing/2014/main" id="{813B4576-4543-45B8-8317-C1D7F8C7D3D5}"/>
            </a:ext>
          </a:extLst>
        </xdr:cNvPr>
        <xdr:cNvSpPr txBox="1"/>
      </xdr:nvSpPr>
      <xdr:spPr>
        <a:xfrm>
          <a:off x="10382250" y="3575540"/>
          <a:ext cx="2596508" cy="353524"/>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b="1" kern="1200"/>
            <a:t>Management</a:t>
          </a:r>
          <a:endParaRPr lang="en-GB" sz="2800" b="1" kern="1200"/>
        </a:p>
      </xdr:txBody>
    </xdr:sp>
    <xdr:clientData/>
  </xdr:twoCellAnchor>
  <xdr:twoCellAnchor>
    <xdr:from>
      <xdr:col>13</xdr:col>
      <xdr:colOff>636985</xdr:colOff>
      <xdr:row>7</xdr:row>
      <xdr:rowOff>0</xdr:rowOff>
    </xdr:from>
    <xdr:to>
      <xdr:col>22</xdr:col>
      <xdr:colOff>0</xdr:colOff>
      <xdr:row>20</xdr:row>
      <xdr:rowOff>2</xdr:rowOff>
    </xdr:to>
    <xdr:graphicFrame macro="">
      <xdr:nvGraphicFramePr>
        <xdr:cNvPr id="37" name="Chart 11">
          <a:extLst>
            <a:ext uri="{FF2B5EF4-FFF2-40B4-BE49-F238E27FC236}">
              <a16:creationId xmlns:a16="http://schemas.microsoft.com/office/drawing/2014/main" id="{8B3AE927-8931-5767-90BE-14F6069711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648889</xdr:colOff>
      <xdr:row>22</xdr:row>
      <xdr:rowOff>0</xdr:rowOff>
    </xdr:from>
    <xdr:to>
      <xdr:col>21</xdr:col>
      <xdr:colOff>648889</xdr:colOff>
      <xdr:row>36</xdr:row>
      <xdr:rowOff>0</xdr:rowOff>
    </xdr:to>
    <xdr:graphicFrame macro="">
      <xdr:nvGraphicFramePr>
        <xdr:cNvPr id="38" name="Chart 12">
          <a:extLst>
            <a:ext uri="{FF2B5EF4-FFF2-40B4-BE49-F238E27FC236}">
              <a16:creationId xmlns:a16="http://schemas.microsoft.com/office/drawing/2014/main" id="{F77F6BC8-2A0E-4E03-7E39-CFDE91FF5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36</xdr:row>
      <xdr:rowOff>0</xdr:rowOff>
    </xdr:from>
    <xdr:to>
      <xdr:col>20</xdr:col>
      <xdr:colOff>945</xdr:colOff>
      <xdr:row>37</xdr:row>
      <xdr:rowOff>174930</xdr:rowOff>
    </xdr:to>
    <xdr:sp macro="" textlink="">
      <xdr:nvSpPr>
        <xdr:cNvPr id="39" name="TextBox 38">
          <a:extLst>
            <a:ext uri="{FF2B5EF4-FFF2-40B4-BE49-F238E27FC236}">
              <a16:creationId xmlns:a16="http://schemas.microsoft.com/office/drawing/2014/main" id="{02675A8B-94FD-4ED9-AAE0-34AD922D86FF}"/>
            </a:ext>
          </a:extLst>
        </xdr:cNvPr>
        <xdr:cNvSpPr txBox="1"/>
      </xdr:nvSpPr>
      <xdr:spPr>
        <a:xfrm>
          <a:off x="10382250" y="6429375"/>
          <a:ext cx="2596508" cy="35352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b="1" kern="1200"/>
            <a:t>Employee</a:t>
          </a:r>
          <a:endParaRPr lang="en-GB" sz="2800" b="1" kern="1200"/>
        </a:p>
      </xdr:txBody>
    </xdr:sp>
    <xdr:clientData/>
  </xdr:twoCellAnchor>
  <xdr:twoCellAnchor>
    <xdr:from>
      <xdr:col>14</xdr:col>
      <xdr:colOff>0</xdr:colOff>
      <xdr:row>38</xdr:row>
      <xdr:rowOff>0</xdr:rowOff>
    </xdr:from>
    <xdr:to>
      <xdr:col>22</xdr:col>
      <xdr:colOff>0</xdr:colOff>
      <xdr:row>50</xdr:row>
      <xdr:rowOff>0</xdr:rowOff>
    </xdr:to>
    <xdr:graphicFrame macro="">
      <xdr:nvGraphicFramePr>
        <xdr:cNvPr id="40" name="Chart 13">
          <a:extLst>
            <a:ext uri="{FF2B5EF4-FFF2-40B4-BE49-F238E27FC236}">
              <a16:creationId xmlns:a16="http://schemas.microsoft.com/office/drawing/2014/main" id="{6ED967C3-3102-92A3-C49D-D3DFC11C2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271860</xdr:colOff>
      <xdr:row>197</xdr:row>
      <xdr:rowOff>115309</xdr:rowOff>
    </xdr:from>
    <xdr:to>
      <xdr:col>8</xdr:col>
      <xdr:colOff>488157</xdr:colOff>
      <xdr:row>218</xdr:row>
      <xdr:rowOff>118982</xdr:rowOff>
    </xdr:to>
    <xdr:graphicFrame macro="">
      <xdr:nvGraphicFramePr>
        <xdr:cNvPr id="4" name="Chart 5">
          <a:extLst>
            <a:ext uri="{FF2B5EF4-FFF2-40B4-BE49-F238E27FC236}">
              <a16:creationId xmlns:a16="http://schemas.microsoft.com/office/drawing/2014/main" id="{FD11A925-BF5F-4D8C-A385-493AA978D6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113110</xdr:colOff>
      <xdr:row>2</xdr:row>
      <xdr:rowOff>178592</xdr:rowOff>
    </xdr:from>
    <xdr:to>
      <xdr:col>26</xdr:col>
      <xdr:colOff>351234</xdr:colOff>
      <xdr:row>25</xdr:row>
      <xdr:rowOff>53577</xdr:rowOff>
    </xdr:to>
    <xdr:graphicFrame macro="">
      <xdr:nvGraphicFramePr>
        <xdr:cNvPr id="6" name="Chart 3">
          <a:extLst>
            <a:ext uri="{FF2B5EF4-FFF2-40B4-BE49-F238E27FC236}">
              <a16:creationId xmlns:a16="http://schemas.microsoft.com/office/drawing/2014/main" id="{92C4EC5D-66FD-55AE-A55D-7671419D0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283764</xdr:colOff>
      <xdr:row>197</xdr:row>
      <xdr:rowOff>69055</xdr:rowOff>
    </xdr:from>
    <xdr:to>
      <xdr:col>17</xdr:col>
      <xdr:colOff>428625</xdr:colOff>
      <xdr:row>218</xdr:row>
      <xdr:rowOff>89297</xdr:rowOff>
    </xdr:to>
    <xdr:graphicFrame macro="">
      <xdr:nvGraphicFramePr>
        <xdr:cNvPr id="12" name="Chart 10">
          <a:extLst>
            <a:ext uri="{FF2B5EF4-FFF2-40B4-BE49-F238E27FC236}">
              <a16:creationId xmlns:a16="http://schemas.microsoft.com/office/drawing/2014/main" id="{00F0D767-A43E-B5FE-B3BA-7BB51A3C1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260347</xdr:colOff>
      <xdr:row>123</xdr:row>
      <xdr:rowOff>51255</xdr:rowOff>
    </xdr:from>
    <xdr:to>
      <xdr:col>8</xdr:col>
      <xdr:colOff>450170</xdr:colOff>
      <xdr:row>145</xdr:row>
      <xdr:rowOff>79374</xdr:rowOff>
    </xdr:to>
    <xdr:graphicFrame macro="">
      <xdr:nvGraphicFramePr>
        <xdr:cNvPr id="14" name="Chart 4">
          <a:extLst>
            <a:ext uri="{FF2B5EF4-FFF2-40B4-BE49-F238E27FC236}">
              <a16:creationId xmlns:a16="http://schemas.microsoft.com/office/drawing/2014/main" id="{E71045A0-F4D2-53F8-F787-984396376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613172</xdr:colOff>
      <xdr:row>99</xdr:row>
      <xdr:rowOff>172641</xdr:rowOff>
    </xdr:from>
    <xdr:to>
      <xdr:col>26</xdr:col>
      <xdr:colOff>85960</xdr:colOff>
      <xdr:row>121</xdr:row>
      <xdr:rowOff>5609</xdr:rowOff>
    </xdr:to>
    <xdr:graphicFrame macro="">
      <xdr:nvGraphicFramePr>
        <xdr:cNvPr id="15" name="Chart 5">
          <a:extLst>
            <a:ext uri="{FF2B5EF4-FFF2-40B4-BE49-F238E27FC236}">
              <a16:creationId xmlns:a16="http://schemas.microsoft.com/office/drawing/2014/main" id="{8DD53015-5E71-35DB-BB5E-A9D8D3294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288530</xdr:colOff>
      <xdr:row>147</xdr:row>
      <xdr:rowOff>65484</xdr:rowOff>
    </xdr:from>
    <xdr:to>
      <xdr:col>8</xdr:col>
      <xdr:colOff>385743</xdr:colOff>
      <xdr:row>168</xdr:row>
      <xdr:rowOff>158553</xdr:rowOff>
    </xdr:to>
    <xdr:graphicFrame macro="">
      <xdr:nvGraphicFramePr>
        <xdr:cNvPr id="3" name="Chart 1">
          <a:extLst>
            <a:ext uri="{FF2B5EF4-FFF2-40B4-BE49-F238E27FC236}">
              <a16:creationId xmlns:a16="http://schemas.microsoft.com/office/drawing/2014/main" id="{B5B4A923-F732-9B39-091E-505234676D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295500</xdr:colOff>
      <xdr:row>147</xdr:row>
      <xdr:rowOff>61231</xdr:rowOff>
    </xdr:from>
    <xdr:to>
      <xdr:col>17</xdr:col>
      <xdr:colOff>408213</xdr:colOff>
      <xdr:row>169</xdr:row>
      <xdr:rowOff>2552</xdr:rowOff>
    </xdr:to>
    <xdr:graphicFrame macro="">
      <xdr:nvGraphicFramePr>
        <xdr:cNvPr id="7" name="Chart 2">
          <a:extLst>
            <a:ext uri="{FF2B5EF4-FFF2-40B4-BE49-F238E27FC236}">
              <a16:creationId xmlns:a16="http://schemas.microsoft.com/office/drawing/2014/main" id="{22A06C3B-1A3E-89D6-7BE6-93BEE3211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271463</xdr:colOff>
      <xdr:row>220</xdr:row>
      <xdr:rowOff>140492</xdr:rowOff>
    </xdr:from>
    <xdr:to>
      <xdr:col>8</xdr:col>
      <xdr:colOff>506016</xdr:colOff>
      <xdr:row>241</xdr:row>
      <xdr:rowOff>154781</xdr:rowOff>
    </xdr:to>
    <xdr:graphicFrame macro="">
      <xdr:nvGraphicFramePr>
        <xdr:cNvPr id="18" name="Chart 6">
          <a:extLst>
            <a:ext uri="{FF2B5EF4-FFF2-40B4-BE49-F238E27FC236}">
              <a16:creationId xmlns:a16="http://schemas.microsoft.com/office/drawing/2014/main" id="{1D689C0C-6BC8-972B-1960-5DCC791D7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333376</xdr:colOff>
      <xdr:row>220</xdr:row>
      <xdr:rowOff>121441</xdr:rowOff>
    </xdr:from>
    <xdr:to>
      <xdr:col>26</xdr:col>
      <xdr:colOff>278873</xdr:colOff>
      <xdr:row>241</xdr:row>
      <xdr:rowOff>140502</xdr:rowOff>
    </xdr:to>
    <xdr:graphicFrame macro="">
      <xdr:nvGraphicFramePr>
        <xdr:cNvPr id="20" name="Chart 1">
          <a:extLst>
            <a:ext uri="{FF2B5EF4-FFF2-40B4-BE49-F238E27FC236}">
              <a16:creationId xmlns:a16="http://schemas.microsoft.com/office/drawing/2014/main" id="{201D774A-C3A0-885B-7156-6AA3A389E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230185</xdr:colOff>
      <xdr:row>197</xdr:row>
      <xdr:rowOff>35719</xdr:rowOff>
    </xdr:from>
    <xdr:to>
      <xdr:col>26</xdr:col>
      <xdr:colOff>285749</xdr:colOff>
      <xdr:row>218</xdr:row>
      <xdr:rowOff>77573</xdr:rowOff>
    </xdr:to>
    <xdr:graphicFrame macro="">
      <xdr:nvGraphicFramePr>
        <xdr:cNvPr id="23" name="Chart 4">
          <a:extLst>
            <a:ext uri="{FF2B5EF4-FFF2-40B4-BE49-F238E27FC236}">
              <a16:creationId xmlns:a16="http://schemas.microsoft.com/office/drawing/2014/main" id="{CCA7DB76-4E65-89DC-0AF0-3C282A01C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267211</xdr:colOff>
      <xdr:row>2</xdr:row>
      <xdr:rowOff>155801</xdr:rowOff>
    </xdr:from>
    <xdr:to>
      <xdr:col>8</xdr:col>
      <xdr:colOff>450906</xdr:colOff>
      <xdr:row>25</xdr:row>
      <xdr:rowOff>50006</xdr:rowOff>
    </xdr:to>
    <xdr:graphicFrame macro="">
      <xdr:nvGraphicFramePr>
        <xdr:cNvPr id="2" name="Chart 1">
          <a:extLst>
            <a:ext uri="{FF2B5EF4-FFF2-40B4-BE49-F238E27FC236}">
              <a16:creationId xmlns:a16="http://schemas.microsoft.com/office/drawing/2014/main" id="{A5ECEEF4-6C2A-6330-8117-A7A7DACE7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279796</xdr:colOff>
      <xdr:row>2</xdr:row>
      <xdr:rowOff>147638</xdr:rowOff>
    </xdr:from>
    <xdr:to>
      <xdr:col>17</xdr:col>
      <xdr:colOff>375046</xdr:colOff>
      <xdr:row>25</xdr:row>
      <xdr:rowOff>50007</xdr:rowOff>
    </xdr:to>
    <xdr:graphicFrame macro="">
      <xdr:nvGraphicFramePr>
        <xdr:cNvPr id="5" name="Chart 2">
          <a:extLst>
            <a:ext uri="{FF2B5EF4-FFF2-40B4-BE49-F238E27FC236}">
              <a16:creationId xmlns:a16="http://schemas.microsoft.com/office/drawing/2014/main" id="{BC9F2BB6-8E4F-25A8-7A84-9F976E15D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146047</xdr:colOff>
      <xdr:row>52</xdr:row>
      <xdr:rowOff>129382</xdr:rowOff>
    </xdr:from>
    <xdr:to>
      <xdr:col>17</xdr:col>
      <xdr:colOff>269873</xdr:colOff>
      <xdr:row>74</xdr:row>
      <xdr:rowOff>126999</xdr:rowOff>
    </xdr:to>
    <xdr:graphicFrame macro="">
      <xdr:nvGraphicFramePr>
        <xdr:cNvPr id="8" name="Chart 3">
          <a:extLst>
            <a:ext uri="{FF2B5EF4-FFF2-40B4-BE49-F238E27FC236}">
              <a16:creationId xmlns:a16="http://schemas.microsoft.com/office/drawing/2014/main" id="{7D8C5146-C8E4-CF20-ADE9-1E3C22E22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209548</xdr:colOff>
      <xdr:row>52</xdr:row>
      <xdr:rowOff>88106</xdr:rowOff>
    </xdr:from>
    <xdr:to>
      <xdr:col>8</xdr:col>
      <xdr:colOff>428625</xdr:colOff>
      <xdr:row>74</xdr:row>
      <xdr:rowOff>142874</xdr:rowOff>
    </xdr:to>
    <xdr:graphicFrame macro="">
      <xdr:nvGraphicFramePr>
        <xdr:cNvPr id="13" name="Chart 4">
          <a:extLst>
            <a:ext uri="{FF2B5EF4-FFF2-40B4-BE49-F238E27FC236}">
              <a16:creationId xmlns:a16="http://schemas.microsoft.com/office/drawing/2014/main" id="{BC1BEE92-D906-CF4B-5A81-47E643003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621108</xdr:colOff>
      <xdr:row>52</xdr:row>
      <xdr:rowOff>84533</xdr:rowOff>
    </xdr:from>
    <xdr:to>
      <xdr:col>26</xdr:col>
      <xdr:colOff>141683</xdr:colOff>
      <xdr:row>74</xdr:row>
      <xdr:rowOff>116282</xdr:rowOff>
    </xdr:to>
    <xdr:graphicFrame macro="">
      <xdr:nvGraphicFramePr>
        <xdr:cNvPr id="17" name="Chart 5">
          <a:extLst>
            <a:ext uri="{FF2B5EF4-FFF2-40B4-BE49-F238E27FC236}">
              <a16:creationId xmlns:a16="http://schemas.microsoft.com/office/drawing/2014/main" id="{537B4ADD-424D-1D0F-E472-32B1D660B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227409</xdr:colOff>
      <xdr:row>75</xdr:row>
      <xdr:rowOff>146051</xdr:rowOff>
    </xdr:from>
    <xdr:to>
      <xdr:col>8</xdr:col>
      <xdr:colOff>361951</xdr:colOff>
      <xdr:row>97</xdr:row>
      <xdr:rowOff>124619</xdr:rowOff>
    </xdr:to>
    <xdr:graphicFrame macro="">
      <xdr:nvGraphicFramePr>
        <xdr:cNvPr id="21" name="Chart 6">
          <a:extLst>
            <a:ext uri="{FF2B5EF4-FFF2-40B4-BE49-F238E27FC236}">
              <a16:creationId xmlns:a16="http://schemas.microsoft.com/office/drawing/2014/main" id="{C5360DE3-3F4C-B1B5-07C1-70D5B91D6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233361</xdr:colOff>
      <xdr:row>26</xdr:row>
      <xdr:rowOff>84136</xdr:rowOff>
    </xdr:from>
    <xdr:to>
      <xdr:col>8</xdr:col>
      <xdr:colOff>428626</xdr:colOff>
      <xdr:row>48</xdr:row>
      <xdr:rowOff>79374</xdr:rowOff>
    </xdr:to>
    <xdr:graphicFrame macro="">
      <xdr:nvGraphicFramePr>
        <xdr:cNvPr id="24" name="Chart 8">
          <a:extLst>
            <a:ext uri="{FF2B5EF4-FFF2-40B4-BE49-F238E27FC236}">
              <a16:creationId xmlns:a16="http://schemas.microsoft.com/office/drawing/2014/main" id="{384BD349-E3C8-D47E-CFE5-6489DF6F8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292099</xdr:colOff>
      <xdr:row>99</xdr:row>
      <xdr:rowOff>144462</xdr:rowOff>
    </xdr:from>
    <xdr:to>
      <xdr:col>8</xdr:col>
      <xdr:colOff>452437</xdr:colOff>
      <xdr:row>121</xdr:row>
      <xdr:rowOff>61909</xdr:rowOff>
    </xdr:to>
    <xdr:graphicFrame macro="">
      <xdr:nvGraphicFramePr>
        <xdr:cNvPr id="25" name="Chart 10">
          <a:extLst>
            <a:ext uri="{FF2B5EF4-FFF2-40B4-BE49-F238E27FC236}">
              <a16:creationId xmlns:a16="http://schemas.microsoft.com/office/drawing/2014/main" id="{D60FC2A1-374C-1C4F-F518-D27D1D8E1F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160733</xdr:colOff>
      <xdr:row>99</xdr:row>
      <xdr:rowOff>136525</xdr:rowOff>
    </xdr:from>
    <xdr:to>
      <xdr:col>17</xdr:col>
      <xdr:colOff>309561</xdr:colOff>
      <xdr:row>121</xdr:row>
      <xdr:rowOff>39687</xdr:rowOff>
    </xdr:to>
    <xdr:graphicFrame macro="">
      <xdr:nvGraphicFramePr>
        <xdr:cNvPr id="26" name="Chart 11">
          <a:extLst>
            <a:ext uri="{FF2B5EF4-FFF2-40B4-BE49-F238E27FC236}">
              <a16:creationId xmlns:a16="http://schemas.microsoft.com/office/drawing/2014/main" id="{421975AB-14DB-CA26-E878-914641F74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xdr:col>
      <xdr:colOff>258819</xdr:colOff>
      <xdr:row>147</xdr:row>
      <xdr:rowOff>67920</xdr:rowOff>
    </xdr:from>
    <xdr:to>
      <xdr:col>26</xdr:col>
      <xdr:colOff>417570</xdr:colOff>
      <xdr:row>169</xdr:row>
      <xdr:rowOff>849</xdr:rowOff>
    </xdr:to>
    <xdr:graphicFrame macro="">
      <xdr:nvGraphicFramePr>
        <xdr:cNvPr id="9" name="Chart 3">
          <a:extLst>
            <a:ext uri="{FF2B5EF4-FFF2-40B4-BE49-F238E27FC236}">
              <a16:creationId xmlns:a16="http://schemas.microsoft.com/office/drawing/2014/main" id="{5FEC317F-D8B1-38D5-1A56-5A579F0645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254282</xdr:colOff>
      <xdr:row>170</xdr:row>
      <xdr:rowOff>140496</xdr:rowOff>
    </xdr:from>
    <xdr:to>
      <xdr:col>8</xdr:col>
      <xdr:colOff>435429</xdr:colOff>
      <xdr:row>192</xdr:row>
      <xdr:rowOff>27214</xdr:rowOff>
    </xdr:to>
    <xdr:graphicFrame macro="">
      <xdr:nvGraphicFramePr>
        <xdr:cNvPr id="10" name="Chart 4">
          <a:extLst>
            <a:ext uri="{FF2B5EF4-FFF2-40B4-BE49-F238E27FC236}">
              <a16:creationId xmlns:a16="http://schemas.microsoft.com/office/drawing/2014/main" id="{61CBC4E8-FD3F-F98A-1F1D-D4C737C052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9</xdr:col>
      <xdr:colOff>290853</xdr:colOff>
      <xdr:row>220</xdr:row>
      <xdr:rowOff>152398</xdr:rowOff>
    </xdr:from>
    <xdr:to>
      <xdr:col>17</xdr:col>
      <xdr:colOff>619124</xdr:colOff>
      <xdr:row>241</xdr:row>
      <xdr:rowOff>102052</xdr:rowOff>
    </xdr:to>
    <xdr:graphicFrame macro="">
      <xdr:nvGraphicFramePr>
        <xdr:cNvPr id="11" name="Chart 1">
          <a:extLst>
            <a:ext uri="{FF2B5EF4-FFF2-40B4-BE49-F238E27FC236}">
              <a16:creationId xmlns:a16="http://schemas.microsoft.com/office/drawing/2014/main" id="{A8CB2A80-A3C3-AEAE-B813-1AB6418E16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178594</xdr:colOff>
      <xdr:row>2</xdr:row>
      <xdr:rowOff>205184</xdr:rowOff>
    </xdr:from>
    <xdr:to>
      <xdr:col>8</xdr:col>
      <xdr:colOff>148829</xdr:colOff>
      <xdr:row>22</xdr:row>
      <xdr:rowOff>166688</xdr:rowOff>
    </xdr:to>
    <xdr:graphicFrame macro="">
      <xdr:nvGraphicFramePr>
        <xdr:cNvPr id="2" name="Chart 4">
          <a:extLst>
            <a:ext uri="{FF2B5EF4-FFF2-40B4-BE49-F238E27FC236}">
              <a16:creationId xmlns:a16="http://schemas.microsoft.com/office/drawing/2014/main" id="{4AE509E5-87D4-E7BB-6ADE-5DEECF7A52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73313</xdr:colOff>
      <xdr:row>2</xdr:row>
      <xdr:rowOff>196452</xdr:rowOff>
    </xdr:from>
    <xdr:to>
      <xdr:col>17</xdr:col>
      <xdr:colOff>221666</xdr:colOff>
      <xdr:row>22</xdr:row>
      <xdr:rowOff>160733</xdr:rowOff>
    </xdr:to>
    <xdr:graphicFrame macro="">
      <xdr:nvGraphicFramePr>
        <xdr:cNvPr id="3" name="Chart 5">
          <a:extLst>
            <a:ext uri="{FF2B5EF4-FFF2-40B4-BE49-F238E27FC236}">
              <a16:creationId xmlns:a16="http://schemas.microsoft.com/office/drawing/2014/main" id="{6E896316-9C66-0E35-CCA4-9F85EAB64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121778</xdr:colOff>
      <xdr:row>2</xdr:row>
      <xdr:rowOff>222251</xdr:rowOff>
    </xdr:from>
    <xdr:to>
      <xdr:col>25</xdr:col>
      <xdr:colOff>647994</xdr:colOff>
      <xdr:row>22</xdr:row>
      <xdr:rowOff>160734</xdr:rowOff>
    </xdr:to>
    <xdr:graphicFrame macro="">
      <xdr:nvGraphicFramePr>
        <xdr:cNvPr id="4" name="Chart 6">
          <a:extLst>
            <a:ext uri="{FF2B5EF4-FFF2-40B4-BE49-F238E27FC236}">
              <a16:creationId xmlns:a16="http://schemas.microsoft.com/office/drawing/2014/main" id="{884C52E6-77EE-A7BF-000A-50F962732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137641</xdr:colOff>
      <xdr:row>25</xdr:row>
      <xdr:rowOff>152798</xdr:rowOff>
    </xdr:from>
    <xdr:to>
      <xdr:col>8</xdr:col>
      <xdr:colOff>135236</xdr:colOff>
      <xdr:row>45</xdr:row>
      <xdr:rowOff>128868</xdr:rowOff>
    </xdr:to>
    <xdr:graphicFrame macro="">
      <xdr:nvGraphicFramePr>
        <xdr:cNvPr id="5" name="Chart 7">
          <a:extLst>
            <a:ext uri="{FF2B5EF4-FFF2-40B4-BE49-F238E27FC236}">
              <a16:creationId xmlns:a16="http://schemas.microsoft.com/office/drawing/2014/main" id="{E5C93137-0181-E65F-49E5-D81CE8E1F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130968</xdr:colOff>
      <xdr:row>51</xdr:row>
      <xdr:rowOff>167877</xdr:rowOff>
    </xdr:from>
    <xdr:to>
      <xdr:col>8</xdr:col>
      <xdr:colOff>59531</xdr:colOff>
      <xdr:row>72</xdr:row>
      <xdr:rowOff>94558</xdr:rowOff>
    </xdr:to>
    <xdr:graphicFrame macro="">
      <xdr:nvGraphicFramePr>
        <xdr:cNvPr id="6" name="Chart 8">
          <a:extLst>
            <a:ext uri="{FF2B5EF4-FFF2-40B4-BE49-F238E27FC236}">
              <a16:creationId xmlns:a16="http://schemas.microsoft.com/office/drawing/2014/main" id="{A6BF484C-BBC7-87AC-AACF-787B98D24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3857</xdr:colOff>
      <xdr:row>25</xdr:row>
      <xdr:rowOff>155968</xdr:rowOff>
    </xdr:from>
    <xdr:to>
      <xdr:col>17</xdr:col>
      <xdr:colOff>179897</xdr:colOff>
      <xdr:row>45</xdr:row>
      <xdr:rowOff>142875</xdr:rowOff>
    </xdr:to>
    <xdr:graphicFrame macro="">
      <xdr:nvGraphicFramePr>
        <xdr:cNvPr id="9" name="Chart 13">
          <a:extLst>
            <a:ext uri="{FF2B5EF4-FFF2-40B4-BE49-F238E27FC236}">
              <a16:creationId xmlns:a16="http://schemas.microsoft.com/office/drawing/2014/main" id="{3A435BCF-2B3C-2E28-8111-0F427DE52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231377</xdr:colOff>
      <xdr:row>144</xdr:row>
      <xdr:rowOff>29765</xdr:rowOff>
    </xdr:from>
    <xdr:to>
      <xdr:col>8</xdr:col>
      <xdr:colOff>378474</xdr:colOff>
      <xdr:row>164</xdr:row>
      <xdr:rowOff>166687</xdr:rowOff>
    </xdr:to>
    <xdr:graphicFrame macro="">
      <xdr:nvGraphicFramePr>
        <xdr:cNvPr id="10" name="Chart 14">
          <a:extLst>
            <a:ext uri="{FF2B5EF4-FFF2-40B4-BE49-F238E27FC236}">
              <a16:creationId xmlns:a16="http://schemas.microsoft.com/office/drawing/2014/main" id="{28D138F5-9C22-4E78-88E1-502A00E86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631030</xdr:colOff>
      <xdr:row>143</xdr:row>
      <xdr:rowOff>174228</xdr:rowOff>
    </xdr:from>
    <xdr:to>
      <xdr:col>25</xdr:col>
      <xdr:colOff>623094</xdr:colOff>
      <xdr:row>164</xdr:row>
      <xdr:rowOff>170657</xdr:rowOff>
    </xdr:to>
    <xdr:graphicFrame macro="">
      <xdr:nvGraphicFramePr>
        <xdr:cNvPr id="11" name="Chart 16">
          <a:extLst>
            <a:ext uri="{FF2B5EF4-FFF2-40B4-BE49-F238E27FC236}">
              <a16:creationId xmlns:a16="http://schemas.microsoft.com/office/drawing/2014/main" id="{F0E990F9-49FF-1FE6-0E96-DEC3F15DD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173375</xdr:colOff>
      <xdr:row>120</xdr:row>
      <xdr:rowOff>109138</xdr:rowOff>
    </xdr:from>
    <xdr:to>
      <xdr:col>8</xdr:col>
      <xdr:colOff>333375</xdr:colOff>
      <xdr:row>141</xdr:row>
      <xdr:rowOff>93263</xdr:rowOff>
    </xdr:to>
    <xdr:graphicFrame macro="">
      <xdr:nvGraphicFramePr>
        <xdr:cNvPr id="13" name="Chart 23">
          <a:extLst>
            <a:ext uri="{FF2B5EF4-FFF2-40B4-BE49-F238E27FC236}">
              <a16:creationId xmlns:a16="http://schemas.microsoft.com/office/drawing/2014/main" id="{EF3BFADA-E9A0-D2A3-D1C3-012D2FAE3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148828</xdr:colOff>
      <xdr:row>97</xdr:row>
      <xdr:rowOff>116677</xdr:rowOff>
    </xdr:from>
    <xdr:to>
      <xdr:col>8</xdr:col>
      <xdr:colOff>274672</xdr:colOff>
      <xdr:row>118</xdr:row>
      <xdr:rowOff>113108</xdr:rowOff>
    </xdr:to>
    <xdr:graphicFrame macro="">
      <xdr:nvGraphicFramePr>
        <xdr:cNvPr id="14" name="Chart 24">
          <a:extLst>
            <a:ext uri="{FF2B5EF4-FFF2-40B4-BE49-F238E27FC236}">
              <a16:creationId xmlns:a16="http://schemas.microsoft.com/office/drawing/2014/main" id="{DA1DCA17-DB76-6331-12F8-F736A8D8F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87313</xdr:colOff>
      <xdr:row>191</xdr:row>
      <xdr:rowOff>19844</xdr:rowOff>
    </xdr:from>
    <xdr:to>
      <xdr:col>17</xdr:col>
      <xdr:colOff>293687</xdr:colOff>
      <xdr:row>211</xdr:row>
      <xdr:rowOff>56620</xdr:rowOff>
    </xdr:to>
    <xdr:graphicFrame macro="">
      <xdr:nvGraphicFramePr>
        <xdr:cNvPr id="17" name="Chart 27">
          <a:extLst>
            <a:ext uri="{FF2B5EF4-FFF2-40B4-BE49-F238E27FC236}">
              <a16:creationId xmlns:a16="http://schemas.microsoft.com/office/drawing/2014/main" id="{A4A49E3F-3FAB-776A-E64C-15E5D46BC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318562</xdr:colOff>
      <xdr:row>191</xdr:row>
      <xdr:rowOff>47227</xdr:rowOff>
    </xdr:from>
    <xdr:to>
      <xdr:col>8</xdr:col>
      <xdr:colOff>396876</xdr:colOff>
      <xdr:row>211</xdr:row>
      <xdr:rowOff>68093</xdr:rowOff>
    </xdr:to>
    <xdr:graphicFrame macro="">
      <xdr:nvGraphicFramePr>
        <xdr:cNvPr id="18" name="Chart 28">
          <a:extLst>
            <a:ext uri="{FF2B5EF4-FFF2-40B4-BE49-F238E27FC236}">
              <a16:creationId xmlns:a16="http://schemas.microsoft.com/office/drawing/2014/main" id="{683FF6B3-426D-1F00-C3F5-DF13AB31C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71438</xdr:colOff>
      <xdr:row>191</xdr:row>
      <xdr:rowOff>80961</xdr:rowOff>
    </xdr:from>
    <xdr:to>
      <xdr:col>25</xdr:col>
      <xdr:colOff>547687</xdr:colOff>
      <xdr:row>211</xdr:row>
      <xdr:rowOff>91688</xdr:rowOff>
    </xdr:to>
    <xdr:graphicFrame macro="">
      <xdr:nvGraphicFramePr>
        <xdr:cNvPr id="19" name="Chart 1">
          <a:extLst>
            <a:ext uri="{FF2B5EF4-FFF2-40B4-BE49-F238E27FC236}">
              <a16:creationId xmlns:a16="http://schemas.microsoft.com/office/drawing/2014/main" id="{D7769747-34D3-BF6A-3244-BA4A1EFA7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193673</xdr:colOff>
      <xdr:row>237</xdr:row>
      <xdr:rowOff>98817</xdr:rowOff>
    </xdr:from>
    <xdr:to>
      <xdr:col>8</xdr:col>
      <xdr:colOff>243390</xdr:colOff>
      <xdr:row>258</xdr:row>
      <xdr:rowOff>1954</xdr:rowOff>
    </xdr:to>
    <xdr:graphicFrame macro="">
      <xdr:nvGraphicFramePr>
        <xdr:cNvPr id="20" name="Chart 2">
          <a:extLst>
            <a:ext uri="{FF2B5EF4-FFF2-40B4-BE49-F238E27FC236}">
              <a16:creationId xmlns:a16="http://schemas.microsoft.com/office/drawing/2014/main" id="{0C7757FB-E2D3-8BA9-4DEF-124147F4A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1587</xdr:colOff>
      <xdr:row>237</xdr:row>
      <xdr:rowOff>88899</xdr:rowOff>
    </xdr:from>
    <xdr:to>
      <xdr:col>17</xdr:col>
      <xdr:colOff>7050</xdr:colOff>
      <xdr:row>258</xdr:row>
      <xdr:rowOff>48923</xdr:rowOff>
    </xdr:to>
    <xdr:graphicFrame macro="">
      <xdr:nvGraphicFramePr>
        <xdr:cNvPr id="21" name="Chart 3">
          <a:extLst>
            <a:ext uri="{FF2B5EF4-FFF2-40B4-BE49-F238E27FC236}">
              <a16:creationId xmlns:a16="http://schemas.microsoft.com/office/drawing/2014/main" id="{AB677056-30E6-C170-26E1-3FBF31D03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396875</xdr:colOff>
      <xdr:row>237</xdr:row>
      <xdr:rowOff>27380</xdr:rowOff>
    </xdr:from>
    <xdr:to>
      <xdr:col>25</xdr:col>
      <xdr:colOff>611188</xdr:colOff>
      <xdr:row>257</xdr:row>
      <xdr:rowOff>149682</xdr:rowOff>
    </xdr:to>
    <xdr:graphicFrame macro="">
      <xdr:nvGraphicFramePr>
        <xdr:cNvPr id="22" name="Chart 4">
          <a:extLst>
            <a:ext uri="{FF2B5EF4-FFF2-40B4-BE49-F238E27FC236}">
              <a16:creationId xmlns:a16="http://schemas.microsoft.com/office/drawing/2014/main" id="{FCF26DFB-828C-2BF2-4D03-0C0031FEFB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124321</xdr:colOff>
      <xdr:row>52</xdr:row>
      <xdr:rowOff>36514</xdr:rowOff>
    </xdr:from>
    <xdr:to>
      <xdr:col>25</xdr:col>
      <xdr:colOff>580558</xdr:colOff>
      <xdr:row>72</xdr:row>
      <xdr:rowOff>71437</xdr:rowOff>
    </xdr:to>
    <xdr:graphicFrame macro="">
      <xdr:nvGraphicFramePr>
        <xdr:cNvPr id="7" name="Chart 3">
          <a:extLst>
            <a:ext uri="{FF2B5EF4-FFF2-40B4-BE49-F238E27FC236}">
              <a16:creationId xmlns:a16="http://schemas.microsoft.com/office/drawing/2014/main" id="{BD6B4876-7515-EAD8-7396-3300D05CA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643956</xdr:colOff>
      <xdr:row>52</xdr:row>
      <xdr:rowOff>27381</xdr:rowOff>
    </xdr:from>
    <xdr:to>
      <xdr:col>17</xdr:col>
      <xdr:colOff>218192</xdr:colOff>
      <xdr:row>72</xdr:row>
      <xdr:rowOff>53575</xdr:rowOff>
    </xdr:to>
    <xdr:graphicFrame macro="">
      <xdr:nvGraphicFramePr>
        <xdr:cNvPr id="16" name="Chart 1">
          <a:extLst>
            <a:ext uri="{FF2B5EF4-FFF2-40B4-BE49-F238E27FC236}">
              <a16:creationId xmlns:a16="http://schemas.microsoft.com/office/drawing/2014/main" id="{162F2AFA-B8C3-4411-B07A-780BAAFB4F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127686</xdr:colOff>
      <xdr:row>73</xdr:row>
      <xdr:rowOff>156368</xdr:rowOff>
    </xdr:from>
    <xdr:to>
      <xdr:col>8</xdr:col>
      <xdr:colOff>74771</xdr:colOff>
      <xdr:row>93</xdr:row>
      <xdr:rowOff>101201</xdr:rowOff>
    </xdr:to>
    <xdr:graphicFrame macro="">
      <xdr:nvGraphicFramePr>
        <xdr:cNvPr id="23" name="Chart 2">
          <a:extLst>
            <a:ext uri="{FF2B5EF4-FFF2-40B4-BE49-F238E27FC236}">
              <a16:creationId xmlns:a16="http://schemas.microsoft.com/office/drawing/2014/main" id="{BAD008B5-3431-75E1-C5F9-ABE150F56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115375</xdr:colOff>
      <xdr:row>97</xdr:row>
      <xdr:rowOff>126600</xdr:rowOff>
    </xdr:from>
    <xdr:to>
      <xdr:col>17</xdr:col>
      <xdr:colOff>234127</xdr:colOff>
      <xdr:row>118</xdr:row>
      <xdr:rowOff>132952</xdr:rowOff>
    </xdr:to>
    <xdr:graphicFrame macro="">
      <xdr:nvGraphicFramePr>
        <xdr:cNvPr id="8" name="Chart 1">
          <a:extLst>
            <a:ext uri="{FF2B5EF4-FFF2-40B4-BE49-F238E27FC236}">
              <a16:creationId xmlns:a16="http://schemas.microsoft.com/office/drawing/2014/main" id="{FF3C45D3-B558-EA72-7640-B32477F77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143479</xdr:colOff>
      <xdr:row>120</xdr:row>
      <xdr:rowOff>144463</xdr:rowOff>
    </xdr:from>
    <xdr:to>
      <xdr:col>17</xdr:col>
      <xdr:colOff>281710</xdr:colOff>
      <xdr:row>141</xdr:row>
      <xdr:rowOff>79375</xdr:rowOff>
    </xdr:to>
    <xdr:graphicFrame macro="">
      <xdr:nvGraphicFramePr>
        <xdr:cNvPr id="24" name="Chart 3">
          <a:extLst>
            <a:ext uri="{FF2B5EF4-FFF2-40B4-BE49-F238E27FC236}">
              <a16:creationId xmlns:a16="http://schemas.microsoft.com/office/drawing/2014/main" id="{BC508259-9ECE-53DA-0D3E-87800EA5B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571590</xdr:colOff>
      <xdr:row>97</xdr:row>
      <xdr:rowOff>172243</xdr:rowOff>
    </xdr:from>
    <xdr:to>
      <xdr:col>26</xdr:col>
      <xdr:colOff>29766</xdr:colOff>
      <xdr:row>118</xdr:row>
      <xdr:rowOff>115091</xdr:rowOff>
    </xdr:to>
    <xdr:graphicFrame macro="">
      <xdr:nvGraphicFramePr>
        <xdr:cNvPr id="25" name="Chart 4">
          <a:extLst>
            <a:ext uri="{FF2B5EF4-FFF2-40B4-BE49-F238E27FC236}">
              <a16:creationId xmlns:a16="http://schemas.microsoft.com/office/drawing/2014/main" id="{01244DC3-B2B6-EC89-827A-001F6D0EB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69628</xdr:colOff>
      <xdr:row>25</xdr:row>
      <xdr:rowOff>112712</xdr:rowOff>
    </xdr:from>
    <xdr:to>
      <xdr:col>25</xdr:col>
      <xdr:colOff>589702</xdr:colOff>
      <xdr:row>45</xdr:row>
      <xdr:rowOff>125015</xdr:rowOff>
    </xdr:to>
    <xdr:graphicFrame macro="">
      <xdr:nvGraphicFramePr>
        <xdr:cNvPr id="26" name="Chart 5">
          <a:extLst>
            <a:ext uri="{FF2B5EF4-FFF2-40B4-BE49-F238E27FC236}">
              <a16:creationId xmlns:a16="http://schemas.microsoft.com/office/drawing/2014/main" id="{952DDF05-B0D8-ECCB-52AC-6E9D62807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17</xdr:col>
      <xdr:colOff>616588</xdr:colOff>
      <xdr:row>120</xdr:row>
      <xdr:rowOff>142476</xdr:rowOff>
    </xdr:from>
    <xdr:to>
      <xdr:col>26</xdr:col>
      <xdr:colOff>35805</xdr:colOff>
      <xdr:row>141</xdr:row>
      <xdr:rowOff>35717</xdr:rowOff>
    </xdr:to>
    <xdr:graphicFrame macro="">
      <xdr:nvGraphicFramePr>
        <xdr:cNvPr id="27" name="Chart 6">
          <a:extLst>
            <a:ext uri="{FF2B5EF4-FFF2-40B4-BE49-F238E27FC236}">
              <a16:creationId xmlns:a16="http://schemas.microsoft.com/office/drawing/2014/main" id="{DE3FA0B9-F6A8-4E4F-1B50-7C5AAC80D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9</xdr:col>
      <xdr:colOff>139898</xdr:colOff>
      <xdr:row>143</xdr:row>
      <xdr:rowOff>148428</xdr:rowOff>
    </xdr:from>
    <xdr:to>
      <xdr:col>17</xdr:col>
      <xdr:colOff>273845</xdr:colOff>
      <xdr:row>164</xdr:row>
      <xdr:rowOff>75405</xdr:rowOff>
    </xdr:to>
    <xdr:graphicFrame macro="">
      <xdr:nvGraphicFramePr>
        <xdr:cNvPr id="15" name="Chart 2">
          <a:extLst>
            <a:ext uri="{FF2B5EF4-FFF2-40B4-BE49-F238E27FC236}">
              <a16:creationId xmlns:a16="http://schemas.microsoft.com/office/drawing/2014/main" id="{95ADC226-E947-A47C-7B55-F65706939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253007</xdr:colOff>
      <xdr:row>166</xdr:row>
      <xdr:rowOff>178196</xdr:rowOff>
    </xdr:from>
    <xdr:to>
      <xdr:col>8</xdr:col>
      <xdr:colOff>347267</xdr:colOff>
      <xdr:row>187</xdr:row>
      <xdr:rowOff>130968</xdr:rowOff>
    </xdr:to>
    <xdr:graphicFrame macro="">
      <xdr:nvGraphicFramePr>
        <xdr:cNvPr id="29" name="Chart 4">
          <a:extLst>
            <a:ext uri="{FF2B5EF4-FFF2-40B4-BE49-F238E27FC236}">
              <a16:creationId xmlns:a16="http://schemas.microsoft.com/office/drawing/2014/main" id="{4FAB7114-D5FB-D7D8-C049-2F1C3CA5B9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9</xdr:col>
      <xdr:colOff>101203</xdr:colOff>
      <xdr:row>166</xdr:row>
      <xdr:rowOff>122631</xdr:rowOff>
    </xdr:from>
    <xdr:to>
      <xdr:col>17</xdr:col>
      <xdr:colOff>321468</xdr:colOff>
      <xdr:row>187</xdr:row>
      <xdr:rowOff>23811</xdr:rowOff>
    </xdr:to>
    <xdr:graphicFrame macro="">
      <xdr:nvGraphicFramePr>
        <xdr:cNvPr id="30" name="Chart 5">
          <a:extLst>
            <a:ext uri="{FF2B5EF4-FFF2-40B4-BE49-F238E27FC236}">
              <a16:creationId xmlns:a16="http://schemas.microsoft.com/office/drawing/2014/main" id="{B9FCE9D3-1470-77D2-3249-68B101678A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220264</xdr:colOff>
      <xdr:row>213</xdr:row>
      <xdr:rowOff>23814</xdr:rowOff>
    </xdr:from>
    <xdr:to>
      <xdr:col>8</xdr:col>
      <xdr:colOff>373061</xdr:colOff>
      <xdr:row>233</xdr:row>
      <xdr:rowOff>71438</xdr:rowOff>
    </xdr:to>
    <xdr:graphicFrame macro="">
      <xdr:nvGraphicFramePr>
        <xdr:cNvPr id="31" name="Chart 6">
          <a:extLst>
            <a:ext uri="{FF2B5EF4-FFF2-40B4-BE49-F238E27FC236}">
              <a16:creationId xmlns:a16="http://schemas.microsoft.com/office/drawing/2014/main" id="{D8751D22-8770-4B34-DE44-D5136E6A6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140892</xdr:colOff>
      <xdr:row>3</xdr:row>
      <xdr:rowOff>39688</xdr:rowOff>
    </xdr:from>
    <xdr:to>
      <xdr:col>8</xdr:col>
      <xdr:colOff>190501</xdr:colOff>
      <xdr:row>23</xdr:row>
      <xdr:rowOff>158141</xdr:rowOff>
    </xdr:to>
    <xdr:graphicFrame macro="">
      <xdr:nvGraphicFramePr>
        <xdr:cNvPr id="3" name="Chart 2">
          <a:extLst>
            <a:ext uri="{FF2B5EF4-FFF2-40B4-BE49-F238E27FC236}">
              <a16:creationId xmlns:a16="http://schemas.microsoft.com/office/drawing/2014/main" id="{8AE08246-3F81-57DD-234A-347DD8557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647828</xdr:colOff>
      <xdr:row>3</xdr:row>
      <xdr:rowOff>29702</xdr:rowOff>
    </xdr:from>
    <xdr:to>
      <xdr:col>17</xdr:col>
      <xdr:colOff>116428</xdr:colOff>
      <xdr:row>23</xdr:row>
      <xdr:rowOff>154780</xdr:rowOff>
    </xdr:to>
    <xdr:graphicFrame macro="">
      <xdr:nvGraphicFramePr>
        <xdr:cNvPr id="4" name="Chart 3">
          <a:extLst>
            <a:ext uri="{FF2B5EF4-FFF2-40B4-BE49-F238E27FC236}">
              <a16:creationId xmlns:a16="http://schemas.microsoft.com/office/drawing/2014/main" id="{B8BB99D3-D0ED-7446-4A08-7FE3D2927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153857</xdr:colOff>
      <xdr:row>27</xdr:row>
      <xdr:rowOff>41388</xdr:rowOff>
    </xdr:from>
    <xdr:to>
      <xdr:col>8</xdr:col>
      <xdr:colOff>244078</xdr:colOff>
      <xdr:row>47</xdr:row>
      <xdr:rowOff>130969</xdr:rowOff>
    </xdr:to>
    <xdr:graphicFrame macro="">
      <xdr:nvGraphicFramePr>
        <xdr:cNvPr id="5" name="Chart 4">
          <a:extLst>
            <a:ext uri="{FF2B5EF4-FFF2-40B4-BE49-F238E27FC236}">
              <a16:creationId xmlns:a16="http://schemas.microsoft.com/office/drawing/2014/main" id="{C3CB4CDC-9FF9-45B8-76CC-33116CC22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576041</xdr:colOff>
      <xdr:row>3</xdr:row>
      <xdr:rowOff>47810</xdr:rowOff>
    </xdr:from>
    <xdr:to>
      <xdr:col>26</xdr:col>
      <xdr:colOff>67271</xdr:colOff>
      <xdr:row>23</xdr:row>
      <xdr:rowOff>146385</xdr:rowOff>
    </xdr:to>
    <xdr:graphicFrame macro="">
      <xdr:nvGraphicFramePr>
        <xdr:cNvPr id="6" name="Chart 5">
          <a:extLst>
            <a:ext uri="{FF2B5EF4-FFF2-40B4-BE49-F238E27FC236}">
              <a16:creationId xmlns:a16="http://schemas.microsoft.com/office/drawing/2014/main" id="{AFEF2207-729A-9D15-094F-C95031FB1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97320</xdr:colOff>
      <xdr:row>27</xdr:row>
      <xdr:rowOff>29766</xdr:rowOff>
    </xdr:from>
    <xdr:to>
      <xdr:col>17</xdr:col>
      <xdr:colOff>245623</xdr:colOff>
      <xdr:row>48</xdr:row>
      <xdr:rowOff>5953</xdr:rowOff>
    </xdr:to>
    <xdr:graphicFrame macro="">
      <xdr:nvGraphicFramePr>
        <xdr:cNvPr id="7" name="Chart 6">
          <a:extLst>
            <a:ext uri="{FF2B5EF4-FFF2-40B4-BE49-F238E27FC236}">
              <a16:creationId xmlns:a16="http://schemas.microsoft.com/office/drawing/2014/main" id="{E281023B-3C3A-77C7-408C-034213AC4A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193024</xdr:colOff>
      <xdr:row>51</xdr:row>
      <xdr:rowOff>174572</xdr:rowOff>
    </xdr:from>
    <xdr:to>
      <xdr:col>8</xdr:col>
      <xdr:colOff>285749</xdr:colOff>
      <xdr:row>71</xdr:row>
      <xdr:rowOff>41673</xdr:rowOff>
    </xdr:to>
    <xdr:graphicFrame macro="">
      <xdr:nvGraphicFramePr>
        <xdr:cNvPr id="8" name="Chart 8">
          <a:extLst>
            <a:ext uri="{FF2B5EF4-FFF2-40B4-BE49-F238E27FC236}">
              <a16:creationId xmlns:a16="http://schemas.microsoft.com/office/drawing/2014/main" id="{B35C2D3B-A9B8-0517-26B2-C2C7CA068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581734</xdr:colOff>
      <xdr:row>52</xdr:row>
      <xdr:rowOff>33732</xdr:rowOff>
    </xdr:from>
    <xdr:to>
      <xdr:col>26</xdr:col>
      <xdr:colOff>124067</xdr:colOff>
      <xdr:row>71</xdr:row>
      <xdr:rowOff>21826</xdr:rowOff>
    </xdr:to>
    <xdr:graphicFrame macro="">
      <xdr:nvGraphicFramePr>
        <xdr:cNvPr id="9" name="Chart 9">
          <a:extLst>
            <a:ext uri="{FF2B5EF4-FFF2-40B4-BE49-F238E27FC236}">
              <a16:creationId xmlns:a16="http://schemas.microsoft.com/office/drawing/2014/main" id="{FE2BAEDE-76BF-0006-5309-8CC82F248A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151644</xdr:colOff>
      <xdr:row>73</xdr:row>
      <xdr:rowOff>101201</xdr:rowOff>
    </xdr:from>
    <xdr:to>
      <xdr:col>8</xdr:col>
      <xdr:colOff>319206</xdr:colOff>
      <xdr:row>93</xdr:row>
      <xdr:rowOff>55561</xdr:rowOff>
    </xdr:to>
    <xdr:graphicFrame macro="">
      <xdr:nvGraphicFramePr>
        <xdr:cNvPr id="10" name="Chart 10">
          <a:extLst>
            <a:ext uri="{FF2B5EF4-FFF2-40B4-BE49-F238E27FC236}">
              <a16:creationId xmlns:a16="http://schemas.microsoft.com/office/drawing/2014/main" id="{4B5A8C79-4CAD-BA52-4E94-EDA7A7E6B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612250</xdr:colOff>
      <xdr:row>73</xdr:row>
      <xdr:rowOff>93460</xdr:rowOff>
    </xdr:from>
    <xdr:to>
      <xdr:col>17</xdr:col>
      <xdr:colOff>85328</xdr:colOff>
      <xdr:row>93</xdr:row>
      <xdr:rowOff>109141</xdr:rowOff>
    </xdr:to>
    <xdr:graphicFrame macro="">
      <xdr:nvGraphicFramePr>
        <xdr:cNvPr id="11" name="Chart 11">
          <a:extLst>
            <a:ext uri="{FF2B5EF4-FFF2-40B4-BE49-F238E27FC236}">
              <a16:creationId xmlns:a16="http://schemas.microsoft.com/office/drawing/2014/main" id="{ED11C610-F3F9-7138-CE2C-EB2D7A25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593870</xdr:colOff>
      <xdr:row>52</xdr:row>
      <xdr:rowOff>25988</xdr:rowOff>
    </xdr:from>
    <xdr:to>
      <xdr:col>17</xdr:col>
      <xdr:colOff>226089</xdr:colOff>
      <xdr:row>71</xdr:row>
      <xdr:rowOff>29766</xdr:rowOff>
    </xdr:to>
    <xdr:graphicFrame macro="">
      <xdr:nvGraphicFramePr>
        <xdr:cNvPr id="12" name="Chart 13">
          <a:extLst>
            <a:ext uri="{FF2B5EF4-FFF2-40B4-BE49-F238E27FC236}">
              <a16:creationId xmlns:a16="http://schemas.microsoft.com/office/drawing/2014/main" id="{9B4AC715-BB3B-1E77-3615-770FF8FC2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41673</xdr:colOff>
      <xdr:row>27</xdr:row>
      <xdr:rowOff>57149</xdr:rowOff>
    </xdr:from>
    <xdr:to>
      <xdr:col>26</xdr:col>
      <xdr:colOff>90554</xdr:colOff>
      <xdr:row>47</xdr:row>
      <xdr:rowOff>136921</xdr:rowOff>
    </xdr:to>
    <xdr:graphicFrame macro="">
      <xdr:nvGraphicFramePr>
        <xdr:cNvPr id="2" name="Chart 1">
          <a:extLst>
            <a:ext uri="{FF2B5EF4-FFF2-40B4-BE49-F238E27FC236}">
              <a16:creationId xmlns:a16="http://schemas.microsoft.com/office/drawing/2014/main" id="{50F95777-8DF8-9BC8-2C2C-805AC0A1E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214313</xdr:colOff>
      <xdr:row>4</xdr:row>
      <xdr:rowOff>18029</xdr:rowOff>
    </xdr:from>
    <xdr:to>
      <xdr:col>8</xdr:col>
      <xdr:colOff>309562</xdr:colOff>
      <xdr:row>25</xdr:row>
      <xdr:rowOff>0</xdr:rowOff>
    </xdr:to>
    <xdr:graphicFrame macro="">
      <xdr:nvGraphicFramePr>
        <xdr:cNvPr id="2" name="Chart 1">
          <a:extLst>
            <a:ext uri="{FF2B5EF4-FFF2-40B4-BE49-F238E27FC236}">
              <a16:creationId xmlns:a16="http://schemas.microsoft.com/office/drawing/2014/main" id="{EA0A322C-411A-C041-CE7A-A07DB8717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47626</xdr:colOff>
      <xdr:row>4</xdr:row>
      <xdr:rowOff>23812</xdr:rowOff>
    </xdr:from>
    <xdr:to>
      <xdr:col>25</xdr:col>
      <xdr:colOff>613172</xdr:colOff>
      <xdr:row>25</xdr:row>
      <xdr:rowOff>41673</xdr:rowOff>
    </xdr:to>
    <xdr:graphicFrame macro="">
      <xdr:nvGraphicFramePr>
        <xdr:cNvPr id="4" name="Chart 3">
          <a:extLst>
            <a:ext uri="{FF2B5EF4-FFF2-40B4-BE49-F238E27FC236}">
              <a16:creationId xmlns:a16="http://schemas.microsoft.com/office/drawing/2014/main" id="{D0723EB1-EE9B-07B2-BF16-9CE342A60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245776</xdr:colOff>
      <xdr:row>27</xdr:row>
      <xdr:rowOff>22280</xdr:rowOff>
    </xdr:from>
    <xdr:to>
      <xdr:col>8</xdr:col>
      <xdr:colOff>297656</xdr:colOff>
      <xdr:row>48</xdr:row>
      <xdr:rowOff>59530</xdr:rowOff>
    </xdr:to>
    <xdr:graphicFrame macro="">
      <xdr:nvGraphicFramePr>
        <xdr:cNvPr id="5" name="Chart 6">
          <a:extLst>
            <a:ext uri="{FF2B5EF4-FFF2-40B4-BE49-F238E27FC236}">
              <a16:creationId xmlns:a16="http://schemas.microsoft.com/office/drawing/2014/main" id="{5AF96A7D-D1A9-06D4-C4D5-D7074867FF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206090</xdr:colOff>
      <xdr:row>53</xdr:row>
      <xdr:rowOff>101371</xdr:rowOff>
    </xdr:from>
    <xdr:to>
      <xdr:col>8</xdr:col>
      <xdr:colOff>297657</xdr:colOff>
      <xdr:row>74</xdr:row>
      <xdr:rowOff>101201</xdr:rowOff>
    </xdr:to>
    <xdr:graphicFrame macro="">
      <xdr:nvGraphicFramePr>
        <xdr:cNvPr id="6" name="Chart 7">
          <a:extLst>
            <a:ext uri="{FF2B5EF4-FFF2-40B4-BE49-F238E27FC236}">
              <a16:creationId xmlns:a16="http://schemas.microsoft.com/office/drawing/2014/main" id="{ACC739BC-9B4A-F5C3-1919-340705B926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204108</xdr:colOff>
      <xdr:row>53</xdr:row>
      <xdr:rowOff>107325</xdr:rowOff>
    </xdr:from>
    <xdr:to>
      <xdr:col>17</xdr:col>
      <xdr:colOff>470297</xdr:colOff>
      <xdr:row>74</xdr:row>
      <xdr:rowOff>101202</xdr:rowOff>
    </xdr:to>
    <xdr:graphicFrame macro="">
      <xdr:nvGraphicFramePr>
        <xdr:cNvPr id="7" name="Chart 14">
          <a:extLst>
            <a:ext uri="{FF2B5EF4-FFF2-40B4-BE49-F238E27FC236}">
              <a16:creationId xmlns:a16="http://schemas.microsoft.com/office/drawing/2014/main" id="{99E1C821-BE15-0241-1FF6-4A66738C2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233025</xdr:colOff>
      <xdr:row>3</xdr:row>
      <xdr:rowOff>166857</xdr:rowOff>
    </xdr:from>
    <xdr:to>
      <xdr:col>17</xdr:col>
      <xdr:colOff>238126</xdr:colOff>
      <xdr:row>25</xdr:row>
      <xdr:rowOff>23811</xdr:rowOff>
    </xdr:to>
    <xdr:graphicFrame macro="">
      <xdr:nvGraphicFramePr>
        <xdr:cNvPr id="8" name="Chart 1">
          <a:extLst>
            <a:ext uri="{FF2B5EF4-FFF2-40B4-BE49-F238E27FC236}">
              <a16:creationId xmlns:a16="http://schemas.microsoft.com/office/drawing/2014/main" id="{8C782F2E-4B30-77D0-C1A9-A8DF6A7CF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46296296" backgroundQuery="1" createdVersion="8" refreshedVersion="8" minRefreshableVersion="3" recordCount="0" supportSubquery="1" supportAdvancedDrill="1" xr:uid="{F1B2BFF0-9687-4E05-A6B3-F10ECA892F13}">
  <cacheSource type="external" connectionId="5"/>
  <cacheFields count="5">
    <cacheField name="[HR_Project].[Termination Reason].[Termination Reason]" caption="Termination Reason" numFmtId="0" hierarchy="16" level="1">
      <sharedItems count="5">
        <s v="Another position"/>
        <s v="Career change"/>
        <s v="Hours"/>
        <s v="More money"/>
        <s v="Unhappy"/>
      </sharedItems>
    </cacheField>
    <cacheField name="[HR_Project].[Department].[Department]" caption="Department" numFmtId="0" hierarchy="18" level="1">
      <sharedItems count="1">
        <s v="Sales"/>
      </sharedItems>
    </cacheField>
    <cacheField name="[Measures].[Average of Age]" caption="Average of Age" numFmtId="0" hierarchy="56" level="32767"/>
    <cacheField name="[HR_Project].[Status].[Status]" caption="Status" numFmtId="0" hierarchy="17" level="1">
      <sharedItems count="3">
        <s v="Active"/>
        <s v="Termin. w/cause"/>
        <s v="Vol. Termin."/>
      </sharedItems>
    </cacheField>
    <cacheField name="[Measures].[Average of Satisfaction]" caption="Average of Satisfaction" numFmtId="0" hierarchy="58"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3"/>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oneField="1">
      <fieldsUsage count="1">
        <fieldUsage x="2"/>
      </fieldsUsage>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oneField="1">
      <fieldsUsage count="1">
        <fieldUsage x="4"/>
      </fieldsUsage>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47685189" backgroundQuery="1" createdVersion="8" refreshedVersion="8" minRefreshableVersion="3" recordCount="0" supportSubquery="1" supportAdvancedDrill="1" xr:uid="{E5CA8FA3-6C25-4EA0-9E5E-9F5A478EF3B9}">
  <cacheSource type="external" connectionId="5"/>
  <cacheFields count="6">
    <cacheField name="[HR_Project].[Department].[Department]" caption="Department" numFmtId="0" hierarchy="18" level="1">
      <sharedItems count="1">
        <s v="IT/IS"/>
      </sharedItems>
    </cacheField>
    <cacheField name="[HR_Project].[Status].[Status]" caption="Status" numFmtId="0" hierarchy="17" level="1">
      <sharedItems containsSemiMixedTypes="0" containsNonDate="0" containsString="0"/>
    </cacheField>
    <cacheField name="[HR_Project].[Age Band].[Age Band]" caption="Age Band" numFmtId="0" hierarchy="35" level="1">
      <sharedItems count="3">
        <s v="27 - 37"/>
        <s v="37 - 47"/>
        <s v="47 - 57"/>
      </sharedItems>
    </cacheField>
    <cacheField name="[HR_Project].[Gender].[Gender]" caption="Gender" numFmtId="0" hierarchy="7" level="1">
      <sharedItems count="2">
        <s v="Female"/>
        <s v="Male"/>
      </sharedItems>
    </cacheField>
    <cacheField name="[HR_Project].[Performance].[Performance]" caption="Performance" numFmtId="0" hierarchy="21" level="1">
      <sharedItems count="2">
        <s v="Exceeds"/>
        <s v="Fully Meets"/>
      </sharedItems>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3"/>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4"/>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fieldsUsage count="2">
        <fieldUsage x="-1"/>
        <fieldUsage x="2"/>
      </fieldsUsage>
    </cacheHierarchy>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5"/>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4884259" backgroundQuery="1" createdVersion="8" refreshedVersion="8" minRefreshableVersion="3" recordCount="0" supportSubquery="1" supportAdvancedDrill="1" xr:uid="{9FC0E28E-1773-40A4-9763-A382E95BF24F}">
  <cacheSource type="external" connectionId="5"/>
  <cacheFields count="6">
    <cacheField name="[HR_Project].[Department].[Department]" caption="Department" numFmtId="0" hierarchy="18" level="1">
      <sharedItems count="1">
        <s v="IT/IS"/>
      </sharedItems>
    </cacheField>
    <cacheField name="[HR_Project].[Status].[Status]" caption="Status" numFmtId="0" hierarchy="17" level="1">
      <sharedItems containsSemiMixedTypes="0" containsNonDate="0" containsString="0"/>
    </cacheField>
    <cacheField name="[HR_Project].[Salary Band].[Salary Band]" caption="Salary Band" numFmtId="0" hierarchy="2" level="1">
      <sharedItems containsSemiMixedTypes="0" containsNonDate="0" containsString="0"/>
    </cacheField>
    <cacheField name="[HR_Project].[Age Band].[Age Band]" caption="Age Band" numFmtId="0" hierarchy="35" level="1">
      <sharedItems count="3">
        <s v="27 - 37"/>
        <s v="37 - 47"/>
        <s v="47 - 57"/>
      </sharedItems>
    </cacheField>
    <cacheField name="[Measures].[Average of Salary]" caption="Average of Salary" numFmtId="0" hierarchy="48" level="32767"/>
    <cacheField name="[HR_Project].[Gender].[Gender]" caption="Gender" numFmtId="0" hierarchy="7" level="1">
      <sharedItems count="2">
        <s v="Female"/>
        <s v="Male"/>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2" memberValueDatatype="130" unbalanced="0">
      <fieldsUsage count="2">
        <fieldUsage x="-1"/>
        <fieldUsage x="2"/>
      </fieldsUsage>
    </cacheHierarchy>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5"/>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fieldsUsage count="2">
        <fieldUsage x="-1"/>
        <fieldUsage x="3"/>
      </fieldsUsage>
    </cacheHierarchy>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4"/>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50578706" backgroundQuery="1" createdVersion="8" refreshedVersion="8" minRefreshableVersion="3" recordCount="0" supportSubquery="1" supportAdvancedDrill="1" xr:uid="{4F81EA40-4E5B-4753-B6EB-117F921D4810}">
  <cacheSource type="external" connectionId="5"/>
  <cacheFields count="4">
    <cacheField name="[HR_Project].[Last Name].[Last Name]" caption="Last Name" numFmtId="0" hierarchy="31" level="1">
      <sharedItems count="10">
        <s v="Biden L"/>
        <s v="Carter M"/>
        <s v="Chace B"/>
        <s v="Daniele A"/>
        <s v="Fraval M"/>
        <s v="Jhaveri S"/>
        <s v="King J"/>
        <s v="Punjabhi L"/>
        <s v="Ren K"/>
        <s v="Smith S"/>
      </sharedItems>
    </cacheField>
    <cacheField name="[HR_Project].[Status].[Status]" caption="Status" numFmtId="0" hierarchy="17" level="1">
      <sharedItems containsSemiMixedTypes="0" containsNonDate="0" containsString="0"/>
    </cacheField>
    <cacheField name="[HR_Project].[Race].[Race]" caption="Race" numFmtId="0" hierarchy="11" level="1">
      <sharedItems count="6">
        <s v="Amer. Ind. or Alask. Nat."/>
        <s v="Asian"/>
        <s v="Black or Afr. Amer."/>
        <s v="Multi-race"/>
        <s v="Other"/>
        <s v="White"/>
      </sharedItems>
    </cacheField>
    <cacheField name="[Measures].[Average of Combined Eng&amp;Sat]" caption="Average of Combined Eng&amp;Sat" numFmtId="0" hierarchy="86"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fieldsUsage count="2">
        <fieldUsage x="-1"/>
        <fieldUsage x="2"/>
      </fieldsUsage>
    </cacheHierarchy>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3"/>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51851853" backgroundQuery="1" createdVersion="8" refreshedVersion="8" minRefreshableVersion="3" recordCount="0" supportSubquery="1" supportAdvancedDrill="1" xr:uid="{BF6F6C0B-5567-4FD1-99B7-6D9C4483B7AD}">
  <cacheSource type="external" connectionId="5"/>
  <cacheFields count="4">
    <cacheField name="[HR_Project].[Department].[Department]" caption="Department" numFmtId="0" hierarchy="18" level="1">
      <sharedItems count="1">
        <s v="IT/IS"/>
      </sharedItems>
    </cacheField>
    <cacheField name="[HR_Project].[Status].[Status]" caption="Status" numFmtId="0" hierarchy="17" level="1">
      <sharedItems containsSemiMixedTypes="0" containsNonDate="0" containsString="0"/>
    </cacheField>
    <cacheField name="[HR_Project].[Race].[Race]" caption="Race" numFmtId="0" hierarchy="11" level="1">
      <sharedItems count="3">
        <s v="Asian"/>
        <s v="Black or Afr. Amer."/>
        <s v="White"/>
      </sharedItems>
    </cacheField>
    <cacheField name="[Measures].[Average of Combined Eng&amp;Sat]" caption="Average of Combined Eng&amp;Sat" numFmtId="0" hierarchy="86"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fieldsUsage count="2">
        <fieldUsage x="-1"/>
        <fieldUsage x="2"/>
      </fieldsUsage>
    </cacheHierarchy>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3"/>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52893516" backgroundQuery="1" createdVersion="8" refreshedVersion="8" minRefreshableVersion="3" recordCount="0" supportSubquery="1" supportAdvancedDrill="1" xr:uid="{5E2E9EE4-7449-4FE3-B826-549CFCCA0FC4}">
  <cacheSource type="external" connectionId="5"/>
  <cacheFields count="5">
    <cacheField name="[HR_Project].[Last Name].[Last Name]" caption="Last Name" numFmtId="0" hierarchy="31" level="1">
      <sharedItems count="10">
        <s v="Biden L"/>
        <s v="Carter M"/>
        <s v="Chace B"/>
        <s v="Daniele A"/>
        <s v="Fraval M"/>
        <s v="Jhaveri S"/>
        <s v="King J"/>
        <s v="Punjabhi L"/>
        <s v="Ren K"/>
        <s v="Smith S"/>
      </sharedItems>
    </cacheField>
    <cacheField name="[HR_Project].[Status].[Status]" caption="Status" numFmtId="0" hierarchy="17" level="1">
      <sharedItems containsSemiMixedTypes="0" containsNonDate="0" containsString="0"/>
    </cacheField>
    <cacheField name="[HR_Project].[Department].[Department]" caption="Department" numFmtId="0" hierarchy="18" level="1">
      <sharedItems count="6">
        <s v="Admin Offices"/>
        <s v="Executive Office"/>
        <s v="IT/IS"/>
        <s v="Production"/>
        <s v="Sales"/>
        <s v="Soft. Engineering"/>
      </sharedItems>
    </cacheField>
    <cacheField name="[Measures].[Average of Salary]" caption="Average of Salary" numFmtId="0" hierarchy="48" level="32767"/>
    <cacheField name="[HR_Project].[Gender].[Gender]" caption="Gender" numFmtId="0" hierarchy="7" level="1">
      <sharedItems count="2">
        <s v="Female"/>
        <s v="Male"/>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4"/>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2"/>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3"/>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54050924" backgroundQuery="1" createdVersion="8" refreshedVersion="8" minRefreshableVersion="3" recordCount="0" supportSubquery="1" supportAdvancedDrill="1" xr:uid="{8FFEE4A4-A19C-46E9-8272-B57C0AE45348}">
  <cacheSource type="external" connectionId="5"/>
  <cacheFields count="5">
    <cacheField name="[HR_Project].[Department].[Department]" caption="Department" numFmtId="0" hierarchy="18" level="1">
      <sharedItems count="1">
        <s v="IT/IS"/>
      </sharedItems>
    </cacheField>
    <cacheField name="[HR_Project].[Status].[Status]" caption="Status" numFmtId="0" hierarchy="17" level="1">
      <sharedItems containsSemiMixedTypes="0" containsNonDate="0" containsString="0"/>
    </cacheField>
    <cacheField name="[HR_Project].[Performance].[Performance]" caption="Performance" numFmtId="0" hierarchy="21" level="1">
      <sharedItems count="1">
        <s v="Exceeds"/>
      </sharedItems>
    </cacheField>
    <cacheField name="[Measures].[Count of EmpID]" caption="Count of EmpID" numFmtId="0" hierarchy="54" level="32767"/>
    <cacheField name="[HR_Project].[Age Band].[Age Band]" caption="Age Band" numFmtId="0" hierarchy="35" level="1">
      <sharedItems count="3">
        <s v="27 - 37"/>
        <s v="37 - 47"/>
        <s v="47 - 57"/>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2"/>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fieldsUsage count="2">
        <fieldUsage x="-1"/>
        <fieldUsage x="4"/>
      </fieldsUsage>
    </cacheHierarchy>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3"/>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54976855" backgroundQuery="1" createdVersion="8" refreshedVersion="8" minRefreshableVersion="3" recordCount="0" supportSubquery="1" supportAdvancedDrill="1" xr:uid="{8AB79AB3-B165-46EC-B3FD-2A1257661860}">
  <cacheSource type="external" connectionId="5"/>
  <cacheFields count="3">
    <cacheField name="[HR_Project].[Department].[Department]" caption="Department" numFmtId="0" hierarchy="18" level="1">
      <sharedItems count="3">
        <s v="IT/IS"/>
        <s v="Production"/>
        <s v="Sales"/>
      </sharedItems>
    </cacheField>
    <cacheField name="[HR_Project].[Status].[Status]" caption="Status" numFmtId="0" hierarchy="17" level="1">
      <sharedItems containsSemiMixedTypes="0" containsNonDate="0" containsString="0"/>
    </cacheField>
    <cacheField name="[Measures].[% N.Improve &amp; PIP]" caption="% N.Improve &amp; PIP" numFmtId="0" hierarchy="113"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oneField="1">
      <fieldsUsage count="1">
        <fieldUsage x="2"/>
      </fieldsUsage>
    </cacheHierarchy>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56018518" backgroundQuery="1" createdVersion="8" refreshedVersion="8" minRefreshableVersion="3" recordCount="0" supportSubquery="1" supportAdvancedDrill="1" xr:uid="{3D1E5683-5A20-4AE5-B810-D79F58926CC0}">
  <cacheSource type="external" connectionId="5"/>
  <cacheFields count="7">
    <cacheField name="[HR_Project].[Department].[Department]" caption="Department" numFmtId="0" hierarchy="18" level="1">
      <sharedItems count="1">
        <s v="IT/IS"/>
      </sharedItems>
    </cacheField>
    <cacheField name="[HR_Project].[Status].[Status]" caption="Status" numFmtId="0" hierarchy="17" level="1">
      <sharedItems containsSemiMixedTypes="0" containsNonDate="0" containsString="0"/>
    </cacheField>
    <cacheField name="[HR_Project].[Age Band].[Age Band]" caption="Age Band" numFmtId="0" hierarchy="35" level="1">
      <sharedItems count="3">
        <s v="27 - 37"/>
        <s v="37 - 47"/>
        <s v="47 - 57"/>
      </sharedItems>
    </cacheField>
    <cacheField name="[HR_Project].[Performance].[Performance]" caption="Performance" numFmtId="0" hierarchy="21" level="1">
      <sharedItems count="2">
        <s v="Exceeds"/>
        <s v="Fully Meets"/>
      </sharedItems>
    </cacheField>
    <cacheField name="[Measures].[Sum of Late Days (30)]" caption="Sum of Late Days (30)" numFmtId="0" hierarchy="88" level="32767"/>
    <cacheField name="[Measures].[Average of Absence Fraction]" caption="Average of Absence Fraction" numFmtId="0" hierarchy="66" level="32767"/>
    <cacheField name="[HR_Project].[Gender].[Gender]" caption="Gender" numFmtId="0" hierarchy="7" level="1">
      <sharedItems count="2">
        <s v="Female"/>
        <s v="Male"/>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6"/>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3"/>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fieldsUsage count="2">
        <fieldUsage x="-1"/>
        <fieldUsage x="2"/>
      </fieldsUsage>
    </cacheHierarchy>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oneField="1">
      <fieldsUsage count="1">
        <fieldUsage x="5"/>
      </fieldsUsage>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oneField="1">
      <fieldsUsage count="1">
        <fieldUsage x="4"/>
      </fieldsUsage>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58217596" backgroundQuery="1" createdVersion="8" refreshedVersion="8" minRefreshableVersion="3" recordCount="0" supportSubquery="1" supportAdvancedDrill="1" xr:uid="{A39EBB7A-BD1D-465C-BBAD-BB5C58C305ED}">
  <cacheSource type="external" connectionId="5"/>
  <cacheFields count="6">
    <cacheField name="[HR_Project].[Termination Reason].[Termination Reason]" caption="Termination Reason" numFmtId="0" hierarchy="16" level="1">
      <sharedItems count="5">
        <s v="Another position"/>
        <s v="Career change"/>
        <s v="Hours"/>
        <s v="More money"/>
        <s v="Unhappy"/>
      </sharedItems>
    </cacheField>
    <cacheField name="[HR_Project].[Department].[Department]" caption="Department" numFmtId="0" hierarchy="18" level="1">
      <sharedItems count="1">
        <s v="Production"/>
      </sharedItems>
    </cacheField>
    <cacheField name="[HR_Project].[Status].[Status]" caption="Status" numFmtId="0" hierarchy="17" level="1">
      <sharedItems containsSemiMixedTypes="0" containsNonDate="0" containsString="0"/>
    </cacheField>
    <cacheField name="[HR_Project].[Performance].[Performance]" caption="Performance" numFmtId="0" hierarchy="21" level="1">
      <sharedItems count="1">
        <s v="Exceeds"/>
      </sharedItems>
    </cacheField>
    <cacheField name="[Measures].[Average of Combined Eng&amp;Sat]" caption="Average of Combined Eng&amp;Sat" numFmtId="0" hierarchy="86" level="32767"/>
    <cacheField name="[HR_Project].[Salary Band].[Salary Band]" caption="Salary Band" numFmtId="0" hierarchy="2" level="1">
      <sharedItems count="3">
        <s v="High"/>
        <s v="Low"/>
        <s v="Medium"/>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2" memberValueDatatype="130" unbalanced="0">
      <fieldsUsage count="2">
        <fieldUsage x="-1"/>
        <fieldUsage x="5"/>
      </fieldsUsage>
    </cacheHierarchy>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3"/>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4"/>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59837966" backgroundQuery="1" createdVersion="8" refreshedVersion="8" minRefreshableVersion="3" recordCount="0" supportSubquery="1" supportAdvancedDrill="1" xr:uid="{D6D3689B-AAFF-43FC-9034-2E62A292C383}">
  <cacheSource type="external" connectionId="5"/>
  <cacheFields count="6">
    <cacheField name="[HR_Project].[Termination Reason].[Termination Reason]" caption="Termination Reason" numFmtId="0" hierarchy="16" level="1">
      <sharedItems count="5">
        <s v="Another position"/>
        <s v="Career change"/>
        <s v="Hours"/>
        <s v="More money"/>
        <s v="Unhappy"/>
      </sharedItems>
    </cacheField>
    <cacheField name="[HR_Project].[Department].[Department]" caption="Department" numFmtId="0" hierarchy="18" level="1">
      <sharedItems count="1">
        <s v="Production"/>
      </sharedItems>
    </cacheField>
    <cacheField name="[HR_Project].[Status].[Status]" caption="Status" numFmtId="0" hierarchy="17" level="1">
      <sharedItems containsSemiMixedTypes="0" containsNonDate="0" containsString="0"/>
    </cacheField>
    <cacheField name="[HR_Project].[Performance].[Performance]" caption="Performance" numFmtId="0" hierarchy="21" level="1">
      <sharedItems count="1">
        <s v="Exceeds"/>
      </sharedItems>
    </cacheField>
    <cacheField name="[HR_Project].[Gender].[Gender]" caption="Gender" numFmtId="0" hierarchy="7" level="1">
      <sharedItems count="2">
        <s v="Female"/>
        <s v="Male"/>
      </sharedItems>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4"/>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3"/>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5"/>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60879628" backgroundQuery="1" createdVersion="8" refreshedVersion="8" minRefreshableVersion="3" recordCount="0" supportSubquery="1" supportAdvancedDrill="1" xr:uid="{E7831FAE-A66C-49DE-9C9B-306EFDE3DD2E}">
  <cacheSource type="external" connectionId="5"/>
  <cacheFields count="7">
    <cacheField name="[HR_Project].[Termination Reason].[Termination Reason]" caption="Termination Reason" numFmtId="0" hierarchy="16" level="1">
      <sharedItems count="5">
        <s v="Another position"/>
        <s v="Career change"/>
        <s v="Hours"/>
        <s v="More money"/>
        <s v="Unhappy"/>
      </sharedItems>
    </cacheField>
    <cacheField name="[HR_Project].[Department].[Department]" caption="Department" numFmtId="0" hierarchy="18" level="1">
      <sharedItems count="1">
        <s v="Production"/>
      </sharedItems>
    </cacheField>
    <cacheField name="[HR_Project].[Status].[Status]" caption="Status" numFmtId="0" hierarchy="17" level="1">
      <sharedItems containsSemiMixedTypes="0" containsNonDate="0" containsString="0"/>
    </cacheField>
    <cacheField name="[HR_Project].[Performance].[Performance]" caption="Performance" numFmtId="0" hierarchy="21" level="1">
      <sharedItems count="1">
        <s v="Exceeds"/>
      </sharedItems>
    </cacheField>
    <cacheField name="[Measures].[Count of EmpID]" caption="Count of EmpID" numFmtId="0" hierarchy="54" level="32767"/>
    <cacheField name="[HR_Project].[Marital Staus].[Marital Staus]" caption="Marital Staus" numFmtId="0" hierarchy="8" level="1">
      <sharedItems count="5">
        <s v="Divorced"/>
        <s v="Married"/>
        <s v="Separated"/>
        <s v="Single"/>
        <s v="Widowed"/>
      </sharedItems>
    </cacheField>
    <cacheField name="[Measures].[Average of Age]" caption="Average of Age" numFmtId="0" hierarchy="56"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2" memberValueDatatype="130" unbalanced="0">
      <fieldsUsage count="2">
        <fieldUsage x="-1"/>
        <fieldUsage x="5"/>
      </fieldsUsage>
    </cacheHierarchy>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3"/>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4"/>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oneField="1">
      <fieldsUsage count="1">
        <fieldUsage x="6"/>
      </fieldsUsage>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62037037" backgroundQuery="1" createdVersion="8" refreshedVersion="8" minRefreshableVersion="3" recordCount="0" supportSubquery="1" supportAdvancedDrill="1" xr:uid="{348721D4-1B5F-4185-A706-ECD2C8350B43}">
  <cacheSource type="external" connectionId="5"/>
  <cacheFields count="5">
    <cacheField name="[HR_Project].[Manager].[Manager]" caption="Manager" numFmtId="0" hierarchy="19" level="1">
      <sharedItems count="21">
        <s v="Alex Sweetwater"/>
        <s v="Amy Dunn"/>
        <s v="Board of Directors"/>
        <s v="Brandon R. LeBlanc"/>
        <s v="Brannon Miller"/>
        <s v="Brian Champaigne"/>
        <s v="David Stanley"/>
        <s v="Debra Houlihan"/>
        <s v="Elijiah Gray"/>
        <s v="Eric Dougall"/>
        <s v="Janet King"/>
        <s v="Jennifer Zamora"/>
        <s v="John Smith"/>
        <s v="Kelley Spirea"/>
        <s v="Ketsia Liebig"/>
        <s v="Kissy Sullivan"/>
        <s v="Lynn Daneault"/>
        <s v="Michael Albert"/>
        <s v="Peter Monroe"/>
        <s v="Simon Roup"/>
        <s v="Webster Butler"/>
      </sharedItems>
    </cacheField>
    <cacheField name="[HR_Project].[Status].[Status]" caption="Status" numFmtId="0" hierarchy="17" level="1">
      <sharedItems containsSemiMixedTypes="0" containsNonDate="0" containsString="0"/>
    </cacheField>
    <cacheField name="[Measures].[Count of EmpID]" caption="Count of EmpID" numFmtId="0" hierarchy="54" level="32767"/>
    <cacheField name="[HR_Project].[Last Name].[Last Name]" caption="Last Name" numFmtId="0" hierarchy="31" level="1">
      <sharedItems count="206">
        <s v="Andreola C"/>
        <s v="Carabbio J"/>
        <s v="Del Bosqe K"/>
        <s v="Martin S"/>
        <s v="Saada A"/>
        <s v="Szabo A"/>
        <s v="Anderson L"/>
        <s v="Bernstei S"/>
        <s v="Desimone C"/>
        <s v="Fernande N"/>
        <s v="Girifalc E"/>
        <s v="Harrison K"/>
        <s v="Shields S"/>
        <s v="Burke J"/>
        <s v="King J"/>
        <s v="Foster-Bker A"/>
        <s v="Brown M"/>
        <s v="LaRotond W"/>
        <s v="Steans T"/>
        <s v="Singh N"/>
        <s v="Boutwell B"/>
        <s v="Bachioch L"/>
        <s v="Billis H"/>
        <s v="Clukey E"/>
        <s v="Dee R"/>
        <s v="DiNocco L"/>
        <s v="Fidelia"/>
        <s v="Gonzalez C"/>
        <s v="Ivey R"/>
        <s v="Kretschmr J"/>
        <s v="Mangal D"/>
        <s v="Ngodup S"/>
        <s v="Robinson E"/>
        <s v="Sparks T"/>
        <s v="Tippett J"/>
        <s v="Johnston Y"/>
        <s v="Petingil S"/>
        <s v="DeVito T"/>
        <s v="Gruber H"/>
        <s v="Rachael M"/>
        <s v="Tannen B"/>
        <s v="Roper K"/>
        <s v="Le B"/>
        <s v="Navathe K"/>
        <s v="Wang C"/>
        <s v="Cockel J"/>
        <s v="Dobrin D"/>
        <s v="Garcia R"/>
        <s v="Gordon D"/>
        <s v="Jackson M"/>
        <s v="Langton E"/>
        <s v="Maurice S"/>
        <s v="Nguyen L"/>
        <s v="Pitt B"/>
        <s v="Rose A"/>
        <s v="Trang M"/>
        <s v="Zima C"/>
        <s v="Good S"/>
        <s v="Monkfish E"/>
        <s v="Wolk H"/>
        <s v="Daneault L"/>
        <s v="Smith J"/>
        <s v="Alagbe T"/>
        <s v="Beatrice C"/>
        <s v="Chan L"/>
        <s v="Darson J"/>
        <s v="Lecter H"/>
        <s v="Lydon A"/>
        <s v="Motlagh"/>
        <s v="Sander K"/>
        <s v="Sutwell B"/>
        <s v="Faller M"/>
        <s v="Hunts J"/>
        <s v="Lunquist L"/>
        <s v="Nowlan K"/>
        <s v="Clayton R"/>
        <s v="Galia L"/>
        <s v="Lindsay L"/>
        <s v="Soto J"/>
        <s v="Zamora J"/>
        <s v="Corleone V"/>
        <s v="Houlihan D"/>
        <s v="Candie C"/>
        <s v="Corleone M"/>
        <s v="Dunn A"/>
        <s v="Gray E"/>
        <s v="Liebig K"/>
        <s v="Miller B"/>
        <s v="Spirea K"/>
        <s v="Sullivan K"/>
        <s v="Vega V"/>
        <s v="LeBlanc B"/>
        <s v="Champaige B"/>
        <s v="Foss J"/>
        <s v="Roup S"/>
        <s v="Monroe P"/>
        <s v="Dougall E"/>
        <s v="Cady M"/>
        <s v="Carter M"/>
        <s v="Delarge A"/>
        <s v="Dietrich J"/>
        <s v="Hitchcoc A"/>
        <s v="Kreuger F"/>
        <s v="Leruth G"/>
        <s v="Ozark T"/>
        <s v="Ren K"/>
        <s v="Strong C"/>
        <s v="Valentin J"/>
        <s v="Villanuea N"/>
        <s v="Barone F"/>
        <s v="Carey M"/>
        <s v="Cornett L"/>
        <s v="Engdahl J"/>
        <s v="England R"/>
        <s v="Gaul B"/>
        <s v="Jhaveri S"/>
        <s v="Osturnka A"/>
        <s v="Punjabhi L"/>
        <s v="Saar-Becles M"/>
        <s v="Stoica R"/>
        <s v="Beak K"/>
        <s v="Hankard E"/>
        <s v="Linden M"/>
        <s v="Moran P"/>
        <s v="Sahoo A"/>
        <s v="Athwal S"/>
        <s v="Biden L"/>
        <s v="Cierpiszwski C"/>
        <s v="Dickinso G"/>
        <s v="Dunne A"/>
        <s v="Gold S"/>
        <s v="Heitzman A"/>
        <s v="Hudson J"/>
        <s v="Knapp B"/>
        <s v="Mahoney L"/>
        <s v="Newman R"/>
        <s v="Smith S"/>
        <s v="Burkett B"/>
        <s v="Carthy B"/>
        <s v="Jeannite T"/>
        <s v="Walker R"/>
        <s v="Bugali J"/>
        <s v="Goyal R"/>
        <s v="Jacobi H"/>
        <s v="Mckenna S"/>
        <s v="Myers M"/>
        <s v="Stanford B"/>
        <s v="Davis D"/>
        <s v="Gosciminki P"/>
        <s v="Monterro L"/>
        <s v="Woodson J"/>
        <s v="Chigurh A"/>
        <s v="Driver E"/>
        <s v="Fraval M"/>
        <s v="Givens M"/>
        <s v="Khemmich B"/>
        <s v="McKinzie J"/>
        <s v="Nguyen D"/>
        <s v="Onque J"/>
        <s v="Potts X"/>
        <s v="Stansfied N"/>
        <s v="Terry S"/>
        <s v="Torrence J"/>
        <s v="Adinolfi W"/>
        <s v="Chace B"/>
        <s v="Crimming"/>
        <s v="Gentry M"/>
        <s v="Handschigl J"/>
        <s v="Keatts K"/>
        <s v="Medeiros J"/>
        <s v="Owad C"/>
        <s v="Sullivan T"/>
        <s v="Von Massnbach A"/>
        <s v="Blount D"/>
        <s v="Erilus A"/>
        <s v="Moumanil M"/>
        <s v="Bacong A"/>
        <s v="Dolan L"/>
        <s v="Goeth A"/>
        <s v="Gonzalez M"/>
        <s v="Fett B"/>
        <s v="Morway T"/>
        <s v="Shepard A"/>
        <s v="Turpin J"/>
        <s v="Cross N"/>
        <s v="Daniele A"/>
        <s v="Lajiri"/>
        <s v="Soze K"/>
        <s v="Warfield S"/>
        <s v="Barbossa H"/>
        <s v="Costello F"/>
        <s v="Petrowsk T"/>
        <s v="Roby L"/>
        <s v="Simard K"/>
        <s v="Zhou J"/>
        <s v="Horton J"/>
        <s v="Johnson N"/>
        <s v="Carr C"/>
        <s v="Becker S"/>
        <s v="Chang D"/>
        <s v="Rivera H"/>
        <s v="Sewkumar N"/>
        <s v="Buccheri J"/>
        <s v="Fancett N"/>
        <s v="Hutter R"/>
        <s v="Manchestr R"/>
      </sharedItems>
    </cacheField>
    <cacheField name="[HR_Project].[Position].[Position]" caption="Position" numFmtId="0" hierarchy="3" level="1">
      <sharedItems count="29">
        <s v="Software Engineer"/>
        <s v="Production Tech I"/>
        <s v="Production Tech II"/>
        <s v="President &amp; CEO"/>
        <s v="Sr. Accountant"/>
        <s v="Accountant"/>
        <s v="Admin Assistant"/>
        <s v="BI Developer"/>
        <s v="Data Architect"/>
        <s v="Senior BI Developer"/>
        <s v="Sales Manager"/>
        <s v="IT Support"/>
        <s v="CIO"/>
        <s v="Director of Ops"/>
        <s v="Director of Sales"/>
        <s v="Production Manager"/>
        <s v="Shared Services Manager"/>
        <s v="BI Director"/>
        <s v="IT Director"/>
        <s v="IT Manager - DB"/>
        <s v="IT Manager - Infra"/>
        <s v="IT Manager - Support"/>
        <s v="Software Engine. Mng"/>
        <s v="Area Sales Mgr"/>
        <s v="Network Engineer"/>
        <s v="Sr. Network Engineer"/>
        <s v="Data Analyst"/>
        <s v="DB Admin"/>
        <s v="Sr. DBA"/>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4"/>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3"/>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2"/>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63425923" backgroundQuery="1" createdVersion="8" refreshedVersion="8" minRefreshableVersion="3" recordCount="0" supportSubquery="1" supportAdvancedDrill="1" xr:uid="{62BB05DC-7F14-4CFF-B5C5-39BAA15CA4A1}">
  <cacheSource type="external" connectionId="5"/>
  <cacheFields count="4">
    <cacheField name="[HR_Project].[Status].[Status]" caption="Status" numFmtId="0" hierarchy="17" level="1">
      <sharedItems count="1">
        <s v="Vol. Termin."/>
      </sharedItems>
    </cacheField>
    <cacheField name="[HR_Project].[Manager].[Manager]" caption="Manager" numFmtId="0" hierarchy="19" level="1">
      <sharedItems count="1">
        <s v="Webster Butler"/>
      </sharedItems>
    </cacheField>
    <cacheField name="[HR_Project].[Termination Reason].[Termination Reason]" caption="Termination Reason" numFmtId="0" hierarchy="16" level="1">
      <sharedItems count="4">
        <s v="Another position"/>
        <s v="Military"/>
        <s v="Return to school"/>
        <s v="Unhappy"/>
      </sharedItems>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2"/>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0"/>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1"/>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3"/>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64351854" backgroundQuery="1" createdVersion="8" refreshedVersion="8" minRefreshableVersion="3" recordCount="0" supportSubquery="1" supportAdvancedDrill="1" xr:uid="{67E393F3-B209-48A3-B293-5F1F922EFC33}">
  <cacheSource type="external" connectionId="5"/>
  <cacheFields count="5">
    <cacheField name="[HR_Project].[Manager].[Manager]" caption="Manager" numFmtId="0" hierarchy="19" level="1">
      <sharedItems count="1">
        <s v="John Smith"/>
      </sharedItems>
    </cacheField>
    <cacheField name="[HR_Project].[Termination Reason].[Termination Reason]" caption="Termination Reason" numFmtId="0" hierarchy="16" level="1">
      <sharedItems count="3">
        <s v="Another position"/>
        <s v="Attendance"/>
        <s v="Relocation"/>
      </sharedItems>
    </cacheField>
    <cacheField name="[HR_Project].[Age Band].[Age Band]" caption="Age Band" numFmtId="0" hierarchy="35" level="1">
      <sharedItems count="4">
        <s v="27 - 37"/>
        <s v="37 - 47"/>
        <s v="47 - 57"/>
        <s v="57 +"/>
      </sharedItems>
    </cacheField>
    <cacheField name="[Measures].[Average of Combined Eng&amp;Sat]" caption="Average of Combined Eng&amp;Sat" numFmtId="0" hierarchy="86" level="32767"/>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1"/>
      </fieldsUsage>
    </cacheHierarchy>
    <cacheHierarchy uniqueName="[HR_Project].[Status]" caption="Status" attribute="1" defaultMemberUniqueName="[HR_Project].[Status].[All]" allUniqueName="[HR_Project].[Status].[All]" dimensionUniqueName="[HR_Project]" displayFolder="" count="0" memberValueDatatype="130" unbalanced="0"/>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fieldsUsage count="2">
        <fieldUsage x="-1"/>
        <fieldUsage x="2"/>
      </fieldsUsage>
    </cacheHierarchy>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4"/>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3"/>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65277778" backgroundQuery="1" createdVersion="8" refreshedVersion="8" minRefreshableVersion="3" recordCount="0" supportSubquery="1" supportAdvancedDrill="1" xr:uid="{780CF9A9-3AFB-4469-A3FD-041B55460A30}">
  <cacheSource type="external" connectionId="5"/>
  <cacheFields count="3">
    <cacheField name="[HR_Project].[Manager].[Manager]" caption="Manager" numFmtId="0" hierarchy="19" level="1">
      <sharedItems count="4">
        <s v="Amy Dunn"/>
        <s v="Debra Houlihan"/>
        <s v="John Smith"/>
        <s v="Michael Albert"/>
      </sharedItems>
    </cacheField>
    <cacheField name="[HR_Project].[Status].[Status]" caption="Status" numFmtId="0" hierarchy="17" level="1">
      <sharedItems containsSemiMixedTypes="0" containsNonDate="0" containsString="0"/>
    </cacheField>
    <cacheField name="[Measures].[% N.Improve &amp; PIP]" caption="% N.Improve &amp; PIP" numFmtId="0" hierarchy="113"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oneField="1">
      <fieldsUsage count="1">
        <fieldUsage x="2"/>
      </fieldsUsage>
    </cacheHierarchy>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66087963" backgroundQuery="1" createdVersion="8" refreshedVersion="8" minRefreshableVersion="3" recordCount="0" supportSubquery="1" supportAdvancedDrill="1" xr:uid="{D5680AAB-72A2-4ACA-A788-C4C6D6BEF140}">
  <cacheSource type="external" connectionId="5"/>
  <cacheFields count="4">
    <cacheField name="[HR_Project].[Status].[Status]" caption="Status" numFmtId="0" hierarchy="17" level="1">
      <sharedItems count="1">
        <s v="Active"/>
      </sharedItems>
    </cacheField>
    <cacheField name="[HR_Project].[Last Name].[Last Name]" caption="Last Name" numFmtId="0" hierarchy="31" level="1">
      <sharedItems count="3">
        <s v="Daneault L"/>
        <s v="Gray E"/>
        <s v="Liebig K"/>
      </sharedItems>
    </cacheField>
    <cacheField name="[Measures].[Sum of Age]" caption="Sum of Age" numFmtId="0" hierarchy="55" level="32767"/>
    <cacheField name="[Measures].[Sum of Combined Eng&amp;Sat]" caption="Sum of Combined Eng&amp;Sat" numFmtId="0" hierarchy="82"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0"/>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1"/>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oneField="1">
      <fieldsUsage count="1">
        <fieldUsage x="2"/>
      </fieldsUsage>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oneField="1">
      <fieldsUsage count="1">
        <fieldUsage x="3"/>
      </fieldsUsage>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67245371" backgroundQuery="1" createdVersion="8" refreshedVersion="8" minRefreshableVersion="3" recordCount="0" supportSubquery="1" supportAdvancedDrill="1" xr:uid="{5281F3F5-64EA-4473-8944-FEB37C6AC702}">
  <cacheSource type="external" connectionId="5"/>
  <cacheFields count="5">
    <cacheField name="[HR_Project].[Manager].[Manager]" caption="Manager" numFmtId="0" hierarchy="19" level="1">
      <sharedItems count="1">
        <s v="Eric Dougall"/>
      </sharedItems>
    </cacheField>
    <cacheField name="[HR_Project].[Status].[Status]" caption="Status" numFmtId="0" hierarchy="17" level="1">
      <sharedItems count="1">
        <s v="Active"/>
      </sharedItems>
    </cacheField>
    <cacheField name="[Measures].[Average of Combined Eng&amp;Sat]" caption="Average of Combined Eng&amp;Sat" numFmtId="0" hierarchy="86" level="32767"/>
    <cacheField name="[HR_Project].[Gender].[Gender]" caption="Gender" numFmtId="0" hierarchy="7" level="1">
      <sharedItems count="2">
        <s v="Female"/>
        <s v="Male"/>
      </sharedItems>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3"/>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4"/>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2"/>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68402779" backgroundQuery="1" createdVersion="8" refreshedVersion="8" minRefreshableVersion="3" recordCount="0" supportSubquery="1" supportAdvancedDrill="1" xr:uid="{E888D962-E8CC-4B93-9883-BA6950E7F3E6}">
  <cacheSource type="external" connectionId="5"/>
  <cacheFields count="6">
    <cacheField name="[HR_Project].[Manager].[Manager]" caption="Manager" numFmtId="0" hierarchy="19" level="1">
      <sharedItems count="5">
        <s v="Amy Dunn"/>
        <s v="Brannon Miller"/>
        <s v="Elijiah Gray"/>
        <s v="Lynn Daneault"/>
        <s v="Simon Roup"/>
      </sharedItems>
    </cacheField>
    <cacheField name="[HR_Project].[Performance].[Performance]" caption="Performance" numFmtId="0" hierarchy="21" level="1">
      <sharedItems containsSemiMixedTypes="0" containsNonDate="0" containsString="0"/>
    </cacheField>
    <cacheField name="[HR_Project].[Status].[Status]" caption="Status" numFmtId="0" hierarchy="17" level="1">
      <sharedItems count="1">
        <s v="Active"/>
      </sharedItems>
    </cacheField>
    <cacheField name="[Measures].[weighted perform exceed %]" caption="weighted perform exceed %" numFmtId="0" hierarchy="119" level="32767"/>
    <cacheField name="[HR_Project].[Position].[Position]" caption="Position" numFmtId="0" hierarchy="3" level="1">
      <sharedItems containsSemiMixedTypes="0" containsNonDate="0" containsString="0"/>
    </cacheField>
    <cacheField name="[HR_Project].[Last Name].[Last Name]" caption="Last Name" numFmtId="0" hierarchy="31"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4"/>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5"/>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oneField="1">
      <fieldsUsage count="1">
        <fieldUsage x="3"/>
      </fieldsUsage>
    </cacheHierarchy>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82060188" backgroundQuery="1" createdVersion="8" refreshedVersion="8" minRefreshableVersion="3" recordCount="0" supportSubquery="1" supportAdvancedDrill="1" xr:uid="{564E6AC8-30F3-4428-8738-8E61E61086B9}">
  <cacheSource type="external" connectionId="5"/>
  <cacheFields count="8">
    <cacheField name="[HR_Project].[Termination Reason].[Termination Reason]" caption="Termination Reason" numFmtId="0" hierarchy="16" level="1">
      <sharedItems count="5">
        <s v="Another position"/>
        <s v="Career change"/>
        <s v="Hours"/>
        <s v="More money"/>
        <s v="Unhappy"/>
      </sharedItems>
    </cacheField>
    <cacheField name="[HR_Project].[Manager].[Manager]" caption="Manager" numFmtId="0" hierarchy="19" level="1">
      <sharedItems count="2">
        <s v="Janet King"/>
        <s v="Jennifer Zamora"/>
      </sharedItems>
    </cacheField>
    <cacheField name="[HR_Project].[Last Name].[Last Name]" caption="Last Name" numFmtId="0" hierarchy="31" level="1">
      <sharedItems count="2">
        <s v="Corleone V"/>
        <s v="Foss J"/>
      </sharedItems>
    </cacheField>
    <cacheField name="[HR_Project].[Status].[Status]" caption="Status" numFmtId="0" hierarchy="17" level="1">
      <sharedItems containsSemiMixedTypes="0" containsNonDate="0" containsString="0"/>
    </cacheField>
    <cacheField name="[HR_Project].[Position].[Position]" caption="Position" numFmtId="0" hierarchy="3" level="1">
      <sharedItems count="4">
        <s v="Production Manager"/>
        <s v="Director of Ops"/>
        <s v="IT Manager - Support"/>
        <s v="IT Director"/>
      </sharedItems>
    </cacheField>
    <cacheField name="[HR_Project].[Performance].[Performance]" caption="Performance" numFmtId="0" hierarchy="21" level="1">
      <sharedItems count="1">
        <s v="Exceeds"/>
      </sharedItems>
    </cacheField>
    <cacheField name="[Measures].[Sum of Combined Eng&amp;Sat]" caption="Sum of Combined Eng&amp;Sat" numFmtId="0" hierarchy="82" level="32767"/>
    <cacheField name="[Measures].[Sum of Salary]" caption="Sum of Salary" numFmtId="0" hierarchy="47"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4"/>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3"/>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1"/>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5"/>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2"/>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oneField="1">
      <fieldsUsage count="1">
        <fieldUsage x="7"/>
      </fieldsUsage>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oneField="1">
      <fieldsUsage count="1">
        <fieldUsage x="6"/>
      </fieldsUsage>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83449074" backgroundQuery="1" createdVersion="8" refreshedVersion="8" minRefreshableVersion="3" recordCount="0" supportSubquery="1" supportAdvancedDrill="1" xr:uid="{7F1C85C2-672B-43B9-ACB4-07A0F5AE58CA}">
  <cacheSource type="external" connectionId="5"/>
  <cacheFields count="7">
    <cacheField name="[HR_Project].[Termination Reason].[Termination Reason]" caption="Termination Reason" numFmtId="0" hierarchy="16" level="1">
      <sharedItems count="5">
        <s v="Another position"/>
        <s v="Career change"/>
        <s v="Hours"/>
        <s v="More money"/>
        <s v="Unhappy"/>
      </sharedItems>
    </cacheField>
    <cacheField name="[HR_Project].[Manager].[Manager]" caption="Manager" numFmtId="0" hierarchy="19" level="1">
      <sharedItems count="2">
        <s v="Janet King"/>
        <s v="Jennifer Zamora"/>
      </sharedItems>
    </cacheField>
    <cacheField name="[HR_Project].[Last Name].[Last Name]" caption="Last Name" numFmtId="0" hierarchy="31" level="1">
      <sharedItems count="7">
        <s v="Corleone M"/>
        <s v="Monroe P"/>
        <s v="Candie C" u="1"/>
        <s v="Corleone V" u="1"/>
        <s v="Dougall E" u="1"/>
        <s v="Foss J" u="1"/>
        <s v="Liebig K" u="1"/>
      </sharedItems>
    </cacheField>
    <cacheField name="[HR_Project].[Status].[Status]" caption="Status" numFmtId="0" hierarchy="17" level="1">
      <sharedItems containsSemiMixedTypes="0" containsNonDate="0" containsString="0"/>
    </cacheField>
    <cacheField name="[HR_Project].[Position].[Position]" caption="Position" numFmtId="0" hierarchy="3" level="1">
      <sharedItems count="4">
        <s v="Production Manager"/>
        <s v="Director of Ops"/>
        <s v="IT Manager - Support"/>
        <s v="IT Director"/>
      </sharedItems>
    </cacheField>
    <cacheField name="[HR_Project].[Performance].[Performance]" caption="Performance" numFmtId="0" hierarchy="21" level="1">
      <sharedItems count="1">
        <s v="Needs Improvement"/>
      </sharedItems>
    </cacheField>
    <cacheField name="[Measures].[Sum of Salary]" caption="Sum of Salary" numFmtId="0" hierarchy="47"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4"/>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3"/>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1"/>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5"/>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2"/>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oneField="1">
      <fieldsUsage count="1">
        <fieldUsage x="6"/>
      </fieldsUsage>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84490744" backgroundQuery="1" createdVersion="8" refreshedVersion="8" minRefreshableVersion="3" recordCount="0" supportSubquery="1" supportAdvancedDrill="1" xr:uid="{6A45015D-D751-4E05-B8E5-A792674BA53B}">
  <cacheSource type="external" connectionId="5"/>
  <cacheFields count="8">
    <cacheField name="[HR_Project].[Termination Reason].[Termination Reason]" caption="Termination Reason" numFmtId="0" hierarchy="16" level="1">
      <sharedItems count="5">
        <s v="Another position"/>
        <s v="Career change"/>
        <s v="Hours"/>
        <s v="More money"/>
        <s v="Unhappy"/>
      </sharedItems>
    </cacheField>
    <cacheField name="[HR_Project].[Manager].[Manager]" caption="Manager" numFmtId="0" hierarchy="19" level="1">
      <sharedItems count="2">
        <s v="Janet King"/>
        <s v="Jennifer Zamora"/>
      </sharedItems>
    </cacheField>
    <cacheField name="[HR_Project].[Last Name].[Last Name]" caption="Last Name" numFmtId="0" hierarchy="31" level="1">
      <sharedItems count="3">
        <s v="Dougall E"/>
        <s v="Liebig K"/>
        <s v="Corleone V" u="1"/>
      </sharedItems>
    </cacheField>
    <cacheField name="[HR_Project].[Status].[Status]" caption="Status" numFmtId="0" hierarchy="17" level="1">
      <sharedItems containsSemiMixedTypes="0" containsNonDate="0" containsString="0"/>
    </cacheField>
    <cacheField name="[HR_Project].[Position].[Position]" caption="Position" numFmtId="0" hierarchy="3" level="1">
      <sharedItems count="4">
        <s v="Production Manager"/>
        <s v="Director of Ops"/>
        <s v="IT Manager - Support"/>
        <s v="IT Director"/>
      </sharedItems>
    </cacheField>
    <cacheField name="[HR_Project].[Performance].[Performance]" caption="Performance" numFmtId="0" hierarchy="21" level="1">
      <sharedItems count="1">
        <s v="Exceeds"/>
      </sharedItems>
    </cacheField>
    <cacheField name="[Measures].[Sum of Combined Eng&amp;Sat]" caption="Sum of Combined Eng&amp;Sat" numFmtId="0" hierarchy="82" level="32767"/>
    <cacheField name="[Measures].[Sum of Salary]" caption="Sum of Salary" numFmtId="0" hierarchy="47"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4"/>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3"/>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1"/>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5"/>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2"/>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oneField="1">
      <fieldsUsage count="1">
        <fieldUsage x="7"/>
      </fieldsUsage>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oneField="1">
      <fieldsUsage count="1">
        <fieldUsage x="6"/>
      </fieldsUsage>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85648145" backgroundQuery="1" createdVersion="8" refreshedVersion="8" minRefreshableVersion="3" recordCount="0" supportSubquery="1" supportAdvancedDrill="1" xr:uid="{70B6A5F2-3791-4E3F-819F-C1A70CB08453}">
  <cacheSource type="external" connectionId="5"/>
  <cacheFields count="7">
    <cacheField name="[HR_Project].[Termination Reason].[Termination Reason]" caption="Termination Reason" numFmtId="0" hierarchy="16" level="1">
      <sharedItems count="5">
        <s v="Another position"/>
        <s v="Career change"/>
        <s v="Hours"/>
        <s v="More money"/>
        <s v="Unhappy"/>
      </sharedItems>
    </cacheField>
    <cacheField name="[HR_Project].[Manager].[Manager]" caption="Manager" numFmtId="0" hierarchy="19" level="1">
      <sharedItems count="2">
        <s v="Janet King"/>
        <s v="Jennifer Zamora"/>
      </sharedItems>
    </cacheField>
    <cacheField name="[HR_Project].[Last Name].[Last Name]" caption="Last Name" numFmtId="0" hierarchy="31" level="1">
      <sharedItems count="5">
        <s v="Champaige B"/>
        <s v="Dougall E"/>
        <s v="Dunn A"/>
        <s v="Roup S"/>
        <s v="Spirea K"/>
      </sharedItems>
    </cacheField>
    <cacheField name="[HR_Project].[Status].[Status]" caption="Status" numFmtId="0" hierarchy="17" level="1">
      <sharedItems containsSemiMixedTypes="0" containsNonDate="0" containsString="0"/>
    </cacheField>
    <cacheField name="[Measures].[Average of Combined Eng&amp;Sat]" caption="Average of Combined Eng&amp;Sat" numFmtId="0" hierarchy="86" level="32767"/>
    <cacheField name="[HR_Project].[Performance].[Performance]" caption="Performance" numFmtId="0" hierarchy="21" level="1">
      <sharedItems count="1">
        <s v="Needs Improvement"/>
      </sharedItems>
    </cacheField>
    <cacheField name="[HR_Project].[Position].[Position]" caption="Position" numFmtId="0" hierarchy="3"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6"/>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3"/>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1"/>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5"/>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2"/>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4"/>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86689815" backgroundQuery="1" createdVersion="8" refreshedVersion="8" minRefreshableVersion="3" recordCount="0" supportSubquery="1" supportAdvancedDrill="1" xr:uid="{AE803E8F-BC4C-45FD-9D4C-890D7236A710}">
  <cacheSource type="external" connectionId="5"/>
  <cacheFields count="8">
    <cacheField name="[HR_Project].[Termination Reason].[Termination Reason]" caption="Termination Reason" numFmtId="0" hierarchy="16" level="1">
      <sharedItems count="5">
        <s v="Another position"/>
        <s v="Career change"/>
        <s v="Hours"/>
        <s v="More money"/>
        <s v="Unhappy"/>
      </sharedItems>
    </cacheField>
    <cacheField name="[HR_Project].[Manager].[Manager]" caption="Manager" numFmtId="0" hierarchy="19" level="1">
      <sharedItems count="2">
        <s v="Janet King"/>
        <s v="Jennifer Zamora"/>
      </sharedItems>
    </cacheField>
    <cacheField name="[HR_Project].[Last Name].[Last Name]" caption="Last Name" numFmtId="0" hierarchy="31" level="1">
      <sharedItems count="4">
        <s v="Cady M"/>
        <s v="Corleone M"/>
        <s v="Monroe P"/>
        <s v="Vega V"/>
      </sharedItems>
    </cacheField>
    <cacheField name="[HR_Project].[Status].[Status]" caption="Status" numFmtId="0" hierarchy="17" level="1">
      <sharedItems containsSemiMixedTypes="0" containsNonDate="0" containsString="0"/>
    </cacheField>
    <cacheField name="[Measures].[Average of Combined Eng&amp;Sat]" caption="Average of Combined Eng&amp;Sat" numFmtId="0" hierarchy="86" level="32767"/>
    <cacheField name="[HR_Project].[Performance].[Performance]" caption="Performance" numFmtId="0" hierarchy="21" level="1">
      <sharedItems count="1">
        <s v="Needs Improvement"/>
      </sharedItems>
    </cacheField>
    <cacheField name="[HR_Project].[Position].[Position]" caption="Position" numFmtId="0" hierarchy="3" level="1">
      <sharedItems containsSemiMixedTypes="0" containsNonDate="0" containsString="0"/>
    </cacheField>
    <cacheField name="[HR_Project].[Gender].[Gender]" caption="Gender" numFmtId="0" hierarchy="7" level="1">
      <sharedItems count="1">
        <s v="Male"/>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6"/>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7"/>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3"/>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1"/>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5"/>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2"/>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4"/>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87615739" backgroundQuery="1" createdVersion="8" refreshedVersion="8" minRefreshableVersion="3" recordCount="0" supportSubquery="1" supportAdvancedDrill="1" xr:uid="{E709E4C5-17BA-4761-A769-FD1274AE836A}">
  <cacheSource type="external" connectionId="5"/>
  <cacheFields count="4">
    <cacheField name="[HR_Project].[Manager].[Manager]" caption="Manager" numFmtId="0" hierarchy="19" level="1">
      <sharedItems count="2">
        <s v="Janet King"/>
        <s v="Jennifer Zamora"/>
      </sharedItems>
    </cacheField>
    <cacheField name="[HR_Project].[Status].[Status]" caption="Status" numFmtId="0" hierarchy="17" level="1">
      <sharedItems count="1">
        <s v="Active"/>
      </sharedItems>
    </cacheField>
    <cacheField name="[Measures].[Count of EmpID]" caption="Count of EmpID" numFmtId="0" hierarchy="54" level="32767"/>
    <cacheField name="[HR_Project].[Department].[Department]" caption="Department" numFmtId="0" hierarchy="18" level="1">
      <sharedItems count="5">
        <s v="Admin Offices"/>
        <s v="IT/IS"/>
        <s v="Production"/>
        <s v="Sales"/>
        <s v="Soft. Engineering"/>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3"/>
      </fieldsUsage>
    </cacheHierarchy>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2"/>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8854167" backgroundQuery="1" createdVersion="8" refreshedVersion="8" minRefreshableVersion="3" recordCount="0" supportSubquery="1" supportAdvancedDrill="1" xr:uid="{83800147-B925-41D8-999E-A510E154BE0E}">
  <cacheSource type="external" connectionId="5"/>
  <cacheFields count="4">
    <cacheField name="[HR_Project].[Manager].[Manager]" caption="Manager" numFmtId="0" hierarchy="19" level="1">
      <sharedItems count="2">
        <s v="Janet King"/>
        <s v="Jennifer Zamora"/>
      </sharedItems>
    </cacheField>
    <cacheField name="[HR_Project].[Status].[Status]" caption="Status" numFmtId="0" hierarchy="17" level="1">
      <sharedItems count="1">
        <s v="Active"/>
      </sharedItems>
    </cacheField>
    <cacheField name="[Measures].[Average of Salary]" caption="Average of Salary" numFmtId="0" hierarchy="48" level="32767"/>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2"/>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3"/>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89467594" backgroundQuery="1" createdVersion="8" refreshedVersion="8" minRefreshableVersion="3" recordCount="0" supportSubquery="1" supportAdvancedDrill="1" xr:uid="{93B00B29-E283-410B-99C7-2E9106B6743C}">
  <cacheSource type="external" connectionId="5"/>
  <cacheFields count="3">
    <cacheField name="[HR_Project].[Termination Reason].[Termination Reason]" caption="Termination Reason" numFmtId="0" hierarchy="16" level="1">
      <sharedItems count="5">
        <s v="Another position"/>
        <s v="Career change"/>
        <s v="Hours"/>
        <s v="More money"/>
        <s v="Unhappy"/>
      </sharedItems>
    </cacheField>
    <cacheField name="[HR_Project].[Manager].[Manager]" caption="Manager" numFmtId="0" hierarchy="19" level="1">
      <sharedItems count="5">
        <s v="Amy Dunn"/>
        <s v="Kissy Sullivan"/>
        <s v="Michael Albert"/>
        <s v="Simon Roup"/>
        <s v="Webster Butler"/>
      </sharedItems>
    </cacheField>
    <cacheField name="[Measures].[RealTurnover]" caption="RealTurnover" numFmtId="0" hierarchy="115"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0" memberValueDatatype="130" unbalanced="0"/>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1"/>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oneField="1">
      <fieldsUsage count="1">
        <fieldUsage x="2"/>
      </fieldsUsage>
    </cacheHierarchy>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90277779" backgroundQuery="1" createdVersion="8" refreshedVersion="8" minRefreshableVersion="3" recordCount="0" supportSubquery="1" supportAdvancedDrill="1" xr:uid="{1091C5C1-D9CC-4DB8-85E7-2B44F676009E}">
  <cacheSource type="external" connectionId="5"/>
  <cacheFields count="3">
    <cacheField name="[HR_Project].[Manager].[Manager]" caption="Manager" numFmtId="0" hierarchy="19" level="1">
      <sharedItems count="5">
        <s v="Brian Champaigne"/>
        <s v="John Smith"/>
        <s v="Peter Monroe"/>
        <s v="Simon Roup"/>
        <s v="Webster Butler"/>
      </sharedItems>
    </cacheField>
    <cacheField name="[HR_Project].[Status].[Status]" caption="Status" numFmtId="0" hierarchy="17" level="1">
      <sharedItems containsSemiMixedTypes="0" containsNonDate="0" containsString="0"/>
    </cacheField>
    <cacheField name="[Measures].[% Absences]" caption="% Absences" numFmtId="0" hierarchy="10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oneField="1">
      <fieldsUsage count="1">
        <fieldUsage x="2"/>
      </fieldsUsage>
    </cacheHierarchy>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91203703" backgroundQuery="1" createdVersion="8" refreshedVersion="8" minRefreshableVersion="3" recordCount="0" supportSubquery="1" supportAdvancedDrill="1" xr:uid="{609FDB7B-5016-4994-B35E-C7EEFC669280}">
  <cacheSource type="external" connectionId="5"/>
  <cacheFields count="4">
    <cacheField name="[HR_Project].[Manager].[Manager]" caption="Manager" numFmtId="0" hierarchy="19" level="1">
      <sharedItems count="1">
        <s v="Ketsia Liebig"/>
      </sharedItems>
    </cacheField>
    <cacheField name="[HR_Project].[Status].[Status]" caption="Status" numFmtId="0" hierarchy="17" level="1">
      <sharedItems count="1">
        <s v="Active"/>
      </sharedItems>
    </cacheField>
    <cacheField name="[HR_Project].[Performance].[Performance]" caption="Performance" numFmtId="0" hierarchy="21" level="1">
      <sharedItems count="2">
        <s v="Exceeds"/>
        <s v="Fully Meets"/>
      </sharedItems>
    </cacheField>
    <cacheField name="[Measures].[Count of Performance]" caption="Count of Performance" numFmtId="0" hierarchy="6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2"/>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oneField="1">
      <fieldsUsage count="1">
        <fieldUsage x="3"/>
      </fieldsUsage>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92129626" backgroundQuery="1" createdVersion="8" refreshedVersion="8" minRefreshableVersion="3" recordCount="0" supportSubquery="1" supportAdvancedDrill="1" xr:uid="{39FA3577-654C-4C43-851E-DEE67B6DF94F}">
  <cacheSource type="external" connectionId="5"/>
  <cacheFields count="3">
    <cacheField name="[HR_Project].[Termination Reason].[Termination Reason]" caption="Termination Reason" numFmtId="0" hierarchy="16" level="1">
      <sharedItems count="5">
        <s v="Another position"/>
        <s v="Career change"/>
        <s v="Hours"/>
        <s v="More money"/>
        <s v="Unhappy"/>
      </sharedItems>
    </cacheField>
    <cacheField name="[HR_Project].[Manager].[Manager]" caption="Manager" numFmtId="0" hierarchy="19" level="1">
      <sharedItems count="4">
        <s v="John Smith"/>
        <s v="Ketsia Liebig"/>
        <s v="Lynn Daneault"/>
        <s v="Peter Monroe"/>
      </sharedItems>
    </cacheField>
    <cacheField name="[Measures].[RealTurnover]" caption="RealTurnover" numFmtId="0" hierarchy="115"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0" memberValueDatatype="130" unbalanced="0"/>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1"/>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oneField="1">
      <fieldsUsage count="1">
        <fieldUsage x="2"/>
      </fieldsUsage>
    </cacheHierarchy>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93171296" backgroundQuery="1" createdVersion="8" refreshedVersion="8" minRefreshableVersion="3" recordCount="0" supportSubquery="1" supportAdvancedDrill="1" xr:uid="{67BB2BA3-D8DE-4BE7-84E8-EDFA63BD664C}">
  <cacheSource type="external" connectionId="5"/>
  <cacheFields count="4">
    <cacheField name="[HR_Project].[Manager].[Manager]" caption="Manager" numFmtId="0" hierarchy="19" level="1">
      <sharedItems count="1">
        <s v="Amy Dunn"/>
      </sharedItems>
    </cacheField>
    <cacheField name="[HR_Project].[Termination Reason].[Termination Reason]" caption="Termination Reason" numFmtId="0" hierarchy="16" level="1">
      <sharedItems count="5">
        <s v="Another position"/>
        <s v="Attendance"/>
        <s v="Hours"/>
        <s v="More money"/>
        <s v="Unhappy"/>
      </sharedItems>
    </cacheField>
    <cacheField name="[HR_Project].[Status].[Status]" caption="Status" numFmtId="0" hierarchy="17" level="1">
      <sharedItems containsSemiMixedTypes="0" containsNonDate="0" containsString="0"/>
    </cacheField>
    <cacheField name="[Measures].[Count of Termination Reason]" caption="Count of Termination Reason" numFmtId="0" hierarchy="85"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1"/>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oneField="1">
      <fieldsUsage count="1">
        <fieldUsage x="3"/>
      </fieldsUsage>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9409722" backgroundQuery="1" createdVersion="8" refreshedVersion="8" minRefreshableVersion="3" recordCount="0" supportSubquery="1" supportAdvancedDrill="1" xr:uid="{B54BC626-7EC6-4BB4-820C-CE8E23989354}">
  <cacheSource type="external" connectionId="5"/>
  <cacheFields count="4">
    <cacheField name="[HR_Project].[Manager].[Manager]" caption="Manager" numFmtId="0" hierarchy="19" level="1">
      <sharedItems count="2">
        <s v="Janet King"/>
        <s v="Jennifer Zamora"/>
      </sharedItems>
    </cacheField>
    <cacheField name="[HR_Project].[Status].[Status]" caption="Status" numFmtId="0" hierarchy="17" level="1">
      <sharedItems count="1">
        <s v="Active"/>
      </sharedItems>
    </cacheField>
    <cacheField name="[Measures].[Average of Engagement]" caption="Average of Engagement" numFmtId="0" hierarchy="75" level="32767"/>
    <cacheField name="[Measures].[Average of Satisfaction]" caption="Average of Satisfaction" numFmtId="0" hierarchy="58"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oneField="1">
      <fieldsUsage count="1">
        <fieldUsage x="3"/>
      </fieldsUsage>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oneField="1">
      <fieldsUsage count="1">
        <fieldUsage x="2"/>
      </fieldsUsage>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95023151" backgroundQuery="1" createdVersion="8" refreshedVersion="8" minRefreshableVersion="3" recordCount="0" supportSubquery="1" supportAdvancedDrill="1" xr:uid="{C41D4260-4E09-4671-B80C-41CFCC2EF3A9}">
  <cacheSource type="external" connectionId="5"/>
  <cacheFields count="5">
    <cacheField name="[HR_Project].[Manager].[Manager]" caption="Manager" numFmtId="0" hierarchy="19" level="1">
      <sharedItems count="5">
        <s v="Brannon Miller"/>
        <s v="David Stanley"/>
        <s v="Elijiah Gray"/>
        <s v="Kelley Spirea"/>
        <s v="Ketsia Liebig"/>
      </sharedItems>
    </cacheField>
    <cacheField name="[HR_Project].[Performance].[Performance]" caption="Performance" numFmtId="0" hierarchy="21" level="1">
      <sharedItems containsSemiMixedTypes="0" containsNonDate="0" containsString="0"/>
    </cacheField>
    <cacheField name="[HR_Project].[Status].[Status]" caption="Status" numFmtId="0" hierarchy="17" level="1">
      <sharedItems count="1">
        <s v="Active"/>
      </sharedItems>
    </cacheField>
    <cacheField name="[Measures].[Weighted Eng&amp;Sat]" caption="Weighted Eng&amp;Sat" numFmtId="0" hierarchy="109" level="32767"/>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4"/>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oneField="1">
      <fieldsUsage count="1">
        <fieldUsage x="3"/>
      </fieldsUsage>
    </cacheHierarchy>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95949075" backgroundQuery="1" createdVersion="8" refreshedVersion="8" minRefreshableVersion="3" recordCount="0" supportSubquery="1" supportAdvancedDrill="1" xr:uid="{9EF246FE-666C-4831-9E40-129726F9BBC0}">
  <cacheSource type="external" connectionId="5"/>
  <cacheFields count="5">
    <cacheField name="[HR_Project].[Manager].[Manager]" caption="Manager" numFmtId="0" hierarchy="19" level="1">
      <sharedItems count="1">
        <s v="Lynn Daneault"/>
      </sharedItems>
    </cacheField>
    <cacheField name="[HR_Project].[Status].[Status]" caption="Status" numFmtId="0" hierarchy="17" level="1">
      <sharedItems count="1">
        <s v="Active"/>
      </sharedItems>
    </cacheField>
    <cacheField name="[Measures].[Average of Combined Eng&amp;Sat]" caption="Average of Combined Eng&amp;Sat" numFmtId="0" hierarchy="86" level="32767"/>
    <cacheField name="[Measures].[Average of Age]" caption="Average of Age" numFmtId="0" hierarchy="56" level="32767"/>
    <cacheField name="[HR_Project].[Gender].[Gender]" caption="Gender" numFmtId="0" hierarchy="7" level="1">
      <sharedItems count="2">
        <s v="Female"/>
        <s v="Male"/>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4"/>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oneField="1">
      <fieldsUsage count="1">
        <fieldUsage x="3"/>
      </fieldsUsage>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2"/>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96874999" backgroundQuery="1" createdVersion="8" refreshedVersion="8" minRefreshableVersion="3" recordCount="0" supportSubquery="1" supportAdvancedDrill="1" xr:uid="{2451987C-1730-4F20-922F-E7CF9548A7B1}">
  <cacheSource type="external" connectionId="5"/>
  <cacheFields count="3">
    <cacheField name="[HR_Project].[Manager].[Manager]" caption="Manager" numFmtId="0" hierarchy="19" level="1">
      <sharedItems count="4">
        <s v="Elijiah Gray"/>
        <s v="Eric Dougall"/>
        <s v="Ketsia Liebig"/>
        <s v="Lynn Daneault"/>
      </sharedItems>
    </cacheField>
    <cacheField name="[HR_Project].[Status].[Status]" caption="Status" numFmtId="0" hierarchy="17" level="1">
      <sharedItems containsSemiMixedTypes="0" containsNonDate="0" containsString="0"/>
    </cacheField>
    <cacheField name="[Measures].[% Absences]" caption="% Absences" numFmtId="0" hierarchy="10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oneField="1">
      <fieldsUsage count="1">
        <fieldUsage x="2"/>
      </fieldsUsage>
    </cacheHierarchy>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97685184" backgroundQuery="1" createdVersion="8" refreshedVersion="8" minRefreshableVersion="3" recordCount="0" supportSubquery="1" supportAdvancedDrill="1" xr:uid="{8614CC57-1614-41FF-A2FE-CE7F802E3B34}">
  <cacheSource type="external" connectionId="5"/>
  <cacheFields count="3">
    <cacheField name="[HR_Project].[Department].[Department]" caption="Department" numFmtId="0" hierarchy="18" level="1">
      <sharedItems count="4">
        <s v="IT/IS"/>
        <s v="Production"/>
        <s v="Sales"/>
        <s v="Soft. Engineering"/>
      </sharedItems>
    </cacheField>
    <cacheField name="[Measures].[Perform exceeds %]" caption="Perform exceeds %" numFmtId="0" hierarchy="108" level="32767"/>
    <cacheField name="[HR_Project].[Status].[Status]" caption="Status" numFmtId="0" hierarchy="1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oneField="1">
      <fieldsUsage count="1">
        <fieldUsage x="1"/>
      </fieldsUsage>
    </cacheHierarchy>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98611108" backgroundQuery="1" createdVersion="8" refreshedVersion="8" minRefreshableVersion="3" recordCount="0" supportSubquery="1" supportAdvancedDrill="1" xr:uid="{43CDAA98-CF46-4A16-88A7-F3AB0F568BA8}">
  <cacheSource type="external" connectionId="5"/>
  <cacheFields count="3">
    <cacheField name="[HR_Project].[Department].[Department]" caption="Department" numFmtId="0" hierarchy="18" level="1">
      <sharedItems count="6">
        <s v="Admin Offices"/>
        <s v="IT/IS"/>
        <s v="Production"/>
        <s v="Sales"/>
        <s v="Soft. Engineering"/>
        <s v="Executive Office" u="1"/>
      </sharedItems>
    </cacheField>
    <cacheField name="[Measures].[Count of EmpID]" caption="Count of EmpID" numFmtId="0" hierarchy="54" level="32767"/>
    <cacheField name="[HR_Project].[Status].[Status]" caption="Status" numFmtId="0" hierarchy="1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99537039" backgroundQuery="1" createdVersion="8" refreshedVersion="8" minRefreshableVersion="3" recordCount="0" supportSubquery="1" supportAdvancedDrill="1" xr:uid="{AFD6E90A-ABEC-41BE-BAB5-7BB1C80095C6}">
  <cacheSource type="external" connectionId="5"/>
  <cacheFields count="3">
    <cacheField name="[HR_Project].[Department].[Department]" caption="Department" numFmtId="0" hierarchy="18" level="1">
      <sharedItems count="5">
        <s v="Admin Offices"/>
        <s v="IT/IS"/>
        <s v="Production"/>
        <s v="Sales"/>
        <s v="Soft. Engineering"/>
      </sharedItems>
    </cacheField>
    <cacheField name="[Measures].[Average of Salary]" caption="Average of Salary" numFmtId="0" hierarchy="48" level="32767"/>
    <cacheField name="[HR_Project].[Status].[Status]" caption="Status" numFmtId="0" hierarchy="1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1"/>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00578701" backgroundQuery="1" createdVersion="8" refreshedVersion="8" minRefreshableVersion="3" recordCount="0" supportSubquery="1" supportAdvancedDrill="1" xr:uid="{E64A9F89-08E5-4658-9E68-C70227863C8F}">
  <cacheSource type="external" connectionId="5"/>
  <cacheFields count="4">
    <cacheField name="[HR_Project].[Department].[Department]" caption="Department" numFmtId="0" hierarchy="18" level="1">
      <sharedItems count="5">
        <s v="Admin Offices"/>
        <s v="IT/IS"/>
        <s v="Production"/>
        <s v="Sales"/>
        <s v="Soft. Engineering"/>
      </sharedItems>
    </cacheField>
    <cacheField name="[Measures].[Sum of Late Days (30)]" caption="Sum of Late Days (30)" numFmtId="0" hierarchy="88" level="32767"/>
    <cacheField name="[HR_Project].[Status].[Status]" caption="Status" numFmtId="0" hierarchy="17" level="1">
      <sharedItems containsSemiMixedTypes="0" containsNonDate="0" containsString="0"/>
    </cacheField>
    <cacheField name="[HR_Project].[Gender].[Gender]" caption="Gender" numFmtId="0" hierarchy="7" level="1">
      <sharedItems count="2">
        <s v="Female"/>
        <s v="Male"/>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3"/>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oneField="1">
      <fieldsUsage count="1">
        <fieldUsage x="1"/>
      </fieldsUsage>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01504632" backgroundQuery="1" createdVersion="8" refreshedVersion="8" minRefreshableVersion="3" recordCount="0" supportSubquery="1" supportAdvancedDrill="1" xr:uid="{C5CD4190-769B-40A7-953B-1AED2A948E42}">
  <cacheSource type="external" connectionId="5"/>
  <cacheFields count="2">
    <cacheField name="[HR_Project].[Department].[Department]" caption="Department" numFmtId="0" hierarchy="18" level="1">
      <sharedItems count="5">
        <s v="Admin Offices"/>
        <s v="IT/IS"/>
        <s v="Production"/>
        <s v="Sales"/>
        <s v="Soft. Engineering"/>
      </sharedItems>
    </cacheField>
    <cacheField name="[Measures].[RealTurnover]" caption="RealTurnover" numFmtId="0" hierarchy="115"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0" memberValueDatatype="130" unbalanced="0"/>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oneField="1">
      <fieldsUsage count="1">
        <fieldUsage x="1"/>
      </fieldsUsage>
    </cacheHierarchy>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02430556" backgroundQuery="1" createdVersion="8" refreshedVersion="8" minRefreshableVersion="3" recordCount="0" supportSubquery="1" supportAdvancedDrill="1" xr:uid="{133B4A3C-DB8A-4F33-B3F0-A996E3527DA1}">
  <cacheSource type="external" connectionId="5"/>
  <cacheFields count="5">
    <cacheField name="[HR_Project].[Status].[Status]" caption="Status" numFmtId="0" hierarchy="17" level="1">
      <sharedItems containsSemiMixedTypes="0" containsNonDate="0" containsString="0"/>
    </cacheField>
    <cacheField name="[HR_Project].[Department].[Department]" caption="Department" numFmtId="0" hierarchy="18" level="1">
      <sharedItems count="5">
        <s v="Admin Offices"/>
        <s v="IT/IS"/>
        <s v="Production"/>
        <s v="Sales"/>
        <s v="Soft. Engineering"/>
      </sharedItems>
    </cacheField>
    <cacheField name="[HR_Project].[Marital Staus].[Marital Staus]" caption="Marital Staus" numFmtId="0" hierarchy="8" level="1">
      <sharedItems count="2">
        <s v="Married"/>
        <s v="Single"/>
      </sharedItems>
    </cacheField>
    <cacheField name="[Measures].[Average of Projects]" caption="Average of Projects" numFmtId="0" hierarchy="87" level="32767"/>
    <cacheField name="[Measures].[Average of Combined Eng&amp;Sat]" caption="Average of Combined Eng&amp;Sat" numFmtId="0" hierarchy="86"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2" memberValueDatatype="130" unbalanced="0">
      <fieldsUsage count="2">
        <fieldUsage x="-1"/>
        <fieldUsage x="2"/>
      </fieldsUsage>
    </cacheHierarchy>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0"/>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4"/>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oneField="1">
      <fieldsUsage count="1">
        <fieldUsage x="3"/>
      </fieldsUsage>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03240741" backgroundQuery="1" createdVersion="8" refreshedVersion="8" minRefreshableVersion="3" recordCount="0" supportSubquery="1" supportAdvancedDrill="1" xr:uid="{2915EB71-8005-4F15-B772-E700757D5A91}">
  <cacheSource type="external" connectionId="5"/>
  <cacheFields count="4">
    <cacheField name="[HR_Project].[Termination Reason].[Termination Reason]" caption="Termination Reason" numFmtId="0" hierarchy="16" level="1">
      <sharedItems count="5">
        <s v="Another position"/>
        <s v="Career change"/>
        <s v="Hours"/>
        <s v="More money"/>
        <s v="Unhappy"/>
      </sharedItems>
    </cacheField>
    <cacheField name="[Measures].[Count of Termination Reason]" caption="Count of Termination Reason" numFmtId="0" hierarchy="85" level="32767"/>
    <cacheField name="[HR_Project].[Department].[Department]" caption="Department" numFmtId="0" hierarchy="18" level="1">
      <sharedItems count="1">
        <s v="Production"/>
      </sharedItems>
    </cacheField>
    <cacheField name="[HR_Project].[Gender].[Gender]" caption="Gender" numFmtId="0" hierarchy="7" level="1">
      <sharedItems count="2">
        <s v="Female"/>
        <s v="Male"/>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3"/>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0"/>
      </fieldsUsage>
    </cacheHierarchy>
    <cacheHierarchy uniqueName="[HR_Project].[Status]" caption="Status" attribute="1" defaultMemberUniqueName="[HR_Project].[Status].[All]" allUniqueName="[HR_Project].[Status].[All]" dimensionUniqueName="[HR_Project]" displayFolder="" count="0" memberValueDatatype="130" unbalanced="0"/>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2"/>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oneField="1">
      <fieldsUsage count="1">
        <fieldUsage x="1"/>
      </fieldsUsage>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0439815" backgroundQuery="1" createdVersion="8" refreshedVersion="8" minRefreshableVersion="3" recordCount="0" supportSubquery="1" supportAdvancedDrill="1" xr:uid="{52AAC32B-AB99-450B-92F0-CA4C0C8A5136}">
  <cacheSource type="external" connectionId="5"/>
  <cacheFields count="5">
    <cacheField name="[HR_Project].[Department].[Department]" caption="Department" numFmtId="0" hierarchy="18" level="1">
      <sharedItems count="5">
        <s v="Admin Offices"/>
        <s v="IT/IS"/>
        <s v="Production"/>
        <s v="Sales"/>
        <s v="Soft. Engineering"/>
      </sharedItems>
    </cacheField>
    <cacheField name="[Measures].[Count of EmpID]" caption="Count of EmpID" numFmtId="0" hierarchy="54" level="32767"/>
    <cacheField name="[HR_Project].[Status].[Status]" caption="Status" numFmtId="0" hierarchy="17" level="1">
      <sharedItems containsSemiMixedTypes="0" containsNonDate="0" containsString="0"/>
    </cacheField>
    <cacheField name="[HR_Project].[Marital Staus].[Marital Staus]" caption="Marital Staus" numFmtId="0" hierarchy="8" level="1">
      <sharedItems count="3">
        <s v="Divorced"/>
        <s v="Married"/>
        <s v="Single"/>
      </sharedItems>
    </cacheField>
    <cacheField name="[HR_Project].[Age Band].[Age Band]" caption="Age Band" numFmtId="0" hierarchy="35" level="1">
      <sharedItems count="2">
        <s v="27 - 37"/>
        <s v="37 - 47"/>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2" memberValueDatatype="130" unbalanced="0">
      <fieldsUsage count="2">
        <fieldUsage x="-1"/>
        <fieldUsage x="3"/>
      </fieldsUsage>
    </cacheHierarchy>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fieldsUsage count="2">
        <fieldUsage x="-1"/>
        <fieldUsage x="4"/>
      </fieldsUsage>
    </cacheHierarchy>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07407406" backgroundQuery="1" createdVersion="8" refreshedVersion="8" minRefreshableVersion="3" recordCount="0" supportSubquery="1" supportAdvancedDrill="1" xr:uid="{F3D95448-0EF6-4735-A460-AF6A7D2B5A3C}">
  <cacheSource type="external" connectionId="5"/>
  <cacheFields count="5">
    <cacheField name="[HR_Project].[Department].[Department]" caption="Department" numFmtId="0" hierarchy="18" level="1">
      <sharedItems count="5">
        <s v="Admin Offices"/>
        <s v="IT/IS"/>
        <s v="Production"/>
        <s v="Sales"/>
        <s v="Soft. Engineering"/>
      </sharedItems>
    </cacheField>
    <cacheField name="[HR_Project].[Status].[Status]" caption="Status" numFmtId="0" hierarchy="17" level="1">
      <sharedItems containsSemiMixedTypes="0" containsNonDate="0" containsString="0"/>
    </cacheField>
    <cacheField name="[HR_Project].[Position].[Position]" caption="Position" numFmtId="0" hierarchy="3" level="1">
      <sharedItems count="4">
        <s v="Accountant"/>
        <s v="Admin Assistant"/>
        <s v="Shared Services Manager"/>
        <s v="Sr. Accountant"/>
      </sharedItems>
    </cacheField>
    <cacheField name="[Measures].[Average of Engagement]" caption="Average of Engagement" numFmtId="0" hierarchy="75" level="32767"/>
    <cacheField name="[Measures].[Average of Satisfaction]" caption="Average of Satisfaction" numFmtId="0" hierarchy="58"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2"/>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oneField="1">
      <fieldsUsage count="1">
        <fieldUsage x="4"/>
      </fieldsUsage>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oneField="1">
      <fieldsUsage count="1">
        <fieldUsage x="3"/>
      </fieldsUsage>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09143522" backgroundQuery="1" createdVersion="8" refreshedVersion="8" minRefreshableVersion="3" recordCount="0" supportSubquery="1" supportAdvancedDrill="1" xr:uid="{EE3ED681-29F0-479D-8549-1B7419AC1F67}">
  <cacheSource type="external" connectionId="5"/>
  <cacheFields count="4">
    <cacheField name="[HR_Project].[Status].[Status]" caption="Status" numFmtId="0" hierarchy="17" level="1">
      <sharedItems containsSemiMixedTypes="0" containsNonDate="0" containsString="0"/>
    </cacheField>
    <cacheField name="[HR_Project].[Department].[Department]" caption="Department" numFmtId="0" hierarchy="18" level="1">
      <sharedItems count="5">
        <s v="Admin Offices"/>
        <s v="IT/IS"/>
        <s v="Production"/>
        <s v="Sales"/>
        <s v="Soft. Engineering"/>
      </sharedItems>
    </cacheField>
    <cacheField name="[HR_Project].[Race].[Race]" caption="Race" numFmtId="0" hierarchy="11" level="1">
      <sharedItems count="3">
        <s v="Asian"/>
        <s v="Black or Afr. Amer."/>
        <s v="White"/>
      </sharedItems>
    </cacheField>
    <cacheField name="[Measures].[Average of Combined Eng&amp;Sat]" caption="Average of Combined Eng&amp;Sat" numFmtId="0" hierarchy="86"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fieldsUsage count="2">
        <fieldUsage x="-1"/>
        <fieldUsage x="2"/>
      </fieldsUsage>
    </cacheHierarchy>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0"/>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3"/>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11226854" backgroundQuery="1" createdVersion="8" refreshedVersion="8" minRefreshableVersion="3" recordCount="0" supportSubquery="1" supportAdvancedDrill="1" xr:uid="{E31DC6E7-D446-433C-A5F9-7E2BBC20FF6F}">
  <cacheSource type="external" connectionId="5"/>
  <cacheFields count="4">
    <cacheField name="[HR_Project].[Department].[Department]" caption="Department" numFmtId="0" hierarchy="18" level="1">
      <sharedItems count="1">
        <s v="IT/IS"/>
      </sharedItems>
    </cacheField>
    <cacheField name="[HR_Project].[Status].[Status]" caption="Status" numFmtId="0" hierarchy="17" level="1">
      <sharedItems containsSemiMixedTypes="0" containsNonDate="0" containsString="0"/>
    </cacheField>
    <cacheField name="[Measures].[Count of EmpID]" caption="Count of EmpID" numFmtId="0" hierarchy="54" level="32767"/>
    <cacheField name="[HR_Project].[Salary Band].[Salary Band]" caption="Salary Band" numFmtId="0" hierarchy="2" level="1">
      <sharedItems count="3">
        <s v="High"/>
        <s v="Low"/>
        <s v="Medium"/>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2" memberValueDatatype="130" unbalanced="0">
      <fieldsUsage count="2">
        <fieldUsage x="-1"/>
        <fieldUsage x="3"/>
      </fieldsUsage>
    </cacheHierarchy>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2"/>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12384263" backgroundQuery="1" createdVersion="8" refreshedVersion="8" minRefreshableVersion="3" recordCount="0" supportSubquery="1" supportAdvancedDrill="1" xr:uid="{ADFADB38-4510-43BB-8811-8B6B2BE53941}">
  <cacheSource type="external" connectionId="5"/>
  <cacheFields count="5">
    <cacheField name="[HR_Project].[Last Name].[Last Name]" caption="Last Name" numFmtId="0" hierarchy="31" level="1">
      <sharedItems count="4">
        <s v="Clukey E"/>
        <s v="Lindsay L"/>
        <s v="Osturnka A"/>
        <s v="Rivera H"/>
      </sharedItems>
    </cacheField>
    <cacheField name="[HR_Project].[Performance].[Performance]" caption="Performance" numFmtId="0" hierarchy="21" level="1">
      <sharedItems count="1">
        <s v="Exceeds"/>
      </sharedItems>
    </cacheField>
    <cacheField name="[Measures].[Average of Combined Eng&amp;Sat]" caption="Average of Combined Eng&amp;Sat" numFmtId="0" hierarchy="86" level="32767"/>
    <cacheField name="[Measures].[Average of Salary]" caption="Average of Salary" numFmtId="0" hierarchy="48" level="32767"/>
    <cacheField name="[HR_Project].[Status].[Status]" caption="Status" numFmtId="0" hierarchy="1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4"/>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3"/>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2"/>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14814818" backgroundQuery="1" createdVersion="8" refreshedVersion="8" minRefreshableVersion="3" recordCount="0" supportSubquery="1" supportAdvancedDrill="1" xr:uid="{C2885A87-ED19-4597-9AD4-78095A2A80DB}">
  <cacheSource type="external" connectionId="5"/>
  <cacheFields count="4">
    <cacheField name="[HR_Project].[Last Name].[Last Name]" caption="Last Name" numFmtId="0" hierarchy="31" level="1">
      <sharedItems count="3">
        <s v="Adinolfi W"/>
        <s v="Galia L"/>
        <s v="Gonzalez C"/>
      </sharedItems>
    </cacheField>
    <cacheField name="[HR_Project].[Performance].[Performance]" caption="Performance" numFmtId="0" hierarchy="21" level="1">
      <sharedItems count="1">
        <s v="Exceeds"/>
      </sharedItems>
    </cacheField>
    <cacheField name="[HR_Project].[Status].[Status]" caption="Status" numFmtId="0" hierarchy="17" level="1">
      <sharedItems containsSemiMixedTypes="0" containsNonDate="0" containsString="0"/>
    </cacheField>
    <cacheField name="[Measures].[% Absences]" caption="% Absences" numFmtId="0" hierarchy="10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oneField="1">
      <fieldsUsage count="1">
        <fieldUsage x="3"/>
      </fieldsUsage>
    </cacheHierarchy>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15972219" backgroundQuery="1" createdVersion="8" refreshedVersion="8" minRefreshableVersion="3" recordCount="0" supportSubquery="1" supportAdvancedDrill="1" xr:uid="{F9FDB5B8-696E-4635-AAC3-AE7AEF35DD09}">
  <cacheSource type="external" connectionId="5"/>
  <cacheFields count="4">
    <cacheField name="[HR_Project].[Last Name].[Last Name]" caption="Last Name" numFmtId="0" hierarchy="31" level="1">
      <sharedItems count="3">
        <s v="Corleone V"/>
        <s v="Torrence J"/>
        <s v="Zamora J"/>
      </sharedItems>
    </cacheField>
    <cacheField name="[HR_Project].[Performance].[Performance]" caption="Performance" numFmtId="0" hierarchy="21" level="1">
      <sharedItems count="1">
        <s v="Exceeds"/>
      </sharedItems>
    </cacheField>
    <cacheField name="[HR_Project].[Status].[Status]" caption="Status" numFmtId="0" hierarchy="17" level="1">
      <sharedItems containsSemiMixedTypes="0" containsNonDate="0" containsString="0"/>
    </cacheField>
    <cacheField name="[Measures].[Sum of Years of Service]" caption="Sum of Years of Service" numFmtId="0" hierarchy="68"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oneField="1">
      <fieldsUsage count="1">
        <fieldUsage x="3"/>
      </fieldsUsage>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17013889" backgroundQuery="1" createdVersion="8" refreshedVersion="8" minRefreshableVersion="3" recordCount="0" supportSubquery="1" supportAdvancedDrill="1" xr:uid="{F4389AE5-FEF1-46D6-92F3-1C9CFBB57C0E}">
  <cacheSource type="external" connectionId="5"/>
  <cacheFields count="4">
    <cacheField name="[HR_Project].[Last Name].[Last Name]" caption="Last Name" numFmtId="0" hierarchy="31" level="1">
      <sharedItems count="3">
        <s v="Delarge A"/>
        <s v="Fernande N"/>
        <s v="Sparks T"/>
      </sharedItems>
    </cacheField>
    <cacheField name="[HR_Project].[Performance].[Performance]" caption="Performance" numFmtId="0" hierarchy="21" level="1">
      <sharedItems count="1">
        <s v="PIP"/>
      </sharedItems>
    </cacheField>
    <cacheField name="[HR_Project].[Status].[Status]" caption="Status" numFmtId="0" hierarchy="17" level="1">
      <sharedItems containsSemiMixedTypes="0" containsNonDate="0" containsString="0"/>
    </cacheField>
    <cacheField name="[Measures].[Sum of Late Days (30)]" caption="Sum of Late Days (30)" numFmtId="0" hierarchy="88"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oneField="1">
      <fieldsUsage count="1">
        <fieldUsage x="3"/>
      </fieldsUsage>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18055559" backgroundQuery="1" createdVersion="8" refreshedVersion="8" minRefreshableVersion="3" recordCount="0" supportSubquery="1" supportAdvancedDrill="1" xr:uid="{F4C33E9C-BF0B-47D4-B2E0-8EAC331E9BA3}">
  <cacheSource type="external" connectionId="5"/>
  <cacheFields count="4">
    <cacheField name="[HR_Project].[Last Name].[Last Name]" caption="Last Name" numFmtId="0" hierarchy="31" level="1">
      <sharedItems count="4">
        <s v="Adinolfi W"/>
        <s v="Anderson L"/>
        <s v="Driver E"/>
        <s v="Foss J"/>
      </sharedItems>
    </cacheField>
    <cacheField name="[HR_Project].[Performance].[Performance]" caption="Performance" numFmtId="0" hierarchy="21" level="1">
      <sharedItems count="1">
        <s v="Exceeds"/>
      </sharedItems>
    </cacheField>
    <cacheField name="[Measures].[Average of Combined Eng&amp;Sat]" caption="Average of Combined Eng&amp;Sat" numFmtId="0" hierarchy="86" level="32767"/>
    <cacheField name="[HR_Project].[Status].[Status]" caption="Status" numFmtId="0" hierarchy="1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3"/>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oneField="1">
      <fieldsUsage count="1">
        <fieldUsage x="2"/>
      </fieldsUsage>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18981482" backgroundQuery="1" createdVersion="8" refreshedVersion="8" minRefreshableVersion="3" recordCount="0" supportSubquery="1" supportAdvancedDrill="1" xr:uid="{AEBA6F99-6096-4C64-8151-C6FBF0E1CFC5}">
  <cacheSource type="external" connectionId="5"/>
  <cacheFields count="5">
    <cacheField name="[HR_Project].[Status].[Status]" caption="Status" numFmtId="0" hierarchy="17" level="1">
      <sharedItems containsSemiMixedTypes="0" containsNonDate="0" containsString="0"/>
    </cacheField>
    <cacheField name="[HR_Project].[Performance].[Performance]" caption="Performance" numFmtId="0" hierarchy="21" level="1">
      <sharedItems count="2">
        <s v="Needs Improvement"/>
        <s v="PIP"/>
      </sharedItems>
    </cacheField>
    <cacheField name="[HR_Project].[Last Name].[Last Name]" caption="Last Name" numFmtId="0" hierarchy="31" level="1">
      <sharedItems count="4">
        <s v="Goble T"/>
        <s v="Howard E"/>
        <s v="Roberson M"/>
        <s v="Wallace C"/>
      </sharedItems>
    </cacheField>
    <cacheField name="[Measures].[Sum of Combined Eng&amp;Sat]" caption="Sum of Combined Eng&amp;Sat" numFmtId="0" hierarchy="82" level="32767"/>
    <cacheField name="[Measures].[Tenure (months)]" caption="Tenure (months)" numFmtId="0" hierarchy="117"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0"/>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2"/>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oneField="1">
      <fieldsUsage count="1">
        <fieldUsage x="3"/>
      </fieldsUsage>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oneField="1">
      <fieldsUsage count="1">
        <fieldUsage x="4"/>
      </fieldsUsage>
    </cacheHierarchy>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23032408" backgroundQuery="1" createdVersion="8" refreshedVersion="8" minRefreshableVersion="3" recordCount="0" supportSubquery="1" supportAdvancedDrill="1" xr:uid="{03FEA2F8-FFF9-45F9-A62C-B51A4F4AA434}">
  <cacheSource type="external" connectionId="5"/>
  <cacheFields count="2">
    <cacheField name="[HR_Project].[Hire Date (Year)].[Hire Date (Year)]" caption="Hire Date (Year)" numFmtId="0" hierarchy="32" level="1">
      <sharedItems count="13">
        <s v="2006"/>
        <s v="2007"/>
        <s v="2008"/>
        <s v="2009"/>
        <s v="2010"/>
        <s v="2011"/>
        <s v="2012"/>
        <s v="2013"/>
        <s v="2014"/>
        <s v="2015"/>
        <s v="2016"/>
        <s v="2017"/>
        <s v="2018"/>
      </sharedItems>
    </cacheField>
    <cacheField name="[Measures].[Average of Age]" caption="Average of Age" numFmtId="0" hierarchy="56"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0" memberValueDatatype="130" unbalanced="0"/>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2" memberValueDatatype="130" unbalanced="0">
      <fieldsUsage count="2">
        <fieldUsage x="-1"/>
        <fieldUsage x="0"/>
      </fieldsUsage>
    </cacheHierarchy>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oneField="1">
      <fieldsUsage count="1">
        <fieldUsage x="1"/>
      </fieldsUsage>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24074071" backgroundQuery="1" createdVersion="8" refreshedVersion="8" minRefreshableVersion="3" recordCount="0" supportSubquery="1" supportAdvancedDrill="1" xr:uid="{BB8033C2-D0BD-447E-A3B2-D80C8C4CB591}">
  <cacheSource type="external" connectionId="5"/>
  <cacheFields count="2">
    <cacheField name="[HR_Project].[Termination Date (Year)].[Termination Date (Year)]" caption="Termination Date (Year)" numFmtId="0" hierarchy="41" level="1">
      <sharedItems count="9">
        <s v="2010"/>
        <s v="2011"/>
        <s v="2012"/>
        <s v="2013"/>
        <s v="2014"/>
        <s v="2015"/>
        <s v="2016"/>
        <s v="2017"/>
        <s v="2018"/>
      </sharedItems>
    </cacheField>
    <cacheField name="[Measures].[% late days ]" caption="% late days " numFmtId="0" hierarchy="107"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0" memberValueDatatype="130" unbalanced="0"/>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2" memberValueDatatype="130" unbalanced="0">
      <fieldsUsage count="2">
        <fieldUsage x="-1"/>
        <fieldUsage x="0"/>
      </fieldsUsage>
    </cacheHierarchy>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oneField="1">
      <fieldsUsage count="1">
        <fieldUsage x="1"/>
      </fieldsUsage>
    </cacheHierarchy>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25925926" backgroundQuery="1" createdVersion="8" refreshedVersion="8" minRefreshableVersion="3" recordCount="0" supportSubquery="1" supportAdvancedDrill="1" xr:uid="{293391D6-FBA5-4886-9FE1-A11464646787}">
  <cacheSource type="external" connectionId="5"/>
  <cacheFields count="2">
    <cacheField name="[HR_Project].[Hire Date (Year)].[Hire Date (Year)]" caption="Hire Date (Year)" numFmtId="0" hierarchy="32" level="1">
      <sharedItems count="13">
        <s v="2006"/>
        <s v="2007"/>
        <s v="2008"/>
        <s v="2009"/>
        <s v="2010"/>
        <s v="2011"/>
        <s v="2012"/>
        <s v="2013"/>
        <s v="2014"/>
        <s v="2015"/>
        <s v="2016"/>
        <s v="2017"/>
        <s v="2018"/>
      </sharedItems>
    </cacheField>
    <cacheField name="[Measures].[Average of Projects]" caption="Average of Projects" numFmtId="0" hierarchy="87"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0" memberValueDatatype="130" unbalanced="0"/>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2" memberValueDatatype="130" unbalanced="0">
      <fieldsUsage count="2">
        <fieldUsage x="-1"/>
        <fieldUsage x="0"/>
      </fieldsUsage>
    </cacheHierarchy>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oneField="1">
      <fieldsUsage count="1">
        <fieldUsage x="1"/>
      </fieldsUsage>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26851849" backgroundQuery="1" createdVersion="8" refreshedVersion="8" minRefreshableVersion="3" recordCount="0" supportSubquery="1" supportAdvancedDrill="1" xr:uid="{4F2F5AE0-11C8-4A7D-9EC0-0A49F052BF95}">
  <cacheSource type="external" connectionId="5"/>
  <cacheFields count="2">
    <cacheField name="[HR_Project].[Hire Date (Year)].[Hire Date (Year)]" caption="Hire Date (Year)" numFmtId="0" hierarchy="32" level="1">
      <sharedItems count="13">
        <s v="2006"/>
        <s v="2007"/>
        <s v="2008"/>
        <s v="2009"/>
        <s v="2010"/>
        <s v="2011"/>
        <s v="2012"/>
        <s v="2013"/>
        <s v="2014"/>
        <s v="2015"/>
        <s v="2016"/>
        <s v="2017"/>
        <s v="2018"/>
      </sharedItems>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0" memberValueDatatype="130" unbalanced="0"/>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2" memberValueDatatype="130" unbalanced="0">
      <fieldsUsage count="2">
        <fieldUsage x="-1"/>
        <fieldUsage x="0"/>
      </fieldsUsage>
    </cacheHierarchy>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27662035" backgroundQuery="1" createdVersion="8" refreshedVersion="8" minRefreshableVersion="3" recordCount="0" supportSubquery="1" supportAdvancedDrill="1" xr:uid="{343CF248-8E29-429A-AC3E-32F94E7DF76E}">
  <cacheSource type="external" connectionId="5"/>
  <cacheFields count="2">
    <cacheField name="[HR_Project].[Hire Date (Year)].[Hire Date (Year)]" caption="Hire Date (Year)" numFmtId="0" hierarchy="32" level="1">
      <sharedItems count="9">
        <s v="2007"/>
        <s v="2008"/>
        <s v="2009"/>
        <s v="2010"/>
        <s v="2011"/>
        <s v="2012"/>
        <s v="2013"/>
        <s v="2014"/>
        <s v="2015"/>
      </sharedItems>
    </cacheField>
    <cacheField name="[Measures].[% turnover rate]" caption="% turnover rate" numFmtId="0" hierarchy="106"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0" memberValueDatatype="130" unbalanced="0"/>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2" memberValueDatatype="130" unbalanced="0">
      <fieldsUsage count="2">
        <fieldUsage x="-1"/>
        <fieldUsage x="0"/>
      </fieldsUsage>
    </cacheHierarchy>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oneField="1">
      <fieldsUsage count="1">
        <fieldUsage x="1"/>
      </fieldsUsage>
    </cacheHierarchy>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28587966" backgroundQuery="1" createdVersion="8" refreshedVersion="8" minRefreshableVersion="3" recordCount="0" supportSubquery="1" supportAdvancedDrill="1" xr:uid="{7F67A65A-B5C1-4A36-B4EB-2110194B15AA}">
  <cacheSource type="external" connectionId="5"/>
  <cacheFields count="3">
    <cacheField name="[HR_Project].[Manager].[Manager]" caption="Manager" numFmtId="0" hierarchy="19" level="1">
      <sharedItems count="21">
        <s v="Alex Sweetwater"/>
        <s v="Amy Dunn"/>
        <s v="Board of Directors"/>
        <s v="Brandon R. LeBlanc"/>
        <s v="Brannon Miller"/>
        <s v="Brian Champaigne"/>
        <s v="David Stanley"/>
        <s v="Debra Houlihan"/>
        <s v="Elijiah Gray"/>
        <s v="Eric Dougall"/>
        <s v="Janet King"/>
        <s v="Jennifer Zamora"/>
        <s v="John Smith"/>
        <s v="Kelley Spirea"/>
        <s v="Ketsia Liebig"/>
        <s v="Kissy Sullivan"/>
        <s v="Lynn Daneault"/>
        <s v="Michael Albert"/>
        <s v="Peter Monroe"/>
        <s v="Simon Roup"/>
        <s v="Webster Butler"/>
      </sharedItems>
    </cacheField>
    <cacheField name="[HR_Project].[Status].[Status]" caption="Status" numFmtId="0" hierarchy="17" level="1">
      <sharedItems containsSemiMixedTypes="0" containsNonDate="0" containsString="0"/>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0"/>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2"/>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29629628" backgroundQuery="1" createdVersion="8" refreshedVersion="8" minRefreshableVersion="3" recordCount="0" supportSubquery="1" supportAdvancedDrill="1" xr:uid="{C3025676-64A6-48E3-9D3C-9DA644A693D5}">
  <cacheSource type="external" connectionId="5"/>
  <cacheFields count="4">
    <cacheField name="[HR_Project].[Last Name].[Last Name]" caption="Last Name" numFmtId="0" hierarchy="31" level="1">
      <sharedItems count="10">
        <s v="Corleone V"/>
        <s v="Dougall E"/>
        <s v="Foss J"/>
        <s v="Houlihan D"/>
        <s v="King J"/>
        <s v="Monroe P"/>
        <s v="Roper K"/>
        <s v="Roup S"/>
        <s v="Smith J"/>
        <s v="Zamora J"/>
      </sharedItems>
    </cacheField>
    <cacheField name="[HR_Project].[Status].[Status]" caption="Status" numFmtId="0" hierarchy="17" level="1">
      <sharedItems containsSemiMixedTypes="0" containsNonDate="0" containsString="0"/>
    </cacheField>
    <cacheField name="[HR_Project].[Race].[Race]" caption="Race" numFmtId="0" hierarchy="11" level="1">
      <sharedItems count="6">
        <s v="Amer. Ind. or Alask. Nat."/>
        <s v="Asian"/>
        <s v="Black or Afr. Amer."/>
        <s v="Multi-race"/>
        <s v="Other"/>
        <s v="White"/>
      </sharedItems>
    </cacheField>
    <cacheField name="[Measures].[Average of Salary]" caption="Average of Salary" numFmtId="0" hierarchy="48"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fieldsUsage count="2">
        <fieldUsage x="-1"/>
        <fieldUsage x="2"/>
      </fieldsUsage>
    </cacheHierarchy>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3"/>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30787037" backgroundQuery="1" createdVersion="8" refreshedVersion="8" minRefreshableVersion="3" recordCount="0" supportSubquery="1" supportAdvancedDrill="1" xr:uid="{B1DAB82D-41C9-4803-83C3-5A1B528E575F}">
  <cacheSource type="external" connectionId="5"/>
  <cacheFields count="4">
    <cacheField name="[HR_Project].[Last Name].[Last Name]" caption="Last Name" numFmtId="0" hierarchy="31" level="1">
      <sharedItems count="10">
        <s v="Corleone V"/>
        <s v="Dougall E"/>
        <s v="Foss J"/>
        <s v="Houlihan D"/>
        <s v="King J"/>
        <s v="Monroe P"/>
        <s v="Roper K"/>
        <s v="Roup S"/>
        <s v="Smith J"/>
        <s v="Zamora J"/>
      </sharedItems>
    </cacheField>
    <cacheField name="[HR_Project].[Status].[Status]" caption="Status" numFmtId="0" hierarchy="17" level="1">
      <sharedItems containsSemiMixedTypes="0" containsNonDate="0" containsString="0"/>
    </cacheField>
    <cacheField name="[HR_Project].[Gender].[Gender]" caption="Gender" numFmtId="0" hierarchy="7" level="1">
      <sharedItems count="2">
        <s v="Female"/>
        <s v="Male"/>
      </sharedItems>
    </cacheField>
    <cacheField name="[Measures].[Count of Gender]" caption="Count of Gender" numFmtId="0" hierarchy="63"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2"/>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oneField="1">
      <fieldsUsage count="1">
        <fieldUsage x="3"/>
      </fieldsUsage>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31944445" backgroundQuery="1" createdVersion="8" refreshedVersion="8" minRefreshableVersion="3" recordCount="0" supportSubquery="1" supportAdvancedDrill="1" xr:uid="{3A081FB7-6EC8-4532-B1D5-12C747E4D1C2}">
  <cacheSource type="external" connectionId="5"/>
  <cacheFields count="4">
    <cacheField name="[HR_Project].[Last Name].[Last Name]" caption="Last Name" numFmtId="0" hierarchy="31" level="1">
      <sharedItems count="10">
        <s v="Corleone V"/>
        <s v="Dougall E"/>
        <s v="Foss J"/>
        <s v="Houlihan D"/>
        <s v="King J"/>
        <s v="Monroe P"/>
        <s v="Roper K"/>
        <s v="Roup S"/>
        <s v="Smith J"/>
        <s v="Zamora J"/>
      </sharedItems>
    </cacheField>
    <cacheField name="[HR_Project].[Status].[Status]" caption="Status" numFmtId="0" hierarchy="17" level="1">
      <sharedItems containsSemiMixedTypes="0" containsNonDate="0" containsString="0"/>
    </cacheField>
    <cacheField name="[HR_Project].[Age Band].[Age Band]" caption="Age Band" numFmtId="0" hierarchy="35" level="1">
      <sharedItems count="4">
        <s v="27 - 37"/>
        <s v="37 - 47"/>
        <s v="47 - 57"/>
        <s v="57 +"/>
      </sharedItems>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fieldsUsage count="2">
        <fieldUsage x="-1"/>
        <fieldUsage x="2"/>
      </fieldsUsage>
    </cacheHierarchy>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3"/>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33101853" backgroundQuery="1" createdVersion="8" refreshedVersion="8" minRefreshableVersion="3" recordCount="0" supportSubquery="1" supportAdvancedDrill="1" xr:uid="{02FCBC20-3C2D-4F29-8A9E-DC27D46BADA4}">
  <cacheSource type="external" connectionId="5"/>
  <cacheFields count="6">
    <cacheField name="[HR_Project].[Position].[Position]" caption="Position" numFmtId="0" hierarchy="3" level="1">
      <sharedItems count="29">
        <s v="Accountant"/>
        <s v="Admin Assistant"/>
        <s v="Area Sales Mgr"/>
        <s v="BI Developer"/>
        <s v="BI Director"/>
        <s v="CIO"/>
        <s v="Data Analyst"/>
        <s v="Data Architect"/>
        <s v="DB Admin"/>
        <s v="Director of Ops"/>
        <s v="Director of Sales"/>
        <s v="IT Director"/>
        <s v="IT Manager - DB"/>
        <s v="IT Manager - Infra"/>
        <s v="IT Manager - Support"/>
        <s v="IT Support"/>
        <s v="Network Engineer"/>
        <s v="President &amp; CEO"/>
        <s v="Production Manager"/>
        <s v="Production Tech I"/>
        <s v="Production Tech II"/>
        <s v="Sales Manager"/>
        <s v="Senior BI Developer"/>
        <s v="Shared Services Manager"/>
        <s v="Software Engine. Mng"/>
        <s v="Software Engineer"/>
        <s v="Sr. Accountant"/>
        <s v="Sr. DBA"/>
        <s v="Sr. Network Engineer"/>
      </sharedItems>
    </cacheField>
    <cacheField name="[HR_Project].[Department].[Department]" caption="Department" numFmtId="0" hierarchy="18" level="1">
      <sharedItems count="6">
        <s v="Admin Offices"/>
        <s v="Executive Office"/>
        <s v="IT/IS"/>
        <s v="Production"/>
        <s v="Sales"/>
        <s v="Soft. Engineering"/>
      </sharedItems>
    </cacheField>
    <cacheField name="[Measures].[Average of Salary]" caption="Average of Salary" numFmtId="0" hierarchy="48" level="32767"/>
    <cacheField name="[HR_Project].[Manager].[Manager]" caption="Manager" numFmtId="0" hierarchy="19" level="1">
      <sharedItems count="21">
        <s v="Alex Sweetwater"/>
        <s v="Amy Dunn"/>
        <s v="Board of Directors"/>
        <s v="Brandon R. LeBlanc"/>
        <s v="Brannon Miller"/>
        <s v="Brian Champaigne"/>
        <s v="David Stanley"/>
        <s v="Debra Houlihan"/>
        <s v="Elijiah Gray"/>
        <s v="Eric Dougall"/>
        <s v="Janet King"/>
        <s v="Jennifer Zamora"/>
        <s v="John Smith"/>
        <s v="Kelley Spirea"/>
        <s v="Ketsia Liebig"/>
        <s v="Kissy Sullivan"/>
        <s v="Lynn Daneault"/>
        <s v="Michael Albert"/>
        <s v="Peter Monroe"/>
        <s v="Simon Roup"/>
        <s v="Webster Butler"/>
      </sharedItems>
    </cacheField>
    <cacheField name="[HR_Project].[Status].[Status]" caption="Status" numFmtId="0" hierarchy="17" level="1">
      <sharedItems containsSemiMixedTypes="0" containsNonDate="0" containsString="0"/>
    </cacheField>
    <cacheField name="[HR_Project].[Last Name].[Last Name]" caption="Last Name" numFmtId="0" hierarchy="31" level="1">
      <sharedItems count="206">
        <s v="Brown M"/>
        <s v="LaRotond W"/>
        <s v="Steans T"/>
        <s v="Singh N"/>
        <s v="Carter M"/>
        <s v="Chigurh A"/>
        <s v="Delarge A"/>
        <s v="Dietrich J"/>
        <s v="Driver E"/>
        <s v="Fraval M"/>
        <s v="Givens M"/>
        <s v="Hitchcoc A"/>
        <s v="Khemmich B"/>
        <s v="Kreuger F"/>
        <s v="Leruth G"/>
        <s v="McKinzie J"/>
        <s v="Nguyen D"/>
        <s v="Onque J"/>
        <s v="Ozark T"/>
        <s v="Potts X"/>
        <s v="Ren K"/>
        <s v="Stansfied N"/>
        <s v="Strong C"/>
        <s v="Terry S"/>
        <s v="Torrence J"/>
        <s v="Valentin J"/>
        <s v="Villanuea N"/>
        <s v="DeVito T"/>
        <s v="Gruber H"/>
        <s v="Rachael M"/>
        <s v="Tannen B"/>
        <s v="Champaige B"/>
        <s v="Zamora J"/>
        <s v="Barbossa H"/>
        <s v="Costello F"/>
        <s v="Petrowsk T"/>
        <s v="Roby L"/>
        <s v="Simard K"/>
        <s v="Zhou J"/>
        <s v="Roper K"/>
        <s v="Horton J"/>
        <s v="Johnson N"/>
        <s v="Corleone V"/>
        <s v="Houlihan D"/>
        <s v="Foss J"/>
        <s v="Roup S"/>
        <s v="Monroe P"/>
        <s v="Dougall E"/>
        <s v="Bacong A"/>
        <s v="Clayton R"/>
        <s v="Dolan L"/>
        <s v="Galia L"/>
        <s v="Goeth A"/>
        <s v="Gonzalez M"/>
        <s v="Lindsay L"/>
        <s v="Soto J"/>
        <s v="Fett B"/>
        <s v="Morway T"/>
        <s v="Shepard A"/>
        <s v="Turpin J"/>
        <s v="King J"/>
        <s v="Candie C"/>
        <s v="Corleone M"/>
        <s v="Dunn A"/>
        <s v="Gray E"/>
        <s v="Liebig K"/>
        <s v="Miller B"/>
        <s v="Spirea K"/>
        <s v="Sullivan K"/>
        <s v="Vega V"/>
        <s v="Adinolfi W"/>
        <s v="Alagbe T"/>
        <s v="Anderson L"/>
        <s v="Athwal S"/>
        <s v="Bachioch L"/>
        <s v="Barone F"/>
        <s v="Beatrice C"/>
        <s v="Becker S"/>
        <s v="Bernstei S"/>
        <s v="Biden L"/>
        <s v="Billis H"/>
        <s v="Bugali J"/>
        <s v="Carey M"/>
        <s v="Chace B"/>
        <s v="Chan L"/>
        <s v="Chang D"/>
        <s v="Cierpiszwski C"/>
        <s v="Clukey E"/>
        <s v="Cockel J"/>
        <s v="Cornett L"/>
        <s v="Crimming"/>
        <s v="Darson J"/>
        <s v="Dee R"/>
        <s v="Desimone C"/>
        <s v="Dickinso G"/>
        <s v="DiNocco L"/>
        <s v="Dobrin D"/>
        <s v="Dunne A"/>
        <s v="Engdahl J"/>
        <s v="England R"/>
        <s v="Fernande N"/>
        <s v="Fidelia"/>
        <s v="Garcia R"/>
        <s v="Gaul B"/>
        <s v="Gentry M"/>
        <s v="Girifalc E"/>
        <s v="Gold S"/>
        <s v="Gonzalez C"/>
        <s v="Gordon D"/>
        <s v="Goyal R"/>
        <s v="Handschigl J"/>
        <s v="Harrison K"/>
        <s v="Heitzman A"/>
        <s v="Hudson J"/>
        <s v="Ivey R"/>
        <s v="Jackson M"/>
        <s v="Jacobi H"/>
        <s v="Jhaveri S"/>
        <s v="Keatts K"/>
        <s v="Knapp B"/>
        <s v="Kretschmr J"/>
        <s v="Langton E"/>
        <s v="Lecter H"/>
        <s v="Lydon A"/>
        <s v="Mahoney L"/>
        <s v="Mangal D"/>
        <s v="Maurice S"/>
        <s v="Mckenna S"/>
        <s v="Medeiros J"/>
        <s v="Motlagh"/>
        <s v="Myers M"/>
        <s v="Newman R"/>
        <s v="Ngodup S"/>
        <s v="Nguyen L"/>
        <s v="Osturnka A"/>
        <s v="Owad C"/>
        <s v="Pitt B"/>
        <s v="Punjabhi L"/>
        <s v="Rivera H"/>
        <s v="Robinson E"/>
        <s v="Rose A"/>
        <s v="Saar-Becles M"/>
        <s v="Sander K"/>
        <s v="Sewkumar N"/>
        <s v="Shields S"/>
        <s v="Smith S"/>
        <s v="Sparks T"/>
        <s v="Stanford B"/>
        <s v="Stoica R"/>
        <s v="Sullivan T"/>
        <s v="Sutwell B"/>
        <s v="Tippett J"/>
        <s v="Trang M"/>
        <s v="Von Massnbach A"/>
        <s v="Zima C"/>
        <s v="Beak K"/>
        <s v="Blount D"/>
        <s v="Buccheri J"/>
        <s v="Burke J"/>
        <s v="Burkett B"/>
        <s v="Carthy B"/>
        <s v="Davis D"/>
        <s v="Erilus A"/>
        <s v="Faller M"/>
        <s v="Fancett N"/>
        <s v="Good S"/>
        <s v="Gosciminki P"/>
        <s v="Hankard E"/>
        <s v="Hunts J"/>
        <s v="Hutter R"/>
        <s v="Jeannite T"/>
        <s v="Johnston Y"/>
        <s v="Linden M"/>
        <s v="Lunquist L"/>
        <s v="Manchestr R"/>
        <s v="Monkfish E"/>
        <s v="Monterro L"/>
        <s v="Moran P"/>
        <s v="Moumanil M"/>
        <s v="Nowlan K"/>
        <s v="Petingil S"/>
        <s v="Sahoo A"/>
        <s v="Smith J"/>
        <s v="Walker R"/>
        <s v="Wolk H"/>
        <s v="Woodson J"/>
        <s v="Daneault L"/>
        <s v="Le B"/>
        <s v="Navathe K"/>
        <s v="Wang C"/>
        <s v="LeBlanc B"/>
        <s v="Cady M"/>
        <s v="Andreola C"/>
        <s v="Carabbio J"/>
        <s v="Del Bosqe K"/>
        <s v="Martin S"/>
        <s v="Saada A"/>
        <s v="Szabo A"/>
        <s v="Boutwell B"/>
        <s v="Foster-Bker A"/>
        <s v="Carr C"/>
        <s v="Cross N"/>
        <s v="Daniele A"/>
        <s v="Lajiri"/>
        <s v="Soze K"/>
        <s v="Warfield S"/>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0"/>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4"/>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2" memberValueDatatype="130" unbalanced="0">
      <fieldsUsage count="2">
        <fieldUsage x="-1"/>
        <fieldUsage x="3"/>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5"/>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2"/>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34375" backgroundQuery="1" createdVersion="8" refreshedVersion="8" minRefreshableVersion="3" recordCount="0" supportSubquery="1" supportAdvancedDrill="1" xr:uid="{688584C2-4C56-40F9-B652-43A362962900}">
  <cacheSource type="external" connectionId="5"/>
  <cacheFields count="4">
    <cacheField name="[HR_Project].[Last Name].[Last Name]" caption="Last Name" numFmtId="0" hierarchy="31" level="1">
      <sharedItems count="10">
        <s v="Corleone V"/>
        <s v="Dougall E"/>
        <s v="Foss J"/>
        <s v="Houlihan D"/>
        <s v="King J"/>
        <s v="Monroe P"/>
        <s v="Roper K"/>
        <s v="Roup S"/>
        <s v="Smith J"/>
        <s v="Zamora J"/>
      </sharedItems>
    </cacheField>
    <cacheField name="[HR_Project].[Status].[Status]" caption="Status" numFmtId="0" hierarchy="17" level="1">
      <sharedItems containsSemiMixedTypes="0" containsNonDate="0" containsString="0"/>
    </cacheField>
    <cacheField name="[HR_Project].[Department].[Department]" caption="Department" numFmtId="0" hierarchy="18" level="1">
      <sharedItems count="5">
        <s v="Admin Offices"/>
        <s v="IT/IS"/>
        <s v="Production"/>
        <s v="Sales"/>
        <s v="Soft. Engineering"/>
      </sharedItems>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2"/>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3"/>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3541667" backgroundQuery="1" createdVersion="8" refreshedVersion="8" minRefreshableVersion="3" recordCount="0" supportSubquery="1" supportAdvancedDrill="1" xr:uid="{FF0DB7FD-D5C1-4502-B8C2-536376121F1B}">
  <cacheSource type="external" connectionId="5"/>
  <cacheFields count="3">
    <cacheField name="[HR_Project].[Last Name].[Last Name]" caption="Last Name" numFmtId="0" hierarchy="31" level="1">
      <sharedItems count="10">
        <s v="Biden L"/>
        <s v="Carter M"/>
        <s v="Chace B"/>
        <s v="Daniele A"/>
        <s v="Fraval M"/>
        <s v="Jhaveri S"/>
        <s v="King J"/>
        <s v="Punjabhi L"/>
        <s v="Ren K"/>
        <s v="Smith S"/>
      </sharedItems>
    </cacheField>
    <cacheField name="[HR_Project].[Status].[Status]" caption="Status" numFmtId="0" hierarchy="17" level="1">
      <sharedItems containsSemiMixedTypes="0" containsNonDate="0" containsString="0"/>
    </cacheField>
    <cacheField name="[Measures].[Average of Age]" caption="Average of Age" numFmtId="0" hierarchy="56"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oneField="1">
      <fieldsUsage count="1">
        <fieldUsage x="2"/>
      </fieldsUsage>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36342594" backgroundQuery="1" createdVersion="8" refreshedVersion="8" minRefreshableVersion="3" recordCount="0" supportSubquery="1" supportAdvancedDrill="1" xr:uid="{8B58DF58-8483-4A1B-8550-5A31C66F33A3}">
  <cacheSource type="external" connectionId="5"/>
  <cacheFields count="3">
    <cacheField name="[HR_Project].[Last Name].[Last Name]" caption="Last Name" numFmtId="0" hierarchy="31" level="1">
      <sharedItems count="10">
        <s v="Blount D"/>
        <s v="Gentry M"/>
        <s v="Goeth A"/>
        <s v="Gold S"/>
        <s v="Hutter R"/>
        <s v="Ivey R"/>
        <s v="Monkfish E"/>
        <s v="Onque J"/>
        <s v="Valentin J"/>
        <s v="Villanuea N"/>
      </sharedItems>
    </cacheField>
    <cacheField name="[HR_Project].[Status].[Status]" caption="Status" numFmtId="0" hierarchy="17" level="1">
      <sharedItems containsSemiMixedTypes="0" containsNonDate="0" containsString="0"/>
    </cacheField>
    <cacheField name="[Measures].[Sum of Age]" caption="Sum of Age" numFmtId="0" hierarchy="55"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oneField="1">
      <fieldsUsage count="1">
        <fieldUsage x="2"/>
      </fieldsUsage>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37384256" backgroundQuery="1" createdVersion="8" refreshedVersion="8" minRefreshableVersion="3" recordCount="0" supportSubquery="1" supportAdvancedDrill="1" xr:uid="{6D66235E-1F32-4C4B-A48C-36894559F5A0}">
  <cacheSource type="external" connectionId="5"/>
  <cacheFields count="4">
    <cacheField name="[HR_Project].[Last Name].[Last Name]" caption="Last Name" numFmtId="0" hierarchy="31" level="1">
      <sharedItems count="10">
        <s v="Corleone V"/>
        <s v="Dougall E"/>
        <s v="Foss J"/>
        <s v="Houlihan D"/>
        <s v="King J"/>
        <s v="Monroe P"/>
        <s v="Roper K"/>
        <s v="Roup S"/>
        <s v="Smith J"/>
        <s v="Zamora J"/>
      </sharedItems>
    </cacheField>
    <cacheField name="[HR_Project].[Status].[Status]" caption="Status" numFmtId="0" hierarchy="17" level="1">
      <sharedItems containsSemiMixedTypes="0" containsNonDate="0" containsString="0"/>
    </cacheField>
    <cacheField name="[HR_Project].[Recruit Source].[Recruit Source]" caption="Recruit Source" numFmtId="0" hierarchy="20" level="1">
      <sharedItems count="8">
        <s v="CareerBuilder"/>
        <s v="Diversity Job Fair"/>
        <s v="Employee Referral"/>
        <s v="Google Search"/>
        <s v="Indeed"/>
        <s v="LinkedIn"/>
        <s v="Other"/>
        <s v="Website"/>
      </sharedItems>
    </cacheField>
    <cacheField name="[Measures].[Count of Recruit Source]" caption="Count of Recruit Source" numFmtId="0" hierarchy="73"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2" memberValueDatatype="130" unbalanced="0">
      <fieldsUsage count="2">
        <fieldUsage x="-1"/>
        <fieldUsage x="2"/>
      </fieldsUsage>
    </cacheHierarchy>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oneField="1">
      <fieldsUsage count="1">
        <fieldUsage x="3"/>
      </fieldsUsage>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38310188" backgroundQuery="1" createdVersion="8" refreshedVersion="8" minRefreshableVersion="3" recordCount="0" supportSubquery="1" supportAdvancedDrill="1" xr:uid="{5BF27B64-AF4F-4E95-80C3-FD50E2435D59}">
  <cacheSource type="external" connectionId="5"/>
  <cacheFields count="4">
    <cacheField name="[HR_Project].[Last Name].[Last Name]" caption="Last Name" numFmtId="0" hierarchy="31" level="1">
      <sharedItems count="10">
        <s v="Corleone V"/>
        <s v="Dougall E"/>
        <s v="Foss J"/>
        <s v="Houlihan D"/>
        <s v="King J"/>
        <s v="Monroe P"/>
        <s v="Roper K"/>
        <s v="Roup S"/>
        <s v="Smith J"/>
        <s v="Zamora J"/>
      </sharedItems>
    </cacheField>
    <cacheField name="[HR_Project].[Status].[Status]" caption="Status" numFmtId="0" hierarchy="17" level="1">
      <sharedItems containsSemiMixedTypes="0" containsNonDate="0" containsString="0"/>
    </cacheField>
    <cacheField name="[HR_Project].[Race].[Race]" caption="Race" numFmtId="0" hierarchy="11" level="1">
      <sharedItems count="6">
        <s v="Amer. Ind. or Alask. Nat."/>
        <s v="Asian"/>
        <s v="Black or Afr. Amer."/>
        <s v="Multi-race"/>
        <s v="Other"/>
        <s v="White"/>
      </sharedItems>
    </cacheField>
    <cacheField name="[Measures].[Count of Race]" caption="Count of Race" numFmtId="0" hierarchy="71"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fieldsUsage count="2">
        <fieldUsage x="-1"/>
        <fieldUsage x="2"/>
      </fieldsUsage>
    </cacheHierarchy>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oneField="1">
      <fieldsUsage count="1">
        <fieldUsage x="3"/>
      </fieldsUsage>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3935185" backgroundQuery="1" createdVersion="8" refreshedVersion="8" minRefreshableVersion="3" recordCount="0" supportSubquery="1" supportAdvancedDrill="1" xr:uid="{8C1EE7B0-E664-4448-9879-CD921E01CEEC}">
  <cacheSource type="external" connectionId="5"/>
  <cacheFields count="5">
    <cacheField name="[HR_Project].[Last Name].[Last Name]" caption="Last Name" numFmtId="0" hierarchy="31" level="1">
      <sharedItems count="10">
        <s v="Corleone V"/>
        <s v="Dougall E"/>
        <s v="Foss J"/>
        <s v="Houlihan D"/>
        <s v="King J"/>
        <s v="Monroe P"/>
        <s v="Roper K"/>
        <s v="Roup S"/>
        <s v="Smith J"/>
        <s v="Zamora J"/>
      </sharedItems>
    </cacheField>
    <cacheField name="[HR_Project].[Status].[Status]" caption="Status" numFmtId="0" hierarchy="17" level="1">
      <sharedItems containsSemiMixedTypes="0" containsNonDate="0" containsString="0"/>
    </cacheField>
    <cacheField name="[Measures].[Average of Salary]" caption="Average of Salary" numFmtId="0" hierarchy="48" level="32767"/>
    <cacheField name="[Measures].[Min of Salary]" caption="Min of Salary" numFmtId="0" hierarchy="50" level="32767"/>
    <cacheField name="[HR_Project].[Salary Band].[Salary Band]" caption="Salary Band" numFmtId="0" hierarchy="2" level="1">
      <sharedItems count="3">
        <s v="High"/>
        <s v="Low"/>
        <s v="Medium"/>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2" memberValueDatatype="130" unbalanced="0">
      <fieldsUsage count="2">
        <fieldUsage x="-1"/>
        <fieldUsage x="4"/>
      </fieldsUsage>
    </cacheHierarchy>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2"/>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oneField="1">
      <fieldsUsage count="1">
        <fieldUsage x="3"/>
      </fieldsUsage>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40509258" backgroundQuery="1" createdVersion="8" refreshedVersion="8" minRefreshableVersion="3" recordCount="0" supportSubquery="1" supportAdvancedDrill="1" xr:uid="{C54D848C-9BAF-42EB-A697-E77836B83274}">
  <cacheSource type="external" connectionId="5"/>
  <cacheFields count="4">
    <cacheField name="[HR_Project].[Last Name].[Last Name]" caption="Last Name" numFmtId="0" hierarchy="31" level="1">
      <sharedItems count="10">
        <s v="Corleone V"/>
        <s v="Dougall E"/>
        <s v="Foss J"/>
        <s v="Houlihan D"/>
        <s v="King J"/>
        <s v="Monroe P"/>
        <s v="Roper K"/>
        <s v="Roup S"/>
        <s v="Smith J"/>
        <s v="Zamora J"/>
      </sharedItems>
    </cacheField>
    <cacheField name="[HR_Project].[Status].[Status]" caption="Status" numFmtId="0" hierarchy="17" level="1">
      <sharedItems containsSemiMixedTypes="0" containsNonDate="0" containsString="0"/>
    </cacheField>
    <cacheField name="[Measures].[Count of EmpID]" caption="Count of EmpID" numFmtId="0" hierarchy="54" level="32767"/>
    <cacheField name="[HR_Project].[Salary Band].[Salary Band]" caption="Salary Band" numFmtId="0" hierarchy="2" level="1">
      <sharedItems count="3">
        <s v="High"/>
        <s v="Low"/>
        <s v="Medium"/>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2" memberValueDatatype="130" unbalanced="0">
      <fieldsUsage count="2">
        <fieldUsage x="-1"/>
        <fieldUsage x="3"/>
      </fieldsUsage>
    </cacheHierarchy>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2"/>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41550928" backgroundQuery="1" createdVersion="8" refreshedVersion="8" minRefreshableVersion="3" recordCount="0" supportSubquery="1" supportAdvancedDrill="1" xr:uid="{691E8091-85F5-4FC2-8932-27B09B56B06C}">
  <cacheSource type="external" connectionId="5"/>
  <cacheFields count="4">
    <cacheField name="[HR_Project].[Last Name].[Last Name]" caption="Last Name" numFmtId="0" hierarchy="31" level="1">
      <sharedItems count="5">
        <s v="Corleone V"/>
        <s v="Foss J"/>
        <s v="Houlihan D"/>
        <s v="King J"/>
        <s v="Zamora J"/>
      </sharedItems>
    </cacheField>
    <cacheField name="[HR_Project].[Status].[Status]" caption="Status" numFmtId="0" hierarchy="17" level="1">
      <sharedItems containsSemiMixedTypes="0" containsNonDate="0" containsString="0"/>
    </cacheField>
    <cacheField name="[Measures].[Average of Salary]" caption="Average of Salary" numFmtId="0" hierarchy="48" level="32767"/>
    <cacheField name="[HR_Project].[Gender].[Gender]" caption="Gender" numFmtId="0" hierarchy="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3"/>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2"/>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42708337" backgroundQuery="1" createdVersion="8" refreshedVersion="8" minRefreshableVersion="3" recordCount="0" supportSubquery="1" supportAdvancedDrill="1" xr:uid="{EB915C8C-B521-420E-85B9-111DE9832569}">
  <cacheSource type="external" connectionId="5"/>
  <cacheFields count="4">
    <cacheField name="[HR_Project].[Last Name].[Last Name]" caption="Last Name" numFmtId="0" hierarchy="31" level="1">
      <sharedItems count="10">
        <s v="Corleone V"/>
        <s v="Dougall E"/>
        <s v="Foss J"/>
        <s v="Houlihan D"/>
        <s v="King J"/>
        <s v="Monroe P"/>
        <s v="Roper K"/>
        <s v="Roup S"/>
        <s v="Smith J"/>
        <s v="Zamora J"/>
      </sharedItems>
    </cacheField>
    <cacheField name="[HR_Project].[Status].[Status]" caption="Status" numFmtId="0" hierarchy="17" level="1">
      <sharedItems containsSemiMixedTypes="0" containsNonDate="0" containsString="0"/>
    </cacheField>
    <cacheField name="[Measures].[Count of EmpID]" caption="Count of EmpID" numFmtId="0" hierarchy="54" level="32767"/>
    <cacheField name="[HR_Project].[Performance].[Performance]" caption="Performance" numFmtId="0" hierarchy="21" level="1">
      <sharedItems count="4">
        <s v="Exceeds"/>
        <s v="Fully Meets"/>
        <s v="Needs Improvement"/>
        <s v="PIP"/>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3"/>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2"/>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43749999" backgroundQuery="1" createdVersion="8" refreshedVersion="8" minRefreshableVersion="3" recordCount="0" supportSubquery="1" supportAdvancedDrill="1" xr:uid="{6A9CF9ED-5B93-40AF-B52B-82D76D76263F}">
  <cacheSource type="external" connectionId="5"/>
  <cacheFields count="4">
    <cacheField name="[HR_Project].[Last Name].[Last Name]" caption="Last Name" numFmtId="0" hierarchy="31" level="1">
      <sharedItems count="10">
        <s v="Corleone V"/>
        <s v="Dougall E"/>
        <s v="Foss J"/>
        <s v="Houlihan D"/>
        <s v="King J"/>
        <s v="Monroe P"/>
        <s v="Roper K"/>
        <s v="Roup S"/>
        <s v="Smith J"/>
        <s v="Zamora J"/>
      </sharedItems>
    </cacheField>
    <cacheField name="[HR_Project].[Status].[Status]" caption="Status" numFmtId="0" hierarchy="17" level="1">
      <sharedItems containsSemiMixedTypes="0" containsNonDate="0" containsString="0"/>
    </cacheField>
    <cacheField name="[HR_Project].[Marital Staus].[Marital Staus]" caption="Marital Staus" numFmtId="0" hierarchy="8" level="1">
      <sharedItems count="5">
        <s v="Divorced"/>
        <s v="Married"/>
        <s v="Separated"/>
        <s v="Single"/>
        <s v="Widowed"/>
      </sharedItems>
    </cacheField>
    <cacheField name="[Measures].[Count of Marital Staus]" caption="Count of Marital Staus" numFmtId="0" hierarchy="70"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2" memberValueDatatype="130" unbalanced="0">
      <fieldsUsage count="2">
        <fieldUsage x="-1"/>
        <fieldUsage x="2"/>
      </fieldsUsage>
    </cacheHierarchy>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oneField="1">
      <fieldsUsage count="1">
        <fieldUsage x="3"/>
      </fieldsUsage>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744791669" backgroundQuery="1" createdVersion="8" refreshedVersion="8" minRefreshableVersion="3" recordCount="0" supportSubquery="1" supportAdvancedDrill="1" xr:uid="{315F7968-8330-4950-81C8-A0F5E4BC8363}">
  <cacheSource type="external" connectionId="5"/>
  <cacheFields count="4">
    <cacheField name="[HR_Project].[Last Name].[Last Name]" caption="Last Name" numFmtId="0" hierarchy="31" level="1">
      <sharedItems count="10">
        <s v="Corleone V"/>
        <s v="Dougall E"/>
        <s v="Foss J"/>
        <s v="Houlihan D"/>
        <s v="King J"/>
        <s v="Monroe P"/>
        <s v="Roper K"/>
        <s v="Roup S"/>
        <s v="Smith J"/>
        <s v="Zamora J"/>
      </sharedItems>
    </cacheField>
    <cacheField name="[HR_Project].[Status].[Status]" caption="Status" numFmtId="0" hierarchy="17" level="1">
      <sharedItems containsSemiMixedTypes="0" containsNonDate="0" containsString="0"/>
    </cacheField>
    <cacheField name="[HR_Project].[Tenure Bands].[Tenure Bands]" caption="Tenure Bands" numFmtId="0" hierarchy="36" level="1">
      <sharedItems count="3">
        <s v="0 - 4"/>
        <s v="10 +"/>
        <s v="5 - 9"/>
      </sharedItems>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2" memberValueDatatype="130" unbalanced="0">
      <fieldsUsage count="2">
        <fieldUsage x="-1"/>
        <fieldUsage x="2"/>
      </fieldsUsage>
    </cacheHierarchy>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3"/>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60037511574" backgroundQuery="1" createdVersion="8" refreshedVersion="8" minRefreshableVersion="3" recordCount="0" supportSubquery="1" supportAdvancedDrill="1" xr:uid="{1421FD41-6656-4110-AFDB-F4CDB8153A00}">
  <cacheSource type="external" connectionId="5"/>
  <cacheFields count="4">
    <cacheField name="[HR_Project].[Department].[Department]" caption="Department" numFmtId="0" hierarchy="18" level="1">
      <sharedItems count="1">
        <s v="Sales"/>
      </sharedItems>
    </cacheField>
    <cacheField name="[HR_Project].[Status].[Status]" caption="Status" numFmtId="0" hierarchy="17" level="1">
      <sharedItems containsSemiMixedTypes="0" containsNonDate="0" containsString="0"/>
    </cacheField>
    <cacheField name="[HR_Project].[Gender].[Gender]" caption="Gender" numFmtId="0" hierarchy="7" level="1">
      <sharedItems count="2">
        <s v="Female"/>
        <s v="Male"/>
      </sharedItems>
    </cacheField>
    <cacheField name="[Measures].[Average of Salary]" caption="Average of Salary" numFmtId="0" hierarchy="48"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2"/>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3"/>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612340624997" backgroundQuery="1" createdVersion="8" refreshedVersion="8" minRefreshableVersion="3" recordCount="0" supportSubquery="1" supportAdvancedDrill="1" xr:uid="{986482A1-751B-4D7E-8238-EB6A82E465B3}">
  <cacheSource type="external" connectionId="5"/>
  <cacheFields count="5">
    <cacheField name="[HR_Project].[Department].[Department]" caption="Department" numFmtId="0" hierarchy="18" level="1">
      <sharedItems count="5">
        <s v="Admin Offices"/>
        <s v="IT/IS"/>
        <s v="Production"/>
        <s v="Sales"/>
        <s v="Soft. Engineering"/>
      </sharedItems>
    </cacheField>
    <cacheField name="[HR_Project].[Status].[Status]" caption="Status" numFmtId="0" hierarchy="17" level="1">
      <sharedItems containsSemiMixedTypes="0" containsNonDate="0" containsString="0"/>
    </cacheField>
    <cacheField name="[HR_Project].[Performance].[Performance]" caption="Performance" numFmtId="0" hierarchy="21" level="1">
      <sharedItems count="2">
        <s v="Needs Improvement"/>
        <s v="PIP"/>
      </sharedItems>
    </cacheField>
    <cacheField name="[HR_Project].[Gender].[Gender]" caption="Gender" numFmtId="0" hierarchy="7" level="1">
      <sharedItems count="2">
        <s v="Female"/>
        <s v="Male"/>
      </sharedItems>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2"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3"/>
      </fieldsUsage>
    </cacheHierarchy>
    <cacheHierarchy uniqueName="[HR_Project].[Marital Staus]" caption="Marital Staus" attribute="1" defaultMemberUniqueName="[HR_Project].[Marital Staus].[All]" allUniqueName="[HR_Project].[Marital Staus].[All]" dimensionUniqueName="[HR_Project]" displayFolder="" count="2"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2" memberValueDatatype="130" unbalanced="0"/>
    <cacheHierarchy uniqueName="[HR_Project].[Recruit Source]" caption="Recruit Source" attribute="1" defaultMemberUniqueName="[HR_Project].[Recruit Source].[All]" allUniqueName="[HR_Project].[Recruit Source].[All]" dimensionUniqueName="[HR_Project]" displayFolder="" count="2"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2"/>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2"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2"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4"/>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615925925929" backgroundQuery="1" createdVersion="8" refreshedVersion="8" minRefreshableVersion="3" recordCount="0" supportSubquery="1" supportAdvancedDrill="1" xr:uid="{2047AAD2-AB6F-4FE9-82F4-F9971156820A}">
  <cacheSource type="external" connectionId="5"/>
  <cacheFields count="4">
    <cacheField name="[HR_Project].[Department].[Department]" caption="Department" numFmtId="0" hierarchy="18" level="1">
      <sharedItems count="1">
        <s v="Sales"/>
      </sharedItems>
    </cacheField>
    <cacheField name="[HR_Project].[Status].[Status]" caption="Status" numFmtId="0" hierarchy="17" level="1">
      <sharedItems containsSemiMixedTypes="0" containsNonDate="0" containsString="0"/>
    </cacheField>
    <cacheField name="[Measures].[Average of Years of Service]" caption="Average of Years of Service" numFmtId="0" hierarchy="69" level="32767"/>
    <cacheField name="[HR_Project].[Race].[Race]" caption="Race" numFmtId="0" hierarchy="11" level="1">
      <sharedItems count="5">
        <s v="Amer. Ind. or Alask. Nat."/>
        <s v="Asian"/>
        <s v="Black or Afr. Amer."/>
        <s v="Multi-race"/>
        <s v="White"/>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fieldsUsage count="2">
        <fieldUsage x="-1"/>
        <fieldUsage x="3"/>
      </fieldsUsage>
    </cacheHierarchy>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oneField="1">
      <fieldsUsage count="1">
        <fieldUsage x="2"/>
      </fieldsUsage>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616880208334" backgroundQuery="1" createdVersion="8" refreshedVersion="8" minRefreshableVersion="3" recordCount="0" supportSubquery="1" supportAdvancedDrill="1" xr:uid="{805AF8FB-7465-4033-A8F2-C40988DF10E5}">
  <cacheSource type="external" connectionId="5"/>
  <cacheFields count="4">
    <cacheField name="[HR_Project].[Last Name].[Last Name]" caption="Last Name" numFmtId="0" hierarchy="31" level="1">
      <sharedItems count="10">
        <s v="Biden L"/>
        <s v="Carter M"/>
        <s v="Chace B"/>
        <s v="Daniele A"/>
        <s v="Fraval M"/>
        <s v="Jhaveri S"/>
        <s v="King J"/>
        <s v="Punjabhi L"/>
        <s v="Ren K"/>
        <s v="Smith S"/>
      </sharedItems>
    </cacheField>
    <cacheField name="[HR_Project].[Status].[Status]" caption="Status" numFmtId="0" hierarchy="17" level="1">
      <sharedItems containsSemiMixedTypes="0" containsNonDate="0" containsString="0"/>
    </cacheField>
    <cacheField name="[Measures].[Average of Years of Service]" caption="Average of Years of Service" numFmtId="0" hierarchy="69" level="32767"/>
    <cacheField name="[HR_Project].[Race].[Race]" caption="Race" numFmtId="0" hierarchy="11" level="1">
      <sharedItems count="6">
        <s v="Amer. Ind. or Alask. Nat."/>
        <s v="Asian"/>
        <s v="Black or Afr. Amer."/>
        <s v="Multi-race"/>
        <s v="Other"/>
        <s v="White"/>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fieldsUsage count="2">
        <fieldUsage x="-1"/>
        <fieldUsage x="3"/>
      </fieldsUsage>
    </cacheHierarchy>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oneField="1">
      <fieldsUsage count="1">
        <fieldUsage x="2"/>
      </fieldsUsage>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652888657409" backgroundQuery="1" createdVersion="8" refreshedVersion="8" minRefreshableVersion="3" recordCount="0" supportSubquery="1" supportAdvancedDrill="1" xr:uid="{E7A5684A-86C8-4F69-B339-156DC68F5D11}">
  <cacheSource type="external" connectionId="5"/>
  <cacheFields count="5">
    <cacheField name="[HR_Project].[Status].[Status]" caption="Status" numFmtId="0" hierarchy="17" level="1">
      <sharedItems count="2">
        <s v="Termin. w/cause"/>
        <s v="Vol. Termin."/>
      </sharedItems>
    </cacheField>
    <cacheField name="[HR_Project].[Department].[Department]" caption="Department" numFmtId="0" hierarchy="18" level="1">
      <sharedItems count="5">
        <s v="Admin Offices"/>
        <s v="IT/IS"/>
        <s v="Production"/>
        <s v="Sales"/>
        <s v="Soft. Engineering"/>
      </sharedItems>
    </cacheField>
    <cacheField name="[Measures].[Count of EmpID]" caption="Count of EmpID" numFmtId="0" hierarchy="54" level="32767"/>
    <cacheField name="[HR_Project].[Race].[Race]" caption="Race" numFmtId="0" hierarchy="11" level="1">
      <sharedItems count="1">
        <s v="Black or Afr. Amer."/>
      </sharedItems>
    </cacheField>
    <cacheField name="[HR_Project].[Gender].[Gender]" caption="Gender" numFmtId="0" hierarchy="7" level="1">
      <sharedItems count="2">
        <s v="Female"/>
        <s v="Male"/>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2"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4"/>
      </fieldsUsage>
    </cacheHierarchy>
    <cacheHierarchy uniqueName="[HR_Project].[Marital Staus]" caption="Marital Staus" attribute="1" defaultMemberUniqueName="[HR_Project].[Marital Staus].[All]" allUniqueName="[HR_Project].[Marital Staus].[All]" dimensionUniqueName="[HR_Project]" displayFolder="" count="2"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fieldsUsage count="2">
        <fieldUsage x="-1"/>
        <fieldUsage x="3"/>
      </fieldsUsage>
    </cacheHierarchy>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0"/>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2"/>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665635763886" backgroundQuery="1" createdVersion="8" refreshedVersion="8" minRefreshableVersion="3" recordCount="0" supportSubquery="1" supportAdvancedDrill="1" xr:uid="{8D7D6954-4C1A-4416-BA6C-51793F1B1D7C}">
  <cacheSource type="external" connectionId="5"/>
  <cacheFields count="5">
    <cacheField name="[HR_Project].[Status].[Status]" caption="Status" numFmtId="0" hierarchy="17" level="1">
      <sharedItems containsSemiMixedTypes="0" containsNonDate="0" containsString="0"/>
    </cacheField>
    <cacheField name="[HR_Project].[Department].[Department]" caption="Department" numFmtId="0" hierarchy="18" level="1">
      <sharedItems containsSemiMixedTypes="0" containsNonDate="0" containsString="0"/>
    </cacheField>
    <cacheField name="[HR_Project].[Salary Band].[Salary Band]" caption="Salary Band" numFmtId="0" hierarchy="2" level="1">
      <sharedItems count="1">
        <s v="High"/>
      </sharedItems>
    </cacheField>
    <cacheField name="[HR_Project].[Gender].[Gender]" caption="Gender" numFmtId="0" hierarchy="7" level="1">
      <sharedItems count="2">
        <s v="Female"/>
        <s v="Male"/>
      </sharedItems>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2" memberValueDatatype="130" unbalanced="0">
      <fieldsUsage count="2">
        <fieldUsage x="-1"/>
        <fieldUsage x="2"/>
      </fieldsUsage>
    </cacheHierarchy>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3"/>
      </fieldsUsage>
    </cacheHierarchy>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0"/>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4"/>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722813310182" backgroundQuery="1" createdVersion="8" refreshedVersion="8" minRefreshableVersion="3" recordCount="0" supportSubquery="1" supportAdvancedDrill="1" xr:uid="{68BB5C03-7452-43E4-A7C5-1DC1A4CC5974}">
  <cacheSource type="external" connectionId="5"/>
  <cacheFields count="4">
    <cacheField name="[HR_Project].[Department].[Department]" caption="Department" numFmtId="0" hierarchy="18" level="1">
      <sharedItems count="5">
        <s v="Admin Offices"/>
        <s v="IT/IS"/>
        <s v="Production"/>
        <s v="Sales"/>
        <s v="Soft. Engineering"/>
      </sharedItems>
    </cacheField>
    <cacheField name="[HR_Project].[Status].[Status]" caption="Status" numFmtId="0" hierarchy="17" level="1">
      <sharedItems containsSemiMixedTypes="0" containsNonDate="0" containsString="0"/>
    </cacheField>
    <cacheField name="[HR_Project].[Marital Staus].[Marital Staus]" caption="Marital Staus" numFmtId="0" hierarchy="8" level="1">
      <sharedItems count="3">
        <s v="Divorced"/>
        <s v="Married"/>
        <s v="Single"/>
      </sharedItems>
    </cacheField>
    <cacheField name="[Measures].[Average of Salary]" caption="Average of Salary" numFmtId="0" hierarchy="48"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2" memberValueDatatype="130" unbalanced="0">
      <fieldsUsage count="2">
        <fieldUsage x="-1"/>
        <fieldUsage x="2"/>
      </fieldsUsage>
    </cacheHierarchy>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1"/>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0"/>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3"/>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85735972222" backgroundQuery="1" createdVersion="8" refreshedVersion="8" minRefreshableVersion="3" recordCount="0" supportSubquery="1" supportAdvancedDrill="1" xr:uid="{417D12B1-D810-46E6-833E-E29ABF18B729}">
  <cacheSource type="external" connectionId="5"/>
  <cacheFields count="5">
    <cacheField name="[HR_Project].[Last Name].[Last Name]" caption="Last Name" numFmtId="0" hierarchy="31" level="1">
      <sharedItems count="4">
        <s v="Champaige B"/>
        <s v="Daniele A"/>
        <s v="DeVito T"/>
        <s v="Warfield S"/>
      </sharedItems>
    </cacheField>
    <cacheField name="[HR_Project].[Performance].[Performance]" caption="Performance" numFmtId="0" hierarchy="21" level="1">
      <sharedItems count="1">
        <s v="Exceeds"/>
      </sharedItems>
    </cacheField>
    <cacheField name="[HR_Project].[Status].[Status]" caption="Status" numFmtId="0" hierarchy="17" level="1">
      <sharedItems containsSemiMixedTypes="0" containsNonDate="0" containsString="0"/>
    </cacheField>
    <cacheField name="[Measures].[Sum of Projects]" caption="Sum of Projects" numFmtId="0" hierarchy="80" level="32767"/>
    <cacheField name="[Measures].[Sum of Satisfaction]" caption="Sum of Satisfaction" numFmtId="0" hierarchy="57"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oneField="1">
      <fieldsUsage count="1">
        <fieldUsage x="4"/>
      </fieldsUsage>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oneField="1">
      <fieldsUsage count="1">
        <fieldUsage x="3"/>
      </fieldsUsage>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866074074074" backgroundQuery="1" createdVersion="8" refreshedVersion="8" minRefreshableVersion="3" recordCount="0" supportSubquery="1" supportAdvancedDrill="1" xr:uid="{44E9BFD4-B624-4DAC-8AA2-5C571DAB9C95}">
  <cacheSource type="external" connectionId="5"/>
  <cacheFields count="6">
    <cacheField name="[HR_Project].[Last Name].[Last Name]" caption="Last Name" numFmtId="0" hierarchy="31" level="1">
      <sharedItems count="4">
        <s v="Anderson L"/>
        <s v="Daniele A"/>
        <s v="Galia L"/>
        <s v="Rivera H"/>
      </sharedItems>
    </cacheField>
    <cacheField name="[HR_Project].[Performance].[Performance]" caption="Performance" numFmtId="0" hierarchy="21" level="1">
      <sharedItems count="1">
        <s v="Exceeds"/>
      </sharedItems>
    </cacheField>
    <cacheField name="[HR_Project].[Status].[Status]" caption="Status" numFmtId="0" hierarchy="17" level="1">
      <sharedItems containsSemiMixedTypes="0" containsNonDate="0" containsString="0"/>
    </cacheField>
    <cacheField name="[HR_Project].[Gender].[Gender]" caption="Gender" numFmtId="0" hierarchy="7" level="1">
      <sharedItems count="1">
        <s v="Female"/>
      </sharedItems>
    </cacheField>
    <cacheField name="[Measures].[Sum of Age]" caption="Sum of Age" numFmtId="0" hierarchy="55" level="32767"/>
    <cacheField name="[HR_Project].[Department].[Department]" caption="Department" numFmtId="0" hierarchy="18" level="1">
      <sharedItems count="2">
        <s v="Production"/>
        <s v="IT/IS"/>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2" memberValueDatatype="130" unbalanced="0"/>
    <cacheHierarchy uniqueName="[HR_Project].[Position]" caption="Position" attribute="1" defaultMemberUniqueName="[HR_Project].[Position].[All]" allUniqueName="[HR_Project].[Position].[All]" dimensionUniqueName="[HR_Project]" displayFolder="" count="2"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fieldsUsage count="2">
        <fieldUsage x="-1"/>
        <fieldUsage x="3"/>
      </fieldsUsage>
    </cacheHierarchy>
    <cacheHierarchy uniqueName="[HR_Project].[Marital Staus]" caption="Marital Staus" attribute="1" defaultMemberUniqueName="[HR_Project].[Marital Staus].[All]" allUniqueName="[HR_Project].[Marital Staus].[All]" dimensionUniqueName="[HR_Project]" displayFolder="" count="2"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5"/>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oneField="1">
      <fieldsUsage count="1">
        <fieldUsage x="4"/>
      </fieldsUsage>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880078587965" backgroundQuery="1" createdVersion="8" refreshedVersion="8" minRefreshableVersion="3" recordCount="0" supportSubquery="1" supportAdvancedDrill="1" xr:uid="{EEB4EF26-362C-49AF-B773-845240B88856}">
  <cacheSource type="external" connectionId="5"/>
  <cacheFields count="6">
    <cacheField name="[HR_Project].[Last Name].[Last Name]" caption="Last Name" numFmtId="0" hierarchy="31" level="1">
      <sharedItems count="4">
        <s v="DeVito T"/>
        <s v="Navathe K"/>
        <s v="Roper K"/>
        <s v="Wang C"/>
      </sharedItems>
    </cacheField>
    <cacheField name="[HR_Project].[Performance].[Performance]" caption="Performance" numFmtId="0" hierarchy="21" level="1">
      <sharedItems count="1">
        <s v="Exceeds"/>
      </sharedItems>
    </cacheField>
    <cacheField name="[HR_Project].[Status].[Status]" caption="Status" numFmtId="0" hierarchy="17" level="1">
      <sharedItems containsSemiMixedTypes="0" containsNonDate="0" containsString="0"/>
    </cacheField>
    <cacheField name="[Measures].[% Absences]" caption="% Absences" numFmtId="0" hierarchy="104" level="32767"/>
    <cacheField name="[Measures].[Sum of Projects]" caption="Sum of Projects" numFmtId="0" hierarchy="80" level="32767"/>
    <cacheField name="[HR_Project].[Department].[Department]" caption="Department" numFmtId="0" hierarchy="18" level="1">
      <sharedItems count="1">
        <s v="IT/IS"/>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5"/>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oneField="1">
      <fieldsUsage count="1">
        <fieldUsage x="4"/>
      </fieldsUsage>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oneField="1">
      <fieldsUsage count="1">
        <fieldUsage x="3"/>
      </fieldsUsage>
    </cacheHierarchy>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883178124997" backgroundQuery="1" createdVersion="8" refreshedVersion="8" minRefreshableVersion="3" recordCount="0" supportSubquery="1" supportAdvancedDrill="1" xr:uid="{9C0E8811-806C-4ABC-A06B-153FC2CC7D9A}">
  <cacheSource type="external" connectionId="5"/>
  <cacheFields count="4">
    <cacheField name="[HR_Project].[Last Name].[Last Name]" caption="Last Name" numFmtId="0" hierarchy="31" level="1">
      <sharedItems count="5">
        <s v="Desimone C"/>
        <s v="Dietrich J"/>
        <s v="Erilus A"/>
        <s v="Fett B"/>
        <s v="Stansfied N"/>
      </sharedItems>
    </cacheField>
    <cacheField name="[Measures].[Sum of Combined Eng&amp;Sat]" caption="Sum of Combined Eng&amp;Sat" numFmtId="0" hierarchy="82" level="32767"/>
    <cacheField name="[HR_Project].[Race].[Race]" caption="Race" numFmtId="0" hierarchy="11" level="1">
      <sharedItems count="1">
        <s v="White"/>
      </sharedItems>
    </cacheField>
    <cacheField name="[HR_Project].[Status].[Status]" caption="Status" numFmtId="0" hierarchy="1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2" memberValueDatatype="130" unbalanced="0">
      <fieldsUsage count="2">
        <fieldUsage x="-1"/>
        <fieldUsage x="2"/>
      </fieldsUsage>
    </cacheHierarchy>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3"/>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oneField="1">
      <fieldsUsage count="1">
        <fieldUsage x="1"/>
      </fieldsUsage>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887439004633" backgroundQuery="1" createdVersion="8" refreshedVersion="8" minRefreshableVersion="3" recordCount="0" supportSubquery="1" supportAdvancedDrill="1" xr:uid="{B0B3A512-06B3-49F3-98F2-0E5E013D8A53}">
  <cacheSource type="external" connectionId="5"/>
  <cacheFields count="7">
    <cacheField name="[HR_Project].[Status].[Status]" caption="Status" numFmtId="0" hierarchy="17" level="1">
      <sharedItems containsSemiMixedTypes="0" containsNonDate="0" containsString="0"/>
    </cacheField>
    <cacheField name="[HR_Project].[Performance].[Performance]" caption="Performance" numFmtId="0" hierarchy="21" level="1">
      <sharedItems count="2">
        <s v="Needs Improvement"/>
        <s v="PIP"/>
      </sharedItems>
    </cacheField>
    <cacheField name="[HR_Project].[Termination Reason].[Termination Reason]" caption="Termination Reason" numFmtId="0" hierarchy="16" level="1">
      <sharedItems count="2">
        <s v="Attendance"/>
        <s v="Performance"/>
      </sharedItems>
    </cacheField>
    <cacheField name="[HR_Project].[Last Name].[Last Name]" caption="Last Name" numFmtId="0" hierarchy="31" level="1">
      <sharedItems count="5">
        <s v="Dee R"/>
        <s v="DeVito T"/>
        <s v="Gruber H"/>
        <s v="Tannen B"/>
        <s v="Wang C"/>
      </sharedItems>
    </cacheField>
    <cacheField name="[Measures].[Tenure (months)]" caption="Tenure (months)" numFmtId="0" hierarchy="117" level="32767"/>
    <cacheField name="[Measures].[Sum of Projects]" caption="Sum of Projects" numFmtId="0" hierarchy="80" level="32767"/>
    <cacheField name="[HR_Project].[Department].[Department]" caption="Department" numFmtId="0" hierarchy="18" level="1">
      <sharedItems count="2">
        <s v="Production"/>
        <s v="IT/IS"/>
      </sharedItems>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0"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2" memberValueDatatype="130" unbalanced="0">
      <fieldsUsage count="2">
        <fieldUsage x="-1"/>
        <fieldUsage x="2"/>
      </fieldsUsage>
    </cacheHierarchy>
    <cacheHierarchy uniqueName="[HR_Project].[Status]" caption="Status" attribute="1" defaultMemberUniqueName="[HR_Project].[Status].[All]" allUniqueName="[HR_Project].[Status].[All]" dimensionUniqueName="[HR_Project]" displayFolder="" count="2" memberValueDatatype="130" unbalanced="0">
      <fieldsUsage count="2">
        <fieldUsage x="-1"/>
        <fieldUsage x="0"/>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6"/>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1"/>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3"/>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oneField="1">
      <fieldsUsage count="1">
        <fieldUsage x="5"/>
      </fieldsUsage>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oneField="1">
      <fieldsUsage count="1">
        <fieldUsage x="4"/>
      </fieldsUsage>
    </cacheHierarchy>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1.835243055553" backgroundQuery="1" createdVersion="8" refreshedVersion="8" minRefreshableVersion="3" recordCount="0" supportSubquery="1" supportAdvancedDrill="1" xr:uid="{9C226D09-C2B3-4F1B-9515-32CD9A4912C1}">
  <cacheSource type="external" connectionId="5"/>
  <cacheFields count="2">
    <cacheField name="[HR_Project].[Termination Date (Year)].[Termination Date (Year)]" caption="Termination Date (Year)" numFmtId="0" hierarchy="41" level="1">
      <sharedItems count="9">
        <s v="2010"/>
        <s v="2011"/>
        <s v="2012"/>
        <s v="2013"/>
        <s v="2014"/>
        <s v="2015"/>
        <s v="2016"/>
        <s v="2017"/>
        <s v="2018"/>
      </sharedItems>
    </cacheField>
    <cacheField name="[Measures].[Count of EmpID]" caption="Count of EmpID" numFmtId="0" hierarchy="54" level="32767"/>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0" memberValueDatatype="130" unbalanced="0"/>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0"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2" memberValueDatatype="130" unbalanced="0">
      <fieldsUsage count="2">
        <fieldUsage x="-1"/>
        <fieldUsage x="0"/>
      </fieldsUsage>
    </cacheHierarchy>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803.552063773146" backgroundQuery="1" createdVersion="8" refreshedVersion="8" minRefreshableVersion="3" recordCount="0" supportSubquery="1" supportAdvancedDrill="1" xr:uid="{8A567CA5-46E1-472B-AE42-F7E7CF3EBE57}">
  <cacheSource type="external" connectionId="5"/>
  <cacheFields count="4">
    <cacheField name="[HR_Project].[Last Name].[Last Name]" caption="Last Name" numFmtId="0" hierarchy="31" level="1">
      <sharedItems count="10">
        <s v="Chace B"/>
        <s v="Daniele A"/>
        <s v="Demita C"/>
        <s v="Ferguson S"/>
        <s v="Harringtn C"/>
        <s v="King J"/>
        <s v="Oliver B"/>
        <s v="Ren K"/>
        <s v="Tejeda L"/>
        <s v="Wallace C"/>
      </sharedItems>
    </cacheField>
    <cacheField name="[Measures].[Count of EmpID]" caption="Count of EmpID" numFmtId="0" hierarchy="54" level="32767"/>
    <cacheField name="[HR_Project].[Status].[Status]" caption="Status" numFmtId="0" hierarchy="17" level="1">
      <sharedItems containsSemiMixedTypes="0" containsNonDate="0" containsString="0"/>
    </cacheField>
    <cacheField name="[HR_Project].[Position].[Position]" caption="Position" numFmtId="0" hierarchy="3"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3"/>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1"/>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803.552064120369" backgroundQuery="1" createdVersion="8" refreshedVersion="8" minRefreshableVersion="3" recordCount="0" supportSubquery="1" supportAdvancedDrill="1" xr:uid="{562939AB-9325-4B13-A9A0-B3407686288A}">
  <cacheSource type="external" connectionId="5"/>
  <cacheFields count="4">
    <cacheField name="[HR_Project].[Last Name].[Last Name]" caption="Last Name" numFmtId="0" hierarchy="31" level="1">
      <sharedItems count="10">
        <s v="Chace B"/>
        <s v="Daniele A"/>
        <s v="Demita C"/>
        <s v="Ferguson S"/>
        <s v="Harringtn C"/>
        <s v="King J"/>
        <s v="Oliver B"/>
        <s v="Ren K"/>
        <s v="Tejeda L"/>
        <s v="Wallace C"/>
      </sharedItems>
    </cacheField>
    <cacheField name="[Measures].[Average of Salary]" caption="Average of Salary" numFmtId="0" hierarchy="48" level="32767"/>
    <cacheField name="[HR_Project].[Status].[Status]" caption="Status" numFmtId="0" hierarchy="17" level="1">
      <sharedItems containsSemiMixedTypes="0" containsNonDate="0" containsString="0"/>
    </cacheField>
    <cacheField name="[HR_Project].[Position].[Position]" caption="Position" numFmtId="0" hierarchy="3"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3"/>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oneField="1">
      <fieldsUsage count="1">
        <fieldUsage x="1"/>
      </fieldsUsage>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803.552064351854" backgroundQuery="1" createdVersion="8" refreshedVersion="8" minRefreshableVersion="3" recordCount="0" supportSubquery="1" supportAdvancedDrill="1" xr:uid="{9E9DA9A6-ECF9-48BF-883D-7A69996482C4}">
  <cacheSource type="external" connectionId="5"/>
  <cacheFields count="4">
    <cacheField name="[HR_Project].[Last Name].[Last Name]" caption="Last Name" numFmtId="0" hierarchy="31" level="1">
      <sharedItems count="10">
        <s v="Chace B"/>
        <s v="Daniele A"/>
        <s v="Demita C"/>
        <s v="Ferguson S"/>
        <s v="Harringtn C"/>
        <s v="King J"/>
        <s v="Oliver B"/>
        <s v="Ren K"/>
        <s v="Tejeda L"/>
        <s v="Wallace C"/>
      </sharedItems>
    </cacheField>
    <cacheField name="[Measures].[Sum of Salary]" caption="Sum of Salary" numFmtId="0" hierarchy="47" level="32767"/>
    <cacheField name="[HR_Project].[Status].[Status]" caption="Status" numFmtId="0" hierarchy="17" level="1">
      <sharedItems containsSemiMixedTypes="0" containsNonDate="0" containsString="0"/>
    </cacheField>
    <cacheField name="[HR_Project].[Position].[Position]" caption="Position" numFmtId="0" hierarchy="3"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3"/>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2"/>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oneField="1">
      <fieldsUsage count="1">
        <fieldUsage x="1"/>
      </fieldsUsage>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803.552064930554" backgroundQuery="1" createdVersion="8" refreshedVersion="8" minRefreshableVersion="3" recordCount="0" supportSubquery="1" supportAdvancedDrill="1" xr:uid="{CFC07629-9DEA-493E-8517-C96B5F435D9C}">
  <cacheSource type="external" connectionId="5"/>
  <cacheFields count="5">
    <cacheField name="[HR_Project].[Last Name].[Last Name]" caption="Last Name" numFmtId="0" hierarchy="31" level="1">
      <sharedItems count="10">
        <s v="Chace B"/>
        <s v="Daniele A"/>
        <s v="Demita C"/>
        <s v="Ferguson S"/>
        <s v="Harringtn C"/>
        <s v="King J"/>
        <s v="Oliver B"/>
        <s v="Ren K"/>
        <s v="Tejeda L"/>
        <s v="Wallace C"/>
      </sharedItems>
    </cacheField>
    <cacheField name="[HR_Project].[Department].[Department]" caption="Department" numFmtId="0" hierarchy="18" level="1">
      <sharedItems count="5">
        <s v="Admin Offices"/>
        <s v="IT/IS"/>
        <s v="Production"/>
        <s v="Sales"/>
        <s v="Soft. Engineering"/>
      </sharedItems>
    </cacheField>
    <cacheField name="[Measures].[Count of EmpID]" caption="Count of EmpID" numFmtId="0" hierarchy="54" level="32767"/>
    <cacheField name="[HR_Project].[Status].[Status]" caption="Status" numFmtId="0" hierarchy="17" level="1">
      <sharedItems containsSemiMixedTypes="0" containsNonDate="0" containsString="0"/>
    </cacheField>
    <cacheField name="[HR_Project].[Position].[Position]" caption="Position" numFmtId="0" hierarchy="3"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4"/>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3"/>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2"/>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803.552065509262" backgroundQuery="1" createdVersion="8" refreshedVersion="8" minRefreshableVersion="3" recordCount="0" supportSubquery="1" supportAdvancedDrill="1" xr:uid="{56D9C3F0-23A3-4B60-8D96-925385242B25}">
  <cacheSource type="external" connectionId="5"/>
  <cacheFields count="6">
    <cacheField name="[HR_Project].[Last Name].[Last Name]" caption="Last Name" numFmtId="0" hierarchy="31" level="1">
      <sharedItems count="10">
        <s v="Chace B"/>
        <s v="Daniele A"/>
        <s v="Demita C"/>
        <s v="Ferguson S"/>
        <s v="Harringtn C"/>
        <s v="King J"/>
        <s v="Oliver B"/>
        <s v="Ren K"/>
        <s v="Tejeda L"/>
        <s v="Wallace C"/>
      </sharedItems>
    </cacheField>
    <cacheField name="[HR_Project].[Department].[Department]" caption="Department" numFmtId="0" hierarchy="18" level="1">
      <sharedItems count="5">
        <s v="Admin Offices"/>
        <s v="IT/IS"/>
        <s v="Production"/>
        <s v="Sales"/>
        <s v="Soft. Engineering"/>
      </sharedItems>
    </cacheField>
    <cacheField name="[Measures].[Count of EmpID]" caption="Count of EmpID" numFmtId="0" hierarchy="54" level="32767"/>
    <cacheField name="[HR_Project].[Performance].[Performance]" caption="Performance" numFmtId="0" hierarchy="21" level="1">
      <sharedItems count="4">
        <s v="Exceeds"/>
        <s v="Fully Meets"/>
        <s v="Needs Improvement"/>
        <s v="PIP"/>
      </sharedItems>
    </cacheField>
    <cacheField name="[HR_Project].[Status].[Status]" caption="Status" numFmtId="0" hierarchy="17" level="1">
      <sharedItems containsSemiMixedTypes="0" containsNonDate="0" containsString="0"/>
    </cacheField>
    <cacheField name="[HR_Project].[Position].[Position]" caption="Position" numFmtId="0" hierarchy="3"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5"/>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4"/>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2" memberValueDatatype="130" unbalanced="0">
      <fieldsUsage count="2">
        <fieldUsage x="-1"/>
        <fieldUsage x="3"/>
      </fieldsUsage>
    </cacheHierarchy>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oneField="1">
      <fieldsUsage count="1">
        <fieldUsage x="2"/>
      </fieldsUsage>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803.552065972224" backgroundQuery="1" createdVersion="8" refreshedVersion="8" minRefreshableVersion="3" recordCount="0" supportSubquery="1" supportAdvancedDrill="1" xr:uid="{B53E3FDE-32BA-4E26-8DDF-70A2C3533216}">
  <cacheSource type="external" connectionId="5"/>
  <cacheFields count="5">
    <cacheField name="[HR_Project].[Last Name].[Last Name]" caption="Last Name" numFmtId="0" hierarchy="31" level="1">
      <sharedItems count="5">
        <s v="Corleone V"/>
        <s v="Foss J"/>
        <s v="Houlihan D"/>
        <s v="Monroe P"/>
        <s v="Roper K"/>
      </sharedItems>
    </cacheField>
    <cacheField name="[HR_Project].[Department].[Department]" caption="Department" numFmtId="0" hierarchy="18" level="1">
      <sharedItems count="5">
        <s v="Admin Offices"/>
        <s v="IT/IS"/>
        <s v="Production"/>
        <s v="Sales"/>
        <s v="Soft. Engineering"/>
      </sharedItems>
    </cacheField>
    <cacheField name="[Measures].[Sum of Salary]" caption="Sum of Salary" numFmtId="0" hierarchy="47" level="32767"/>
    <cacheField name="[HR_Project].[Position].[Position]" caption="Position" numFmtId="0" hierarchy="3" level="1">
      <sharedItems containsSemiMixedTypes="0" containsNonDate="0" containsString="0"/>
    </cacheField>
    <cacheField name="[HR_Project].[Status].[Status]" caption="Status" numFmtId="0" hierarchy="1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3"/>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4"/>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oneField="1">
      <fieldsUsage count="1">
        <fieldUsage x="2"/>
      </fieldsUsage>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803.552066550925" backgroundQuery="1" createdVersion="8" refreshedVersion="8" minRefreshableVersion="3" recordCount="0" supportSubquery="1" supportAdvancedDrill="1" xr:uid="{2568C148-590F-4D9F-87E5-BFBFF8291D83}">
  <cacheSource type="external" connectionId="5"/>
  <cacheFields count="5">
    <cacheField name="[HR_Project].[Last Name].[Last Name]" caption="Last Name" numFmtId="0" hierarchy="31" level="1">
      <sharedItems count="5">
        <s v="Adinolfi W"/>
        <s v="Barone F"/>
        <s v="Corleone V"/>
        <s v="Lecter H"/>
        <s v="Sahoo A"/>
      </sharedItems>
    </cacheField>
    <cacheField name="[HR_Project].[Department].[Department]" caption="Department" numFmtId="0" hierarchy="18" level="1">
      <sharedItems count="5">
        <s v="Admin Offices"/>
        <s v="IT/IS"/>
        <s v="Production"/>
        <s v="Sales"/>
        <s v="Soft. Engineering"/>
      </sharedItems>
    </cacheField>
    <cacheField name="[HR_Project].[Position].[Position]" caption="Position" numFmtId="0" hierarchy="3" level="1">
      <sharedItems containsSemiMixedTypes="0" containsNonDate="0" containsString="0"/>
    </cacheField>
    <cacheField name="[Measures].[Average of Absence Fraction]" caption="Average of Absence Fraction" numFmtId="0" hierarchy="66" level="32767"/>
    <cacheField name="[HR_Project].[Status].[Status]" caption="Status" numFmtId="0" hierarchy="1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2"/>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4"/>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oneField="1">
      <fieldsUsage count="1">
        <fieldUsage x="3"/>
      </fieldsUsage>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803.552067129633" backgroundQuery="1" createdVersion="8" refreshedVersion="8" minRefreshableVersion="3" recordCount="0" supportSubquery="1" supportAdvancedDrill="1" xr:uid="{F81DB15A-12D5-4CBA-8888-AE4CD141207A}">
  <cacheSource type="external" connectionId="5"/>
  <cacheFields count="5">
    <cacheField name="[HR_Project].[Last Name].[Last Name]" caption="Last Name" numFmtId="0" hierarchy="31" level="1">
      <sharedItems count="5">
        <s v="Adinolfi W"/>
        <s v="Barone F"/>
        <s v="Corleone V"/>
        <s v="Lecter H"/>
        <s v="Sahoo A"/>
      </sharedItems>
    </cacheField>
    <cacheField name="[HR_Project].[Position].[Position]" caption="Position" numFmtId="0" hierarchy="3" level="1">
      <sharedItems containsSemiMixedTypes="0" containsNonDate="0" containsString="0"/>
    </cacheField>
    <cacheField name="[HR_Project].[Manager].[Manager]" caption="Manager" numFmtId="0" hierarchy="19" level="1">
      <sharedItems count="5">
        <s v="Amy Dunn"/>
        <s v="Brannon Miller"/>
        <s v="Eric Dougall"/>
        <s v="Janet King"/>
        <s v="Jennifer Zamora"/>
      </sharedItems>
    </cacheField>
    <cacheField name="[Measures].[Perform exceeds %]" caption="Perform exceeds %" numFmtId="0" hierarchy="108" level="32767"/>
    <cacheField name="[HR_Project].[Status].[Status]" caption="Status" numFmtId="0" hierarchy="1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1"/>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4"/>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2"/>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oneField="1">
      <fieldsUsage count="1">
        <fieldUsage x="3"/>
      </fieldsUsage>
    </cacheHierarchy>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803.552067592595" backgroundQuery="1" createdVersion="8" refreshedVersion="8" minRefreshableVersion="3" recordCount="0" supportSubquery="1" supportAdvancedDrill="1" xr:uid="{9EDCC89B-E266-4A6C-9797-D29F8E6A6763}">
  <cacheSource type="external" connectionId="5"/>
  <cacheFields count="5">
    <cacheField name="[HR_Project].[Last Name].[Last Name]" caption="Last Name" numFmtId="0" hierarchy="31" level="1">
      <sharedItems count="10">
        <s v="Anderson L"/>
        <s v="Bacong A"/>
        <s v="Beatrice C"/>
        <s v="Carr C"/>
        <s v="Carter M"/>
        <s v="Carthy B"/>
        <s v="Fidelia"/>
        <s v="Foss J"/>
        <s v="Jhaveri S"/>
        <s v="Langton E"/>
      </sharedItems>
    </cacheField>
    <cacheField name="[HR_Project].[Position].[Position]" caption="Position" numFmtId="0" hierarchy="3" level="1">
      <sharedItems containsSemiMixedTypes="0" containsNonDate="0" containsString="0"/>
    </cacheField>
    <cacheField name="[HR_Project].[Manager].[Manager]" caption="Manager" numFmtId="0" hierarchy="19" level="1">
      <sharedItems count="5">
        <s v="Amy Dunn"/>
        <s v="Brannon Miller"/>
        <s v="Eric Dougall"/>
        <s v="Janet King"/>
        <s v="Jennifer Zamora"/>
      </sharedItems>
    </cacheField>
    <cacheField name="[Measures].[Sum of Combined Eng&amp;Sat]" caption="Sum of Combined Eng&amp;Sat" numFmtId="0" hierarchy="82" level="32767"/>
    <cacheField name="[HR_Project].[Status].[Status]" caption="Status" numFmtId="0" hierarchy="1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1"/>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4"/>
      </fieldsUsage>
    </cacheHierarchy>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2" memberValueDatatype="130" unbalanced="0">
      <fieldsUsage count="2">
        <fieldUsage x="-1"/>
        <fieldUsage x="2"/>
      </fieldsUsage>
    </cacheHierarchy>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oneField="1">
      <fieldsUsage count="1">
        <fieldUsage x="3"/>
      </fieldsUsage>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803.552068171295" backgroundQuery="1" createdVersion="8" refreshedVersion="8" minRefreshableVersion="3" recordCount="0" supportSubquery="1" supportAdvancedDrill="1" xr:uid="{D00CD708-394E-4B47-AAF8-F08B7D514C1F}">
  <cacheSource type="external" connectionId="5"/>
  <cacheFields count="5">
    <cacheField name="[HR_Project].[Last Name].[Last Name]" caption="Last Name" numFmtId="0" hierarchy="31" level="1">
      <sharedItems count="5">
        <s v="Adinolfi W"/>
        <s v="Barone F"/>
        <s v="Corleone V"/>
        <s v="Lecter H"/>
        <s v="Sahoo A"/>
      </sharedItems>
    </cacheField>
    <cacheField name="[HR_Project].[Department].[Department]" caption="Department" numFmtId="0" hierarchy="18" level="1">
      <sharedItems count="5">
        <s v="Admin Offices"/>
        <s v="IT/IS"/>
        <s v="Production"/>
        <s v="Sales"/>
        <s v="Soft. Engineering"/>
      </sharedItems>
    </cacheField>
    <cacheField name="[HR_Project].[Position].[Position]" caption="Position" numFmtId="0" hierarchy="3" level="1">
      <sharedItems containsSemiMixedTypes="0" containsNonDate="0" containsString="0"/>
    </cacheField>
    <cacheField name="[Measures].[Average of Absence Fraction]" caption="Average of Absence Fraction" numFmtId="0" hierarchy="66" level="32767"/>
    <cacheField name="[HR_Project].[Status].[Status]" caption="Status" numFmtId="0" hierarchy="17" level="1">
      <sharedItems containsSemiMixedTypes="0" containsNonDate="0" containsString="0"/>
    </cacheField>
  </cacheFields>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2" memberValueDatatype="130" unbalanced="0">
      <fieldsUsage count="2">
        <fieldUsage x="-1"/>
        <fieldUsage x="2"/>
      </fieldsUsage>
    </cacheHierarchy>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fieldsUsage count="2">
        <fieldUsage x="-1"/>
        <fieldUsage x="4"/>
      </fieldsUsage>
    </cacheHierarchy>
    <cacheHierarchy uniqueName="[HR_Project].[Department]" caption="Department" attribute="1" defaultMemberUniqueName="[HR_Project].[Department].[All]" allUniqueName="[HR_Project].[Department].[All]" dimensionUniqueName="[HR_Project]" displayFolder="" count="2" memberValueDatatype="130" unbalanced="0">
      <fieldsUsage count="2">
        <fieldUsage x="-1"/>
        <fieldUsage x="1"/>
      </fieldsUsage>
    </cacheHierarchy>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2" memberValueDatatype="130" unbalanced="0">
      <fieldsUsage count="2">
        <fieldUsage x="-1"/>
        <fieldUsage x="0"/>
      </fieldsUsage>
    </cacheHierarchy>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oneField="1">
      <fieldsUsage count="1">
        <fieldUsage x="3"/>
      </fieldsUsage>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dimensions count="2">
    <dimension name="HR_Project" uniqueName="[HR_Project]" caption="HR_Project"/>
    <dimension measure="1" name="Measures" uniqueName="[Measures]" caption="Measures"/>
  </dimensions>
  <measureGroups count="1">
    <measureGroup name="HR_Project" caption="HR_Projec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tt Rees-warren" refreshedDate="45690.55466898148" backgroundQuery="1" createdVersion="3" refreshedVersion="8" minRefreshableVersion="3" recordCount="0" supportSubquery="1" supportAdvancedDrill="1" xr:uid="{11A9001A-2525-4A46-A45C-D6061433B2A0}">
  <cacheSource type="external" connectionId="5">
    <extLst>
      <ext xmlns:x14="http://schemas.microsoft.com/office/spreadsheetml/2009/9/main" uri="{F057638F-6D5F-4e77-A914-E7F072B9BCA8}">
        <x14:sourceConnection name="ThisWorkbookDataModel"/>
      </ext>
    </extLst>
  </cacheSource>
  <cacheFields count="0"/>
  <cacheHierarchies count="122">
    <cacheHierarchy uniqueName="[HR_Project].[EmpID]" caption="EmpID" attribute="1" defaultMemberUniqueName="[HR_Project].[EmpID].[All]" allUniqueName="[HR_Project].[EmpID].[All]" dimensionUniqueName="[HR_Project]" displayFolder="" count="0" memberValueDatatype="20" unbalanced="0"/>
    <cacheHierarchy uniqueName="[HR_Project].[Salary]" caption="Salary" attribute="1" defaultMemberUniqueName="[HR_Project].[Salary].[All]" allUniqueName="[HR_Project].[Salary].[All]" dimensionUniqueName="[HR_Project]" displayFolder="" count="0" memberValueDatatype="20" unbalanced="0"/>
    <cacheHierarchy uniqueName="[HR_Project].[Salary Band]" caption="Salary Band" attribute="1" defaultMemberUniqueName="[HR_Project].[Salary Band].[All]" allUniqueName="[HR_Project].[Salary Band].[All]" dimensionUniqueName="[HR_Project]" displayFolder="" count="0" memberValueDatatype="130" unbalanced="0"/>
    <cacheHierarchy uniqueName="[HR_Project].[Position]" caption="Position" attribute="1" defaultMemberUniqueName="[HR_Project].[Position].[All]" allUniqueName="[HR_Project].[Position].[All]" dimensionUniqueName="[HR_Project]" displayFolder="" count="0" memberValueDatatype="130" unbalanced="0"/>
    <cacheHierarchy uniqueName="[HR_Project].[State]" caption="State" attribute="1" defaultMemberUniqueName="[HR_Project].[State].[All]" allUniqueName="[HR_Project].[State].[All]" dimensionUniqueName="[HR_Project]" displayFolder="" count="0" memberValueDatatype="130" unbalanced="0"/>
    <cacheHierarchy uniqueName="[HR_Project].[Age]" caption="Age" attribute="1" defaultMemberUniqueName="[HR_Project].[Age].[All]" allUniqueName="[HR_Project].[Age].[All]" dimensionUniqueName="[HR_Project]" displayFolder="" count="0" memberValueDatatype="20" unbalanced="0"/>
    <cacheHierarchy uniqueName="[HR_Project].[DOB]" caption="DOB" attribute="1" time="1" defaultMemberUniqueName="[HR_Project].[DOB].[All]" allUniqueName="[HR_Project].[DOB].[All]" dimensionUniqueName="[HR_Project]" displayFolder="" count="0" memberValueDatatype="7" unbalanced="0"/>
    <cacheHierarchy uniqueName="[HR_Project].[Gender]" caption="Gender" attribute="1" defaultMemberUniqueName="[HR_Project].[Gender].[All]" allUniqueName="[HR_Project].[Gender].[All]" dimensionUniqueName="[HR_Project]" displayFolder="" count="2" memberValueDatatype="130" unbalanced="0"/>
    <cacheHierarchy uniqueName="[HR_Project].[Marital Staus]" caption="Marital Staus" attribute="1" defaultMemberUniqueName="[HR_Project].[Marital Staus].[All]" allUniqueName="[HR_Project].[Marital Staus].[All]" dimensionUniqueName="[HR_Project]" displayFolder="" count="0" memberValueDatatype="130" unbalanced="0"/>
    <cacheHierarchy uniqueName="[HR_Project].[Citizenship]" caption="Citizenship" attribute="1" defaultMemberUniqueName="[HR_Project].[Citizenship].[All]" allUniqueName="[HR_Project].[Citizenship].[All]" dimensionUniqueName="[HR_Project]" displayFolder="" count="0" memberValueDatatype="130" unbalanced="0"/>
    <cacheHierarchy uniqueName="[HR_Project].[Hispanic/Latino]" caption="Hispanic/Latino" attribute="1" defaultMemberUniqueName="[HR_Project].[Hispanic/Latino].[All]" allUniqueName="[HR_Project].[Hispanic/Latino].[All]" dimensionUniqueName="[HR_Project]" displayFolder="" count="0" memberValueDatatype="130" unbalanced="0"/>
    <cacheHierarchy uniqueName="[HR_Project].[Race]" caption="Race" attribute="1" defaultMemberUniqueName="[HR_Project].[Race].[All]" allUniqueName="[HR_Project].[Race].[All]" dimensionUniqueName="[HR_Project]" displayFolder="" count="0" memberValueDatatype="130" unbalanced="0"/>
    <cacheHierarchy uniqueName="[HR_Project].[Hire Date]" caption="Hire Date" attribute="1" time="1" defaultMemberUniqueName="[HR_Project].[Hire Date].[All]" allUniqueName="[HR_Project].[Hire Date].[All]" dimensionUniqueName="[HR_Project]" displayFolder="" count="0" memberValueDatatype="7" unbalanced="0"/>
    <cacheHierarchy uniqueName="[HR_Project].[Termination Date]" caption="Termination Date" attribute="1" time="1" defaultMemberUniqueName="[HR_Project].[Termination Date].[All]" allUniqueName="[HR_Project].[Termination Date].[All]" dimensionUniqueName="[HR_Project]" displayFolder="" count="0" memberValueDatatype="7" unbalanced="0"/>
    <cacheHierarchy uniqueName="[HR_Project].[Days of Service]" caption="Days of Service" attribute="1" defaultMemberUniqueName="[HR_Project].[Days of Service].[All]" allUniqueName="[HR_Project].[Days of Service].[All]" dimensionUniqueName="[HR_Project]" displayFolder="" count="0" memberValueDatatype="20" unbalanced="0"/>
    <cacheHierarchy uniqueName="[HR_Project].[Years of Service]" caption="Years of Service" attribute="1" defaultMemberUniqueName="[HR_Project].[Years of Service].[All]" allUniqueName="[HR_Project].[Years of Service].[All]" dimensionUniqueName="[HR_Project]" displayFolder="" count="0" memberValueDatatype="20" unbalanced="0"/>
    <cacheHierarchy uniqueName="[HR_Project].[Termination Reason]" caption="Termination Reason" attribute="1" defaultMemberUniqueName="[HR_Project].[Termination Reason].[All]" allUniqueName="[HR_Project].[Termination Reason].[All]" dimensionUniqueName="[HR_Project]" displayFolder="" count="0" memberValueDatatype="130" unbalanced="0"/>
    <cacheHierarchy uniqueName="[HR_Project].[Status]" caption="Status" attribute="1" defaultMemberUniqueName="[HR_Project].[Status].[All]" allUniqueName="[HR_Project].[Status].[All]" dimensionUniqueName="[HR_Project]" displayFolder="" count="2" memberValueDatatype="130" unbalanced="0"/>
    <cacheHierarchy uniqueName="[HR_Project].[Department]" caption="Department" attribute="1" defaultMemberUniqueName="[HR_Project].[Department].[All]" allUniqueName="[HR_Project].[Department].[All]" dimensionUniqueName="[HR_Project]" displayFolder="" count="0" memberValueDatatype="130" unbalanced="0"/>
    <cacheHierarchy uniqueName="[HR_Project].[Manager]" caption="Manager" attribute="1" defaultMemberUniqueName="[HR_Project].[Manager].[All]" allUniqueName="[HR_Project].[Manager].[All]" dimensionUniqueName="[HR_Project]" displayFolder="" count="0" memberValueDatatype="130" unbalanced="0"/>
    <cacheHierarchy uniqueName="[HR_Project].[Recruit Source]" caption="Recruit Source" attribute="1" defaultMemberUniqueName="[HR_Project].[Recruit Source].[All]" allUniqueName="[HR_Project].[Recruit Source].[All]" dimensionUniqueName="[HR_Project]" displayFolder="" count="0" memberValueDatatype="130" unbalanced="0"/>
    <cacheHierarchy uniqueName="[HR_Project].[Performance]" caption="Performance" attribute="1" defaultMemberUniqueName="[HR_Project].[Performance].[All]" allUniqueName="[HR_Project].[Performance].[All]" dimensionUniqueName="[HR_Project]" displayFolder="" count="0" memberValueDatatype="130" unbalanced="0"/>
    <cacheHierarchy uniqueName="[HR_Project].[Engagement]" caption="Engagement" attribute="1" defaultMemberUniqueName="[HR_Project].[Engagement].[All]" allUniqueName="[HR_Project].[Engagement].[All]" dimensionUniqueName="[HR_Project]" displayFolder="" count="0" memberValueDatatype="5" unbalanced="0"/>
    <cacheHierarchy uniqueName="[HR_Project].[Satisfaction]" caption="Satisfaction" attribute="1" defaultMemberUniqueName="[HR_Project].[Satisfaction].[All]" allUniqueName="[HR_Project].[Satisfaction].[All]" dimensionUniqueName="[HR_Project]" displayFolder="" count="0" memberValueDatatype="20" unbalanced="0"/>
    <cacheHierarchy uniqueName="[HR_Project].[Projects]" caption="Projects" attribute="1" defaultMemberUniqueName="[HR_Project].[Projects].[All]" allUniqueName="[HR_Project].[Projects].[All]" dimensionUniqueName="[HR_Project]" displayFolder="" count="0" memberValueDatatype="20" unbalanced="0"/>
    <cacheHierarchy uniqueName="[HR_Project].[Last Review]" caption="Last Review" attribute="1" time="1" defaultMemberUniqueName="[HR_Project].[Last Review].[All]" allUniqueName="[HR_Project].[Last Review].[All]" dimensionUniqueName="[HR_Project]" displayFolder="" count="0" memberValueDatatype="7" unbalanced="0"/>
    <cacheHierarchy uniqueName="[HR_Project].[Late Days (30)]" caption="Late Days (30)" attribute="1" defaultMemberUniqueName="[HR_Project].[Late Days (30)].[All]" allUniqueName="[HR_Project].[Late Days (30)].[All]" dimensionUniqueName="[HR_Project]" displayFolder="" count="0" memberValueDatatype="20" unbalanced="0"/>
    <cacheHierarchy uniqueName="[HR_Project].[Working Days]" caption="Working Days" attribute="1" defaultMemberUniqueName="[HR_Project].[Working Days].[All]" allUniqueName="[HR_Project].[Working Days].[All]" dimensionUniqueName="[HR_Project]" displayFolder="" count="0" memberValueDatatype="20" unbalanced="0"/>
    <cacheHierarchy uniqueName="[HR_Project].[Absences]" caption="Absences" attribute="1" defaultMemberUniqueName="[HR_Project].[Absences].[All]" allUniqueName="[HR_Project].[Absences].[All]" dimensionUniqueName="[HR_Project]" displayFolder="" count="0" memberValueDatatype="20" unbalanced="0"/>
    <cacheHierarchy uniqueName="[HR_Project].[Absence Fraction]" caption="Absence Fraction" attribute="1" defaultMemberUniqueName="[HR_Project].[Absence Fraction].[All]" allUniqueName="[HR_Project].[Absence Fraction].[All]" dimensionUniqueName="[HR_Project]" displayFolder="" count="0" memberValueDatatype="5" unbalanced="0"/>
    <cacheHierarchy uniqueName="[HR_Project].[First Name]" caption="First Name" attribute="1" defaultMemberUniqueName="[HR_Project].[First Name].[All]" allUniqueName="[HR_Project].[First Name].[All]" dimensionUniqueName="[HR_Project]" displayFolder="" count="0" memberValueDatatype="130" unbalanced="0"/>
    <cacheHierarchy uniqueName="[HR_Project].[Last Name]" caption="Last Name" attribute="1" defaultMemberUniqueName="[HR_Project].[Last Name].[All]" allUniqueName="[HR_Project].[Last Name].[All]" dimensionUniqueName="[HR_Project]" displayFolder="" count="0" memberValueDatatype="130" unbalanced="0"/>
    <cacheHierarchy uniqueName="[HR_Project].[Hire Date (Year)]" caption="Hire Date (Year)" attribute="1" defaultMemberUniqueName="[HR_Project].[Hire Date (Year)].[All]" allUniqueName="[HR_Project].[Hire Date (Year)].[All]" dimensionUniqueName="[HR_Project]" displayFolder="" count="0" memberValueDatatype="130" unbalanced="0"/>
    <cacheHierarchy uniqueName="[HR_Project].[Hire Date (Quarter)]" caption="Hire Date (Quarter)" attribute="1" defaultMemberUniqueName="[HR_Project].[Hire Date (Quarter)].[All]" allUniqueName="[HR_Project].[Hire Date (Quarter)].[All]" dimensionUniqueName="[HR_Project]" displayFolder="" count="0" memberValueDatatype="130" unbalanced="0"/>
    <cacheHierarchy uniqueName="[HR_Project].[Hire Date (Month)]" caption="Hire Date (Month)" attribute="1" defaultMemberUniqueName="[HR_Project].[Hire Date (Month)].[All]" allUniqueName="[HR_Project].[Hire Date (Month)].[All]" dimensionUniqueName="[HR_Project]" displayFolder="" count="0" memberValueDatatype="130" unbalanced="0"/>
    <cacheHierarchy uniqueName="[HR_Project].[Age Band]" caption="Age Band" attribute="1" defaultMemberUniqueName="[HR_Project].[Age Band].[All]" allUniqueName="[HR_Project].[Age Band].[All]" dimensionUniqueName="[HR_Project]" displayFolder="" count="2" memberValueDatatype="130" unbalanced="0"/>
    <cacheHierarchy uniqueName="[HR_Project].[Tenure Bands]" caption="Tenure Bands" attribute="1" defaultMemberUniqueName="[HR_Project].[Tenure Bands].[All]" allUniqueName="[HR_Project].[Tenure Bands].[All]" dimensionUniqueName="[HR_Project]" displayFolder="" count="0" memberValueDatatype="130" unbalanced="0"/>
    <cacheHierarchy uniqueName="[HR_Project].[Last Review (Year)]" caption="Last Review (Year)" attribute="1" defaultMemberUniqueName="[HR_Project].[Last Review (Year)].[All]" allUniqueName="[HR_Project].[Last Review (Year)].[All]" dimensionUniqueName="[HR_Project]" displayFolder="" count="0" memberValueDatatype="130" unbalanced="0"/>
    <cacheHierarchy uniqueName="[HR_Project].[Last Review (Quarter)]" caption="Last Review (Quarter)" attribute="1" defaultMemberUniqueName="[HR_Project].[Last Review (Quarter)].[All]" allUniqueName="[HR_Project].[Last Review (Quarter)].[All]" dimensionUniqueName="[HR_Project]" displayFolder="" count="0" memberValueDatatype="130" unbalanced="0"/>
    <cacheHierarchy uniqueName="[HR_Project].[Last Review (Month)]" caption="Last Review (Month)" attribute="1" defaultMemberUniqueName="[HR_Project].[Last Review (Month)].[All]" allUniqueName="[HR_Project].[Last Review (Month)].[All]" dimensionUniqueName="[HR_Project]" displayFolder="" count="0" memberValueDatatype="130" unbalanced="0"/>
    <cacheHierarchy uniqueName="[HR_Project].[Combined Eng&amp;Sat]" caption="Combined Eng&amp;Sat" attribute="1" defaultMemberUniqueName="[HR_Project].[Combined Eng&amp;Sat].[All]" allUniqueName="[HR_Project].[Combined Eng&amp;Sat].[All]" dimensionUniqueName="[HR_Project]" displayFolder="" count="0" memberValueDatatype="5" unbalanced="0"/>
    <cacheHierarchy uniqueName="[HR_Project].[Termination Date (Year)]" caption="Termination Date (Year)" attribute="1" defaultMemberUniqueName="[HR_Project].[Termination Date (Year)].[All]" allUniqueName="[HR_Project].[Termination Date (Year)].[All]" dimensionUniqueName="[HR_Project]" displayFolder="" count="0" memberValueDatatype="130" unbalanced="0"/>
    <cacheHierarchy uniqueName="[HR_Project].[Termination Date (Quarter)]" caption="Termination Date (Quarter)" attribute="1" defaultMemberUniqueName="[HR_Project].[Termination Date (Quarter)].[All]" allUniqueName="[HR_Project].[Termination Date (Quarter)].[All]" dimensionUniqueName="[HR_Project]" displayFolder="" count="0" memberValueDatatype="130" unbalanced="0"/>
    <cacheHierarchy uniqueName="[HR_Project].[Termination Date (Month)]" caption="Termination Date (Month)" attribute="1" defaultMemberUniqueName="[HR_Project].[Termination Date (Month)].[All]" allUniqueName="[HR_Project].[Termination Date (Month)].[All]" dimensionUniqueName="[HR_Project]" displayFolder="" count="0" memberValueDatatype="130" unbalanced="0"/>
    <cacheHierarchy uniqueName="[HR_Project].[Hire Date (Month Index)]" caption="Hire Date (Month Index)" attribute="1" defaultMemberUniqueName="[HR_Project].[Hire Date (Month Index)].[All]" allUniqueName="[HR_Project].[Hire Date (Month Index)].[All]" dimensionUniqueName="[HR_Project]" displayFolder="" count="0" memberValueDatatype="20" unbalanced="0" hidden="1"/>
    <cacheHierarchy uniqueName="[HR_Project].[Last Review (Month Index)]" caption="Last Review (Month Index)" attribute="1" defaultMemberUniqueName="[HR_Project].[Last Review (Month Index)].[All]" allUniqueName="[HR_Project].[Last Review (Month Index)].[All]" dimensionUniqueName="[HR_Project]" displayFolder="" count="0" memberValueDatatype="20" unbalanced="0" hidden="1"/>
    <cacheHierarchy uniqueName="[HR_Project].[Termination Date (Month Index)]" caption="Termination Date (Month Index)" attribute="1" defaultMemberUniqueName="[HR_Project].[Termination Date (Month Index)].[All]" allUniqueName="[HR_Project].[Termination Date (Month Index)].[All]" dimensionUniqueName="[HR_Project]" displayFolder="" count="0" memberValueDatatype="20" unbalanced="0" hidden="1"/>
    <cacheHierarchy uniqueName="[Measures].[Sum of Salary]" caption="Sum of Salary" measure="1" displayFolder="" measureGroup="HR_Project" count="0">
      <extLst>
        <ext xmlns:x15="http://schemas.microsoft.com/office/spreadsheetml/2010/11/main" uri="{B97F6D7D-B522-45F9-BDA1-12C45D357490}">
          <x15:cacheHierarchy aggregatedColumn="1"/>
        </ext>
      </extLst>
    </cacheHierarchy>
    <cacheHierarchy uniqueName="[Measures].[Average of Salary]" caption="Average of Salary" measure="1" displayFolder="" measureGroup="HR_Project" count="0">
      <extLst>
        <ext xmlns:x15="http://schemas.microsoft.com/office/spreadsheetml/2010/11/main" uri="{B97F6D7D-B522-45F9-BDA1-12C45D357490}">
          <x15:cacheHierarchy aggregatedColumn="1"/>
        </ext>
      </extLst>
    </cacheHierarchy>
    <cacheHierarchy uniqueName="[Measures].[Max of Salary]" caption="Max of Salary" measure="1" displayFolder="" measureGroup="HR_Project" count="0">
      <extLst>
        <ext xmlns:x15="http://schemas.microsoft.com/office/spreadsheetml/2010/11/main" uri="{B97F6D7D-B522-45F9-BDA1-12C45D357490}">
          <x15:cacheHierarchy aggregatedColumn="1"/>
        </ext>
      </extLst>
    </cacheHierarchy>
    <cacheHierarchy uniqueName="[Measures].[Min of Salary]" caption="Min of Salary" measure="1" displayFolder="" measureGroup="HR_Project" count="0">
      <extLst>
        <ext xmlns:x15="http://schemas.microsoft.com/office/spreadsheetml/2010/11/main" uri="{B97F6D7D-B522-45F9-BDA1-12C45D357490}">
          <x15:cacheHierarchy aggregatedColumn="1"/>
        </ext>
      </extLst>
    </cacheHierarchy>
    <cacheHierarchy uniqueName="[Measures].[Count of Hire Date]" caption="Count of Hire Date" measure="1" displayFolder="" measureGroup="HR_Project" count="0">
      <extLst>
        <ext xmlns:x15="http://schemas.microsoft.com/office/spreadsheetml/2010/11/main" uri="{B97F6D7D-B522-45F9-BDA1-12C45D357490}">
          <x15:cacheHierarchy aggregatedColumn="12"/>
        </ext>
      </extLst>
    </cacheHierarchy>
    <cacheHierarchy uniqueName="[Measures].[Count of Termination Date]" caption="Count of Termination Date" measure="1" displayFolder="" measureGroup="HR_Project" count="0">
      <extLst>
        <ext xmlns:x15="http://schemas.microsoft.com/office/spreadsheetml/2010/11/main" uri="{B97F6D7D-B522-45F9-BDA1-12C45D357490}">
          <x15:cacheHierarchy aggregatedColumn="13"/>
        </ext>
      </extLst>
    </cacheHierarchy>
    <cacheHierarchy uniqueName="[Measures].[Sum of EmpID]" caption="Sum of EmpID" measure="1" displayFolder="" measureGroup="HR_Project" count="0">
      <extLst>
        <ext xmlns:x15="http://schemas.microsoft.com/office/spreadsheetml/2010/11/main" uri="{B97F6D7D-B522-45F9-BDA1-12C45D357490}">
          <x15:cacheHierarchy aggregatedColumn="0"/>
        </ext>
      </extLst>
    </cacheHierarchy>
    <cacheHierarchy uniqueName="[Measures].[Count of EmpID]" caption="Count of EmpID" measure="1" displayFolder="" measureGroup="HR_Project" count="0">
      <extLst>
        <ext xmlns:x15="http://schemas.microsoft.com/office/spreadsheetml/2010/11/main" uri="{B97F6D7D-B522-45F9-BDA1-12C45D357490}">
          <x15:cacheHierarchy aggregatedColumn="0"/>
        </ext>
      </extLst>
    </cacheHierarchy>
    <cacheHierarchy uniqueName="[Measures].[Sum of Age]" caption="Sum of Age" measure="1" displayFolder="" measureGroup="HR_Project" count="0">
      <extLst>
        <ext xmlns:x15="http://schemas.microsoft.com/office/spreadsheetml/2010/11/main" uri="{B97F6D7D-B522-45F9-BDA1-12C45D357490}">
          <x15:cacheHierarchy aggregatedColumn="5"/>
        </ext>
      </extLst>
    </cacheHierarchy>
    <cacheHierarchy uniqueName="[Measures].[Average of Age]" caption="Average of Age" measure="1" displayFolder="" measureGroup="HR_Project" count="0">
      <extLst>
        <ext xmlns:x15="http://schemas.microsoft.com/office/spreadsheetml/2010/11/main" uri="{B97F6D7D-B522-45F9-BDA1-12C45D357490}">
          <x15:cacheHierarchy aggregatedColumn="5"/>
        </ext>
      </extLst>
    </cacheHierarchy>
    <cacheHierarchy uniqueName="[Measures].[Sum of Satisfaction]" caption="Sum of Satisfaction" measure="1" displayFolder="" measureGroup="HR_Project" count="0">
      <extLst>
        <ext xmlns:x15="http://schemas.microsoft.com/office/spreadsheetml/2010/11/main" uri="{B97F6D7D-B522-45F9-BDA1-12C45D357490}">
          <x15:cacheHierarchy aggregatedColumn="23"/>
        </ext>
      </extLst>
    </cacheHierarchy>
    <cacheHierarchy uniqueName="[Measures].[Average of Satisfaction]" caption="Average of Satisfaction" measure="1" displayFolder="" measureGroup="HR_Project" count="0">
      <extLst>
        <ext xmlns:x15="http://schemas.microsoft.com/office/spreadsheetml/2010/11/main" uri="{B97F6D7D-B522-45F9-BDA1-12C45D357490}">
          <x15:cacheHierarchy aggregatedColumn="23"/>
        </ext>
      </extLst>
    </cacheHierarchy>
    <cacheHierarchy uniqueName="[Measures].[Max of Satisfaction]" caption="Max of Satisfaction" measure="1" displayFolder="" measureGroup="HR_Project" count="0">
      <extLst>
        <ext xmlns:x15="http://schemas.microsoft.com/office/spreadsheetml/2010/11/main" uri="{B97F6D7D-B522-45F9-BDA1-12C45D357490}">
          <x15:cacheHierarchy aggregatedColumn="23"/>
        </ext>
      </extLst>
    </cacheHierarchy>
    <cacheHierarchy uniqueName="[Measures].[StdDev of Salary]" caption="StdDev of Salary" measure="1" displayFolder="" measureGroup="HR_Project" count="0">
      <extLst>
        <ext xmlns:x15="http://schemas.microsoft.com/office/spreadsheetml/2010/11/main" uri="{B97F6D7D-B522-45F9-BDA1-12C45D357490}">
          <x15:cacheHierarchy aggregatedColumn="1"/>
        </ext>
      </extLst>
    </cacheHierarchy>
    <cacheHierarchy uniqueName="[Measures].[Count of Department]" caption="Count of Department" measure="1" displayFolder="" measureGroup="HR_Project" count="0">
      <extLst>
        <ext xmlns:x15="http://schemas.microsoft.com/office/spreadsheetml/2010/11/main" uri="{B97F6D7D-B522-45F9-BDA1-12C45D357490}">
          <x15:cacheHierarchy aggregatedColumn="18"/>
        </ext>
      </extLst>
    </cacheHierarchy>
    <cacheHierarchy uniqueName="[Measures].[Count of Salary Band]" caption="Count of Salary Band" measure="1" displayFolder="" measureGroup="HR_Project"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HR_Project" count="0">
      <extLst>
        <ext xmlns:x15="http://schemas.microsoft.com/office/spreadsheetml/2010/11/main" uri="{B97F6D7D-B522-45F9-BDA1-12C45D357490}">
          <x15:cacheHierarchy aggregatedColumn="7"/>
        </ext>
      </extLst>
    </cacheHierarchy>
    <cacheHierarchy uniqueName="[Measures].[Count of Performance]" caption="Count of Performance" measure="1" displayFolder="" measureGroup="HR_Project" count="0">
      <extLst>
        <ext xmlns:x15="http://schemas.microsoft.com/office/spreadsheetml/2010/11/main" uri="{B97F6D7D-B522-45F9-BDA1-12C45D357490}">
          <x15:cacheHierarchy aggregatedColumn="21"/>
        </ext>
      </extLst>
    </cacheHierarchy>
    <cacheHierarchy uniqueName="[Measures].[Sum of Absence Fraction]" caption="Sum of Absence Fraction" measure="1" displayFolder="" measureGroup="HR_Project" count="0">
      <extLst>
        <ext xmlns:x15="http://schemas.microsoft.com/office/spreadsheetml/2010/11/main" uri="{B97F6D7D-B522-45F9-BDA1-12C45D357490}">
          <x15:cacheHierarchy aggregatedColumn="29"/>
        </ext>
      </extLst>
    </cacheHierarchy>
    <cacheHierarchy uniqueName="[Measures].[Average of Absence Fraction]" caption="Average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Absences]" caption="Sum of Absences" measure="1" displayFolder="" measureGroup="HR_Project" count="0">
      <extLst>
        <ext xmlns:x15="http://schemas.microsoft.com/office/spreadsheetml/2010/11/main" uri="{B97F6D7D-B522-45F9-BDA1-12C45D357490}">
          <x15:cacheHierarchy aggregatedColumn="28"/>
        </ext>
      </extLst>
    </cacheHierarchy>
    <cacheHierarchy uniqueName="[Measures].[Sum of Years of Service]" caption="Sum of Years of Service" measure="1" displayFolder="" measureGroup="HR_Project" count="0">
      <extLst>
        <ext xmlns:x15="http://schemas.microsoft.com/office/spreadsheetml/2010/11/main" uri="{B97F6D7D-B522-45F9-BDA1-12C45D357490}">
          <x15:cacheHierarchy aggregatedColumn="15"/>
        </ext>
      </extLst>
    </cacheHierarchy>
    <cacheHierarchy uniqueName="[Measures].[Average of Years of Service]" caption="Average of Years of Service" measure="1" displayFolder="" measureGroup="HR_Project" count="0">
      <extLst>
        <ext xmlns:x15="http://schemas.microsoft.com/office/spreadsheetml/2010/11/main" uri="{B97F6D7D-B522-45F9-BDA1-12C45D357490}">
          <x15:cacheHierarchy aggregatedColumn="15"/>
        </ext>
      </extLst>
    </cacheHierarchy>
    <cacheHierarchy uniqueName="[Measures].[Count of Marital Staus]" caption="Count of Marital Staus" measure="1" displayFolder="" measureGroup="HR_Project" count="0">
      <extLst>
        <ext xmlns:x15="http://schemas.microsoft.com/office/spreadsheetml/2010/11/main" uri="{B97F6D7D-B522-45F9-BDA1-12C45D357490}">
          <x15:cacheHierarchy aggregatedColumn="8"/>
        </ext>
      </extLst>
    </cacheHierarchy>
    <cacheHierarchy uniqueName="[Measures].[Count of Race]" caption="Count of Race" measure="1" displayFolder="" measureGroup="HR_Project" count="0">
      <extLst>
        <ext xmlns:x15="http://schemas.microsoft.com/office/spreadsheetml/2010/11/main" uri="{B97F6D7D-B522-45F9-BDA1-12C45D357490}">
          <x15:cacheHierarchy aggregatedColumn="11"/>
        </ext>
      </extLst>
    </cacheHierarchy>
    <cacheHierarchy uniqueName="[Measures].[Count of Manager]" caption="Count of Manager" measure="1" displayFolder="" measureGroup="HR_Project" count="0">
      <extLst>
        <ext xmlns:x15="http://schemas.microsoft.com/office/spreadsheetml/2010/11/main" uri="{B97F6D7D-B522-45F9-BDA1-12C45D357490}">
          <x15:cacheHierarchy aggregatedColumn="19"/>
        </ext>
      </extLst>
    </cacheHierarchy>
    <cacheHierarchy uniqueName="[Measures].[Count of Recruit Source]" caption="Count of Recruit Source" measure="1" displayFolder="" measureGroup="HR_Project" count="0">
      <extLst>
        <ext xmlns:x15="http://schemas.microsoft.com/office/spreadsheetml/2010/11/main" uri="{B97F6D7D-B522-45F9-BDA1-12C45D357490}">
          <x15:cacheHierarchy aggregatedColumn="20"/>
        </ext>
      </extLst>
    </cacheHierarchy>
    <cacheHierarchy uniqueName="[Measures].[Sum of Engagement]" caption="Sum of Engagement" measure="1" displayFolder="" measureGroup="HR_Project" count="0">
      <extLst>
        <ext xmlns:x15="http://schemas.microsoft.com/office/spreadsheetml/2010/11/main" uri="{B97F6D7D-B522-45F9-BDA1-12C45D357490}">
          <x15:cacheHierarchy aggregatedColumn="22"/>
        </ext>
      </extLst>
    </cacheHierarchy>
    <cacheHierarchy uniqueName="[Measures].[Average of Engagement]" caption="Average of Engagement" measure="1" displayFolder="" measureGroup="HR_Project" count="0">
      <extLst>
        <ext xmlns:x15="http://schemas.microsoft.com/office/spreadsheetml/2010/11/main" uri="{B97F6D7D-B522-45F9-BDA1-12C45D357490}">
          <x15:cacheHierarchy aggregatedColumn="22"/>
        </ext>
      </extLst>
    </cacheHierarchy>
    <cacheHierarchy uniqueName="[Measures].[Count of Position]" caption="Count of Position" measure="1" displayFolder="" measureGroup="HR_Project" count="0">
      <extLst>
        <ext xmlns:x15="http://schemas.microsoft.com/office/spreadsheetml/2010/11/main" uri="{B97F6D7D-B522-45F9-BDA1-12C45D357490}">
          <x15:cacheHierarchy aggregatedColumn="3"/>
        </ext>
      </extLst>
    </cacheHierarchy>
    <cacheHierarchy uniqueName="[Measures].[Average of Absences]" caption="Average of Absences" measure="1" displayFolder="" measureGroup="HR_Project" count="0">
      <extLst>
        <ext xmlns:x15="http://schemas.microsoft.com/office/spreadsheetml/2010/11/main" uri="{B97F6D7D-B522-45F9-BDA1-12C45D357490}">
          <x15:cacheHierarchy aggregatedColumn="28"/>
        </ext>
      </extLst>
    </cacheHierarchy>
    <cacheHierarchy uniqueName="[Measures].[Count of Absences]" caption="Count of Absences" measure="1" displayFolder="" measureGroup="HR_Project" count="0">
      <extLst>
        <ext xmlns:x15="http://schemas.microsoft.com/office/spreadsheetml/2010/11/main" uri="{B97F6D7D-B522-45F9-BDA1-12C45D357490}">
          <x15:cacheHierarchy aggregatedColumn="28"/>
        </ext>
      </extLst>
    </cacheHierarchy>
    <cacheHierarchy uniqueName="[Measures].[Count of Satisfaction]" caption="Count of Satisfaction" measure="1" displayFolder="" measureGroup="HR_Project" count="0">
      <extLst>
        <ext xmlns:x15="http://schemas.microsoft.com/office/spreadsheetml/2010/11/main" uri="{B97F6D7D-B522-45F9-BDA1-12C45D357490}">
          <x15:cacheHierarchy aggregatedColumn="23"/>
        </ext>
      </extLst>
    </cacheHierarchy>
    <cacheHierarchy uniqueName="[Measures].[Sum of Projects]" caption="Sum of Projects" measure="1" displayFolder="" measureGroup="HR_Project" count="0">
      <extLst>
        <ext xmlns:x15="http://schemas.microsoft.com/office/spreadsheetml/2010/11/main" uri="{B97F6D7D-B522-45F9-BDA1-12C45D357490}">
          <x15:cacheHierarchy aggregatedColumn="24"/>
        </ext>
      </extLst>
    </cacheHierarchy>
    <cacheHierarchy uniqueName="[Measures].[Count of Last Review (Year)]" caption="Count of Last Review (Year)" measure="1" displayFolder="" measureGroup="HR_Project" count="0">
      <extLst>
        <ext xmlns:x15="http://schemas.microsoft.com/office/spreadsheetml/2010/11/main" uri="{B97F6D7D-B522-45F9-BDA1-12C45D357490}">
          <x15:cacheHierarchy aggregatedColumn="37"/>
        </ext>
      </extLst>
    </cacheHierarchy>
    <cacheHierarchy uniqueName="[Measures].[Sum of Combined Eng&amp;Sat]" caption="Sum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Sum of Working Days]" caption="Sum of Working Days" measure="1" displayFolder="" measureGroup="HR_Project" count="0">
      <extLst>
        <ext xmlns:x15="http://schemas.microsoft.com/office/spreadsheetml/2010/11/main" uri="{B97F6D7D-B522-45F9-BDA1-12C45D357490}">
          <x15:cacheHierarchy aggregatedColumn="27"/>
        </ext>
      </extLst>
    </cacheHierarchy>
    <cacheHierarchy uniqueName="[Measures].[Count of Status]" caption="Count of Status" measure="1" displayFolder="" measureGroup="HR_Project" count="0">
      <extLst>
        <ext xmlns:x15="http://schemas.microsoft.com/office/spreadsheetml/2010/11/main" uri="{B97F6D7D-B522-45F9-BDA1-12C45D357490}">
          <x15:cacheHierarchy aggregatedColumn="17"/>
        </ext>
      </extLst>
    </cacheHierarchy>
    <cacheHierarchy uniqueName="[Measures].[Count of Termination Reason]" caption="Count of Termination Reason" measure="1" displayFolder="" measureGroup="HR_Project" count="0">
      <extLst>
        <ext xmlns:x15="http://schemas.microsoft.com/office/spreadsheetml/2010/11/main" uri="{B97F6D7D-B522-45F9-BDA1-12C45D357490}">
          <x15:cacheHierarchy aggregatedColumn="16"/>
        </ext>
      </extLst>
    </cacheHierarchy>
    <cacheHierarchy uniqueName="[Measures].[Average of Combined Eng&amp;Sat]" caption="Average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Average of Projects]" caption="Average of Projects" measure="1" displayFolder="" measureGroup="HR_Project" count="0">
      <extLst>
        <ext xmlns:x15="http://schemas.microsoft.com/office/spreadsheetml/2010/11/main" uri="{B97F6D7D-B522-45F9-BDA1-12C45D357490}">
          <x15:cacheHierarchy aggregatedColumn="24"/>
        </ext>
      </extLst>
    </cacheHierarchy>
    <cacheHierarchy uniqueName="[Measures].[Sum of Late Days (30)]" caption="Sum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Combined Eng&amp;Sat]" caption="Count of Combined Eng&amp;Sat" measure="1" displayFolder="" measureGroup="HR_Project" count="0">
      <extLst>
        <ext xmlns:x15="http://schemas.microsoft.com/office/spreadsheetml/2010/11/main" uri="{B97F6D7D-B522-45F9-BDA1-12C45D357490}">
          <x15:cacheHierarchy aggregatedColumn="40"/>
        </ext>
      </extLst>
    </cacheHierarchy>
    <cacheHierarchy uniqueName="[Measures].[Count of Tenure Bands]" caption="Count of Tenure Bands" measure="1" displayFolder="" measureGroup="HR_Project" count="0">
      <extLst>
        <ext xmlns:x15="http://schemas.microsoft.com/office/spreadsheetml/2010/11/main" uri="{B97F6D7D-B522-45F9-BDA1-12C45D357490}">
          <x15:cacheHierarchy aggregatedColumn="36"/>
        </ext>
      </extLst>
    </cacheHierarchy>
    <cacheHierarchy uniqueName="[Measures].[Average of Late Days (30)]" caption="Average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Last Name]" caption="Count of Last Name" measure="1" displayFolder="" measureGroup="HR_Project" count="0">
      <extLst>
        <ext xmlns:x15="http://schemas.microsoft.com/office/spreadsheetml/2010/11/main" uri="{B97F6D7D-B522-45F9-BDA1-12C45D357490}">
          <x15:cacheHierarchy aggregatedColumn="31"/>
        </ext>
      </extLst>
    </cacheHierarchy>
    <cacheHierarchy uniqueName="[Measures].[Count of Projects]" caption="Count of Projects" measure="1" displayFolder="" measureGroup="HR_Project" count="0">
      <extLst>
        <ext xmlns:x15="http://schemas.microsoft.com/office/spreadsheetml/2010/11/main" uri="{B97F6D7D-B522-45F9-BDA1-12C45D357490}">
          <x15:cacheHierarchy aggregatedColumn="24"/>
        </ext>
      </extLst>
    </cacheHierarchy>
    <cacheHierarchy uniqueName="[Measures].[Average of EmpID]" caption="Average of EmpID" measure="1" displayFolder="" measureGroup="HR_Project" count="0">
      <extLst>
        <ext xmlns:x15="http://schemas.microsoft.com/office/spreadsheetml/2010/11/main" uri="{B97F6D7D-B522-45F9-BDA1-12C45D357490}">
          <x15:cacheHierarchy aggregatedColumn="0"/>
        </ext>
      </extLst>
    </cacheHierarchy>
    <cacheHierarchy uniqueName="[Measures].[Count of Termination Date (Year)]" caption="Count of Termination Date (Year)" measure="1" displayFolder="" measureGroup="HR_Project" count="0">
      <extLst>
        <ext xmlns:x15="http://schemas.microsoft.com/office/spreadsheetml/2010/11/main" uri="{B97F6D7D-B522-45F9-BDA1-12C45D357490}">
          <x15:cacheHierarchy aggregatedColumn="41"/>
        </ext>
      </extLst>
    </cacheHierarchy>
    <cacheHierarchy uniqueName="[Measures].[Count of Late Days (30)]" caption="Count of Late Days (30)" measure="1" displayFolder="" measureGroup="HR_Project" count="0">
      <extLst>
        <ext xmlns:x15="http://schemas.microsoft.com/office/spreadsheetml/2010/11/main" uri="{B97F6D7D-B522-45F9-BDA1-12C45D357490}">
          <x15:cacheHierarchy aggregatedColumn="26"/>
        </ext>
      </extLst>
    </cacheHierarchy>
    <cacheHierarchy uniqueName="[Measures].[Count of Absence Fraction]" caption="Count of Absence Fraction" measure="1" displayFolder="" measureGroup="HR_Project" count="0">
      <extLst>
        <ext xmlns:x15="http://schemas.microsoft.com/office/spreadsheetml/2010/11/main" uri="{B97F6D7D-B522-45F9-BDA1-12C45D357490}">
          <x15:cacheHierarchy aggregatedColumn="29"/>
        </ext>
      </extLst>
    </cacheHierarchy>
    <cacheHierarchy uniqueName="[Measures].[Sum of Days of Service]" caption="Sum of Days of Service" measure="1" displayFolder="" measureGroup="HR_Project" count="0">
      <extLst>
        <ext xmlns:x15="http://schemas.microsoft.com/office/spreadsheetml/2010/11/main" uri="{B97F6D7D-B522-45F9-BDA1-12C45D357490}">
          <x15:cacheHierarchy aggregatedColumn="14"/>
        </ext>
      </extLst>
    </cacheHierarchy>
    <cacheHierarchy uniqueName="[Measures].[Count of Age Band]" caption="Count of Age Band" measure="1" displayFolder="" measureGroup="HR_Project" count="0">
      <extLst>
        <ext xmlns:x15="http://schemas.microsoft.com/office/spreadsheetml/2010/11/main" uri="{B97F6D7D-B522-45F9-BDA1-12C45D357490}">
          <x15:cacheHierarchy aggregatedColumn="35"/>
        </ext>
      </extLst>
    </cacheHierarchy>
    <cacheHierarchy uniqueName="[Measures].[Count of Hispanic/Latino]" caption="Count of Hispanic/Latino" measure="1" displayFolder="" measureGroup="HR_Project" count="0">
      <extLst>
        <ext xmlns:x15="http://schemas.microsoft.com/office/spreadsheetml/2010/11/main" uri="{B97F6D7D-B522-45F9-BDA1-12C45D357490}">
          <x15:cacheHierarchy aggregatedColumn="10"/>
        </ext>
      </extLst>
    </cacheHierarchy>
    <cacheHierarchy uniqueName="[Measures].[Count of State]" caption="Count of State" measure="1" displayFolder="" measureGroup="HR_Project" count="0">
      <extLst>
        <ext xmlns:x15="http://schemas.microsoft.com/office/spreadsheetml/2010/11/main" uri="{B97F6D7D-B522-45F9-BDA1-12C45D357490}">
          <x15:cacheHierarchy aggregatedColumn="4"/>
        </ext>
      </extLst>
    </cacheHierarchy>
    <cacheHierarchy uniqueName="[Measures].[ Turnover Rate (per year)]" caption=" Turnover Rate (per year)" measure="1" displayFolder="" measureGroup="HR_Project" count="0"/>
    <cacheHierarchy uniqueName="[Measures].[Average satis %]" caption="Average satis %" measure="1" displayFolder="" measureGroup="HR_Project" count="0"/>
    <cacheHierarchy uniqueName="[Measures].[% Absences]" caption="% Absences" measure="1" displayFolder="" measureGroup="HR_Project" count="0"/>
    <cacheHierarchy uniqueName="[Measures].[Active staff num]" caption="Active staff num" measure="1" displayFolder="" measureGroup="HR_Project" count="0"/>
    <cacheHierarchy uniqueName="[Measures].[% turnover rate]" caption="% turnover rate" measure="1" displayFolder="" measureGroup="HR_Project" count="0"/>
    <cacheHierarchy uniqueName="[Measures].[% late days ]" caption="% late days " measure="1" displayFolder="" measureGroup="HR_Project" count="0"/>
    <cacheHierarchy uniqueName="[Measures].[Perform exceeds %]" caption="Perform exceeds %" measure="1" displayFolder="" measureGroup="HR_Project" count="0"/>
    <cacheHierarchy uniqueName="[Measures].[Weighted Eng&amp;Sat]" caption="Weighted Eng&amp;Sat" measure="1" displayFolder="" measureGroup="HR_Project" count="0"/>
    <cacheHierarchy uniqueName="[Measures].[Perfom exceed count]" caption="Perfom exceed count" measure="1" displayFolder="" measureGroup="HR_Project" count="0"/>
    <cacheHierarchy uniqueName="[Measures].[work days per monh]" caption="work days per monh" measure="1" displayFolder="" measureGroup="HR_Project" count="0"/>
    <cacheHierarchy uniqueName="[Measures].[Underperform count]" caption="Underperform count" measure="1" displayFolder="" measureGroup="HR_Project" count="0"/>
    <cacheHierarchy uniqueName="[Measures].[% N.Improve &amp; PIP]" caption="% N.Improve &amp; PIP" measure="1" displayFolder="" measureGroup="HR_Project" count="0"/>
    <cacheHierarchy uniqueName="[Measures].[% female]" caption="% female" measure="1" displayFolder="" measureGroup="HR_Project" count="0"/>
    <cacheHierarchy uniqueName="[Measures].[RealTurnover]" caption="RealTurnover" measure="1" displayFolder="" measureGroup="HR_Project" count="0"/>
    <cacheHierarchy uniqueName="[Measures].[% PERFORM &quot;PIP&quot;]" caption="% PERFORM &quot;PIP&quot;" measure="1" displayFolder="" measureGroup="HR_Project" count="0"/>
    <cacheHierarchy uniqueName="[Measures].[Tenure (months)]" caption="Tenure (months)" measure="1" displayFolder="" measureGroup="HR_Project" count="0"/>
    <cacheHierarchy uniqueName="[Measures].[Weighted perform exceed count]" caption="Weighted perform exceed count" measure="1" displayFolder="" measureGroup="HR_Project" count="0"/>
    <cacheHierarchy uniqueName="[Measures].[weighted perform exceed %]" caption="weighted perform exceed %" measure="1" displayFolder="" measureGroup="HR_Project" count="0"/>
    <cacheHierarchy uniqueName="[Measures].[__XL_Count HR_Project]" caption="__XL_Count HR_Project" measure="1" displayFolder="" measureGroup="HR_Projec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646876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96.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7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78.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75.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80.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85.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84.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8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8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83.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86.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67.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70.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69.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66.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77.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73.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65.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72.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71.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68.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BA2C45-43B7-4213-BF5B-7307C6844C4F}" name="PivotTable4" cacheId="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Salary" fld="1" subtotal="average" baseField="0" baseItem="0" numFmtId="167"/>
  </dataFields>
  <pivotHierarchies count="122">
    <pivotHierarchy dragToData="1"/>
    <pivotHierarchy dragToData="1"/>
    <pivotHierarchy dragToData="1"/>
    <pivotHierarchy multipleItemSelectionAllowed="1" dragToData="1">
      <members count="29" level="1">
        <member name="[HR_Project].[Position].&amp;[Accountant]"/>
        <member name="[HR_Project].[Position].&amp;[Admin Assistant]"/>
        <member name="[HR_Project].[Position].&amp;[Area Sales Mgr]"/>
        <member name="[HR_Project].[Position].&amp;[BI Developer]"/>
        <member name="[HR_Project].[Position].&amp;[BI Director]"/>
        <member name="[HR_Project].[Position].&amp;[Data Analyst]"/>
        <member name="[HR_Project].[Position].&amp;[Data Architect]"/>
        <member name="[HR_Project].[Position].&amp;[DB Admin]"/>
        <member name="[HR_Project].[Position].&amp;[Director of Ops]"/>
        <member name="[HR_Project].[Position].&amp;[Director of Sales]"/>
        <member name="[HR_Project].[Position].&amp;[Enterprise Architect]"/>
        <member name="[HR_Project].[Position].&amp;[IT Director]"/>
        <member name="[HR_Project].[Position].&amp;[IT Manager - DB]"/>
        <member name="[HR_Project].[Position].&amp;[IT Manager - Infra]"/>
        <member name="[HR_Project].[Position].&amp;[IT Manager - Support]"/>
        <member name="[HR_Project].[Position].&amp;[IT Support]"/>
        <member name="[HR_Project].[Position].&amp;[Network Engineer]"/>
        <member name="[HR_Project].[Position].&amp;[Principal Data Architect]"/>
        <member name="[HR_Project].[Position].&amp;[Production Manager]"/>
        <member name="[HR_Project].[Position].&amp;[Production Tech I]"/>
        <member name="[HR_Project].[Position].&amp;[Production Tech II]"/>
        <member name="[HR_Project].[Position].&amp;[Sales Manager]"/>
        <member name="[HR_Project].[Position].&amp;[Senior BI Developer]"/>
        <member name="[HR_Project].[Position].&amp;[Shared Services Manager]"/>
        <member name="[HR_Project].[Position].&amp;[Software Engine. Mng]"/>
        <member name="[HR_Project].[Position].&amp;[Software Engineer]"/>
        <member name="[HR_Project].[Position].&amp;[Sr. Accountant]"/>
        <member name="[HR_Project].[Position].&amp;[Sr. DBA]"/>
        <member name="[HR_Project].[Position].&amp;[Sr. Network Engine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6">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B4C40C-BA3A-47C7-9E6D-3B7D60FEFC0D}" name="PivotTable5"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ary" fld="1" baseField="0" baseItem="0" numFmtId="167"/>
  </dataFields>
  <pivotHierarchies count="122">
    <pivotHierarchy dragToData="1"/>
    <pivotHierarchy dragToData="1"/>
    <pivotHierarchy dragToData="1"/>
    <pivotHierarchy multipleItemSelectionAllowed="1" dragToData="1">
      <members count="29" level="1">
        <member name="[HR_Project].[Position].&amp;[Accountant]"/>
        <member name="[HR_Project].[Position].&amp;[Admin Assistant]"/>
        <member name="[HR_Project].[Position].&amp;[Area Sales Mgr]"/>
        <member name="[HR_Project].[Position].&amp;[BI Developer]"/>
        <member name="[HR_Project].[Position].&amp;[BI Director]"/>
        <member name="[HR_Project].[Position].&amp;[Data Analyst]"/>
        <member name="[HR_Project].[Position].&amp;[Data Architect]"/>
        <member name="[HR_Project].[Position].&amp;[DB Admin]"/>
        <member name="[HR_Project].[Position].&amp;[Director of Ops]"/>
        <member name="[HR_Project].[Position].&amp;[Director of Sales]"/>
        <member name="[HR_Project].[Position].&amp;[Enterprise Architect]"/>
        <member name="[HR_Project].[Position].&amp;[IT Director]"/>
        <member name="[HR_Project].[Position].&amp;[IT Manager - DB]"/>
        <member name="[HR_Project].[Position].&amp;[IT Manager - Infra]"/>
        <member name="[HR_Project].[Position].&amp;[IT Manager - Support]"/>
        <member name="[HR_Project].[Position].&amp;[IT Support]"/>
        <member name="[HR_Project].[Position].&amp;[Network Engineer]"/>
        <member name="[HR_Project].[Position].&amp;[Principal Data Architect]"/>
        <member name="[HR_Project].[Position].&amp;[Production Manager]"/>
        <member name="[HR_Project].[Position].&amp;[Production Tech I]"/>
        <member name="[HR_Project].[Position].&amp;[Production Tech II]"/>
        <member name="[HR_Project].[Position].&amp;[Sales Manager]"/>
        <member name="[HR_Project].[Position].&amp;[Senior BI Developer]"/>
        <member name="[HR_Project].[Position].&amp;[Shared Services Manager]"/>
        <member name="[HR_Project].[Position].&amp;[Software Engine. Mng]"/>
        <member name="[HR_Project].[Position].&amp;[Software Engineer]"/>
        <member name="[HR_Project].[Position].&amp;[Sr. Accountant]"/>
        <member name="[HR_Project].[Position].&amp;[Sr. DBA]"/>
        <member name="[HR_Project].[Position].&amp;[Sr. Network Engine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6">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C0190A-17F4-4B92-B284-504CD0C01C5D}" name="PivotTable7"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C14:D19" firstHeaderRow="1" firstDataRow="1" firstDataCol="1"/>
  <pivotFields count="6">
    <pivotField allDrilled="1" subtotalTop="0" showAll="0" measureFilter="1" defaultSubtotal="0" defaultAttributeDrillState="1">
      <items count="10">
        <item x="0"/>
        <item x="1"/>
        <item x="2"/>
        <item x="3"/>
        <item x="4"/>
        <item x="5"/>
        <item x="6"/>
        <item x="7"/>
        <item x="8"/>
        <item x="9"/>
      </items>
    </pivotField>
    <pivotField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5">
    <i>
      <x v="1"/>
    </i>
    <i>
      <x/>
    </i>
    <i>
      <x v="3"/>
    </i>
    <i>
      <x v="2"/>
    </i>
    <i t="grand">
      <x/>
    </i>
  </rowItems>
  <colItems count="1">
    <i/>
  </colItems>
  <dataFields count="1">
    <dataField name="Count of EmpID" fld="2" subtotal="count" showDataAs="percentOfTotal" baseField="1" baseItem="3" numFmtId="10"/>
  </dataFields>
  <chartFormats count="6">
    <chartFormat chart="1" format="1"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3" count="1" selected="0">
            <x v="1"/>
          </reference>
        </references>
      </pivotArea>
    </chartFormat>
    <chartFormat chart="8" format="8">
      <pivotArea type="data" outline="0" fieldPosition="0">
        <references count="2">
          <reference field="4294967294" count="1" selected="0">
            <x v="0"/>
          </reference>
          <reference field="3" count="1" selected="0">
            <x v="0"/>
          </reference>
        </references>
      </pivotArea>
    </chartFormat>
    <chartFormat chart="8" format="9">
      <pivotArea type="data" outline="0" fieldPosition="0">
        <references count="2">
          <reference field="4294967294" count="1" selected="0">
            <x v="0"/>
          </reference>
          <reference field="3" count="1" selected="0">
            <x v="3"/>
          </reference>
        </references>
      </pivotArea>
    </chartFormat>
    <chartFormat chart="8" format="10">
      <pivotArea type="data" outline="0" fieldPosition="0">
        <references count="2">
          <reference field="4294967294" count="1" selected="0">
            <x v="0"/>
          </reference>
          <reference field="3" count="1" selected="0">
            <x v="2"/>
          </reference>
        </references>
      </pivotArea>
    </chartFormat>
  </chartFormats>
  <pivotHierarchies count="122">
    <pivotHierarchy dragToData="1"/>
    <pivotHierarchy dragToData="1"/>
    <pivotHierarchy dragToData="1"/>
    <pivotHierarchy multipleItemSelectionAllowed="1" dragToData="1">
      <members count="29" level="1">
        <member name="[HR_Project].[Position].&amp;[Accountant]"/>
        <member name="[HR_Project].[Position].&amp;[Admin Assistant]"/>
        <member name="[HR_Project].[Position].&amp;[Area Sales Mgr]"/>
        <member name="[HR_Project].[Position].&amp;[BI Developer]"/>
        <member name="[HR_Project].[Position].&amp;[BI Director]"/>
        <member name="[HR_Project].[Position].&amp;[Data Analyst]"/>
        <member name="[HR_Project].[Position].&amp;[Data Architect]"/>
        <member name="[HR_Project].[Position].&amp;[DB Admin]"/>
        <member name="[HR_Project].[Position].&amp;[Director of Ops]"/>
        <member name="[HR_Project].[Position].&amp;[Director of Sales]"/>
        <member name="[HR_Project].[Position].&amp;[Enterprise Architect]"/>
        <member name="[HR_Project].[Position].&amp;[IT Director]"/>
        <member name="[HR_Project].[Position].&amp;[IT Manager - DB]"/>
        <member name="[HR_Project].[Position].&amp;[IT Manager - Infra]"/>
        <member name="[HR_Project].[Position].&amp;[IT Manager - Support]"/>
        <member name="[HR_Project].[Position].&amp;[IT Support]"/>
        <member name="[HR_Project].[Position].&amp;[Network Engineer]"/>
        <member name="[HR_Project].[Position].&amp;[Principal Data Architect]"/>
        <member name="[HR_Project].[Position].&amp;[Production Manager]"/>
        <member name="[HR_Project].[Position].&amp;[Production Tech I]"/>
        <member name="[HR_Project].[Position].&amp;[Production Tech II]"/>
        <member name="[HR_Project].[Position].&amp;[Sales Manager]"/>
        <member name="[HR_Project].[Position].&amp;[Senior BI Developer]"/>
        <member name="[HR_Project].[Position].&amp;[Shared Services Manager]"/>
        <member name="[HR_Project].[Position].&amp;[Software Engine. Mng]"/>
        <member name="[HR_Project].[Position].&amp;[Software Engineer]"/>
        <member name="[HR_Project].[Position].&amp;[Sr. Accountant]"/>
        <member name="[HR_Project].[Position].&amp;[Sr. DBA]"/>
        <member name="[HR_Project].[Position].&amp;[Sr. Network Engine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F79309-506D-49EA-B24F-A195F2521314}" name="PivotTable2" cacheId="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A7" firstHeaderRow="1" firstDataRow="1" firstDataCol="0"/>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EmpID" fld="1" subtotal="count" baseField="0" baseItem="0"/>
  </dataFields>
  <pivotHierarchies count="122">
    <pivotHierarchy dragToData="1"/>
    <pivotHierarchy dragToData="1"/>
    <pivotHierarchy dragToData="1"/>
    <pivotHierarchy multipleItemSelectionAllowed="1" dragToData="1">
      <members count="29" level="1">
        <member name="[HR_Project].[Position].&amp;[Accountant]"/>
        <member name="[HR_Project].[Position].&amp;[Admin Assistant]"/>
        <member name="[HR_Project].[Position].&amp;[Area Sales Mgr]"/>
        <member name="[HR_Project].[Position].&amp;[BI Developer]"/>
        <member name="[HR_Project].[Position].&amp;[BI Director]"/>
        <member name="[HR_Project].[Position].&amp;[Data Analyst]"/>
        <member name="[HR_Project].[Position].&amp;[Data Architect]"/>
        <member name="[HR_Project].[Position].&amp;[DB Admin]"/>
        <member name="[HR_Project].[Position].&amp;[Director of Ops]"/>
        <member name="[HR_Project].[Position].&amp;[Director of Sales]"/>
        <member name="[HR_Project].[Position].&amp;[Enterprise Architect]"/>
        <member name="[HR_Project].[Position].&amp;[IT Director]"/>
        <member name="[HR_Project].[Position].&amp;[IT Manager - DB]"/>
        <member name="[HR_Project].[Position].&amp;[IT Manager - Infra]"/>
        <member name="[HR_Project].[Position].&amp;[IT Manager - Support]"/>
        <member name="[HR_Project].[Position].&amp;[IT Support]"/>
        <member name="[HR_Project].[Position].&amp;[Network Engineer]"/>
        <member name="[HR_Project].[Position].&amp;[Principal Data Architect]"/>
        <member name="[HR_Project].[Position].&amp;[Production Manager]"/>
        <member name="[HR_Project].[Position].&amp;[Production Tech I]"/>
        <member name="[HR_Project].[Position].&amp;[Production Tech II]"/>
        <member name="[HR_Project].[Position].&amp;[Sales Manager]"/>
        <member name="[HR_Project].[Position].&amp;[Senior BI Developer]"/>
        <member name="[HR_Project].[Position].&amp;[Shared Services Manager]"/>
        <member name="[HR_Project].[Position].&amp;[Software Engine. Mng]"/>
        <member name="[HR_Project].[Position].&amp;[Software Engineer]"/>
        <member name="[HR_Project].[Position].&amp;[Sr. Accountant]"/>
        <member name="[HR_Project].[Position].&amp;[Sr. DBA]"/>
        <member name="[HR_Project].[Position].&amp;[Sr. Network Engine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6">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CEAE99-BAFF-4A47-A170-B0C849971B7F}" name="PivotTable6"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5:D11"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2"/>
    </i>
    <i>
      <x v="1"/>
    </i>
    <i>
      <x v="3"/>
    </i>
    <i>
      <x v="4"/>
    </i>
    <i>
      <x/>
    </i>
    <i t="grand">
      <x/>
    </i>
  </rowItems>
  <colItems count="1">
    <i/>
  </colItems>
  <dataFields count="1">
    <dataField name="Count of EmpID" fld="2" subtotal="count" showDataAs="percentOfTotal" baseField="1" baseItem="3" numFmtId="1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2"/>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3"/>
          </reference>
        </references>
      </pivotArea>
    </chartFormat>
    <chartFormat chart="1" format="5">
      <pivotArea type="data" outline="0" fieldPosition="0">
        <references count="2">
          <reference field="4294967294" count="1" selected="0">
            <x v="0"/>
          </reference>
          <reference field="1" count="1" selected="0">
            <x v="4"/>
          </reference>
        </references>
      </pivotArea>
    </chartFormat>
    <chartFormat chart="1" format="6">
      <pivotArea type="data" outline="0" fieldPosition="0">
        <references count="2">
          <reference field="4294967294" count="1" selected="0">
            <x v="0"/>
          </reference>
          <reference field="1" count="1" selected="0">
            <x v="0"/>
          </reference>
        </references>
      </pivotArea>
    </chartFormat>
  </chartFormats>
  <pivotHierarchies count="122">
    <pivotHierarchy dragToData="1"/>
    <pivotHierarchy dragToData="1"/>
    <pivotHierarchy dragToData="1"/>
    <pivotHierarchy multipleItemSelectionAllowed="1" dragToData="1">
      <members count="29" level="1">
        <member name="[HR_Project].[Position].&amp;[Accountant]"/>
        <member name="[HR_Project].[Position].&amp;[Admin Assistant]"/>
        <member name="[HR_Project].[Position].&amp;[Area Sales Mgr]"/>
        <member name="[HR_Project].[Position].&amp;[BI Developer]"/>
        <member name="[HR_Project].[Position].&amp;[BI Director]"/>
        <member name="[HR_Project].[Position].&amp;[Data Analyst]"/>
        <member name="[HR_Project].[Position].&amp;[Data Architect]"/>
        <member name="[HR_Project].[Position].&amp;[DB Admin]"/>
        <member name="[HR_Project].[Position].&amp;[Director of Ops]"/>
        <member name="[HR_Project].[Position].&amp;[Director of Sales]"/>
        <member name="[HR_Project].[Position].&amp;[Enterprise Architect]"/>
        <member name="[HR_Project].[Position].&amp;[IT Director]"/>
        <member name="[HR_Project].[Position].&amp;[IT Manager - DB]"/>
        <member name="[HR_Project].[Position].&amp;[IT Manager - Infra]"/>
        <member name="[HR_Project].[Position].&amp;[IT Manager - Support]"/>
        <member name="[HR_Project].[Position].&amp;[IT Support]"/>
        <member name="[HR_Project].[Position].&amp;[Network Engineer]"/>
        <member name="[HR_Project].[Position].&amp;[Principal Data Architect]"/>
        <member name="[HR_Project].[Position].&amp;[Production Manager]"/>
        <member name="[HR_Project].[Position].&amp;[Production Tech I]"/>
        <member name="[HR_Project].[Position].&amp;[Production Tech II]"/>
        <member name="[HR_Project].[Position].&amp;[Sales Manager]"/>
        <member name="[HR_Project].[Position].&amp;[Senior BI Developer]"/>
        <member name="[HR_Project].[Position].&amp;[Shared Services Manager]"/>
        <member name="[HR_Project].[Position].&amp;[Software Engine. Mng]"/>
        <member name="[HR_Project].[Position].&amp;[Software Engineer]"/>
        <member name="[HR_Project].[Position].&amp;[Sr. Accountant]"/>
        <member name="[HR_Project].[Position].&amp;[Sr. DBA]"/>
        <member name="[HR_Project].[Position].&amp;[Sr. Network Engine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6">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ED2841-B5A6-4122-BCAA-0CEB1A48B938}" name="PivotTable15"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F23:G34" firstHeaderRow="1"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measureFilter="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11">
    <i>
      <x v="7"/>
    </i>
    <i>
      <x v="5"/>
    </i>
    <i>
      <x v="9"/>
    </i>
    <i>
      <x v="1"/>
    </i>
    <i>
      <x v="6"/>
    </i>
    <i>
      <x v="2"/>
    </i>
    <i>
      <x v="8"/>
    </i>
    <i>
      <x v="3"/>
    </i>
    <i>
      <x/>
    </i>
    <i>
      <x v="4"/>
    </i>
    <i t="grand">
      <x/>
    </i>
  </rowItems>
  <colItems count="1">
    <i/>
  </colItems>
  <dataFields count="1">
    <dataField name="Sum of Combined Eng&amp;Sat" fld="3" baseField="0" baseItem="1"/>
  </dataFields>
  <chartFormats count="1">
    <chartFormat chart="27"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multipleItemSelectionAllowed="1" dragToData="1">
      <members count="29" level="1">
        <member name="[HR_Project].[Position].&amp;[Accountant]"/>
        <member name="[HR_Project].[Position].&amp;[Admin Assistant]"/>
        <member name="[HR_Project].[Position].&amp;[Area Sales Mgr]"/>
        <member name="[HR_Project].[Position].&amp;[BI Developer]"/>
        <member name="[HR_Project].[Position].&amp;[BI Director]"/>
        <member name="[HR_Project].[Position].&amp;[Data Analyst]"/>
        <member name="[HR_Project].[Position].&amp;[Data Architect]"/>
        <member name="[HR_Project].[Position].&amp;[DB Admin]"/>
        <member name="[HR_Project].[Position].&amp;[Director of Ops]"/>
        <member name="[HR_Project].[Position].&amp;[Director of Sales]"/>
        <member name="[HR_Project].[Position].&amp;[Enterprise Architect]"/>
        <member name="[HR_Project].[Position].&amp;[IT Director]"/>
        <member name="[HR_Project].[Position].&amp;[IT Manager - DB]"/>
        <member name="[HR_Project].[Position].&amp;[IT Manager - Infra]"/>
        <member name="[HR_Project].[Position].&amp;[IT Manager - Support]"/>
        <member name="[HR_Project].[Position].&amp;[IT Support]"/>
        <member name="[HR_Project].[Position].&amp;[Network Engineer]"/>
        <member name="[HR_Project].[Position].&amp;[Principal Data Architect]"/>
        <member name="[HR_Project].[Position].&amp;[Production Manager]"/>
        <member name="[HR_Project].[Position].&amp;[Production Tech I]"/>
        <member name="[HR_Project].[Position].&amp;[Production Tech II]"/>
        <member name="[HR_Project].[Position].&amp;[Sales Manager]"/>
        <member name="[HR_Project].[Position].&amp;[Senior BI Developer]"/>
        <member name="[HR_Project].[Position].&amp;[Shared Services Manager]"/>
        <member name="[HR_Project].[Position].&amp;[Software Engine. Mng]"/>
        <member name="[HR_Project].[Position].&amp;[Software Engineer]"/>
        <member name="[HR_Project].[Position].&amp;[Sr. Accountant]"/>
        <member name="[HR_Project].[Position].&amp;[Sr. DBA]"/>
        <member name="[HR_Project].[Position].&amp;[Sr. Network Engine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Combined Eng&amp;Sat"/>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5" iMeasureHier="86">
      <autoFilter ref="A1">
        <filterColumn colId="0">
          <top10 val="10" filterVal="10"/>
        </filterColumn>
      </autoFilter>
    </filter>
    <filter fld="2" type="count" id="11" iMeasureHier="108">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E9ED7D-A81D-4791-BC6F-5FBA901FC8A7}" name="PivotTable14" cacheId="1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F14:G20"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6">
    <i>
      <x v="2"/>
    </i>
    <i>
      <x v="3"/>
    </i>
    <i>
      <x v="4"/>
    </i>
    <i>
      <x/>
    </i>
    <i>
      <x v="1"/>
    </i>
    <i t="grand">
      <x/>
    </i>
  </rowItems>
  <colItems count="1">
    <i/>
  </colItems>
  <dataFields count="1">
    <dataField fld="3" subtotal="count" baseField="2" baseItem="1" numFmtId="10"/>
  </dataFields>
  <chartFormats count="1">
    <chartFormat chart="23"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multipleItemSelectionAllowed="1" dragToData="1">
      <members count="29" level="1">
        <member name="[HR_Project].[Position].&amp;[Sr. DBA]"/>
        <member name="[HR_Project].[Position].&amp;[DB Admin]"/>
        <member name="[HR_Project].[Position].&amp;[Accountant]"/>
        <member name="[HR_Project].[Position].&amp;[IT Support]"/>
        <member name="[HR_Project].[Position].&amp;[BI Director]"/>
        <member name="[HR_Project].[Position].&amp;[IT Director]"/>
        <member name="[HR_Project].[Position].&amp;[BI Developer]"/>
        <member name="[HR_Project].[Position].&amp;[Data Analyst]"/>
        <member name="[HR_Project].[Position].&amp;[Sales Manager]"/>
        <member name="[HR_Project].[Position].&amp;[Area Sales Mgr]"/>
        <member name="[HR_Project].[Position].&amp;[Data Architect]"/>
        <member name="[HR_Project].[Position].&amp;[Sr. Accountant]"/>
        <member name="[HR_Project].[Position].&amp;[Admin Assistant]"/>
        <member name="[HR_Project].[Position].&amp;[Director of Ops]"/>
        <member name="[HR_Project].[Position].&amp;[IT Manager - DB]"/>
        <member name="[HR_Project].[Position].&amp;[Network Engineer]"/>
        <member name="[HR_Project].[Position].&amp;[Director of Sales]"/>
        <member name="[HR_Project].[Position].&amp;[Production Tech I]"/>
        <member name="[HR_Project].[Position].&amp;[Software Engineer]"/>
        <member name="[HR_Project].[Position].&amp;[IT Manager - Infra]"/>
        <member name="[HR_Project].[Position].&amp;[Production Manager]"/>
        <member name="[HR_Project].[Position].&amp;[Production Tech II]"/>
        <member name="[HR_Project].[Position].&amp;[Senior BI Developer]"/>
        <member name="[HR_Project].[Position].&amp;[Enterprise Architect]"/>
        <member name="[HR_Project].[Position].&amp;[IT Manager - Support]"/>
        <member name="[HR_Project].[Position].&amp;[Software Engine. Mng]"/>
        <member name="[HR_Project].[Position].&amp;[Sr. Network Engineer]"/>
        <member name="[HR_Project].[Position].&amp;[Shared Services Manager]"/>
        <member name="[HR_Project].[Position].&amp;[Principal Data Architect]"/>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8" iMeasureHier="68">
      <autoFilter ref="A1">
        <filterColumn colId="0">
          <top10 val="5" filterVal="5"/>
        </filterColumn>
      </autoFilter>
    </filter>
    <filter fld="2" type="count" id="12" iMeasureHier="108">
      <autoFilter ref="A1">
        <filterColumn colId="0">
          <top10 val="5" filterVal="5"/>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2A5CCC-3609-41E0-AD2E-B24DCD07EA52}" name="PivotTable9"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C24:D30" firstHeaderRow="1" firstDataRow="1" firstDataCol="1" rowPageCount="1" colPageCount="1"/>
  <pivotFields count="5">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efaultSubtotal="0" defaultAttributeDrillState="1">
      <items count="5">
        <item s="1" x="0"/>
        <item s="1" x="1"/>
        <item s="1" x="2"/>
        <item s="1" x="3"/>
        <item s="1" x="4"/>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6">
    <i>
      <x v="4"/>
    </i>
    <i>
      <x v="3"/>
    </i>
    <i>
      <x/>
    </i>
    <i>
      <x v="1"/>
    </i>
    <i>
      <x v="2"/>
    </i>
    <i t="grand">
      <x/>
    </i>
  </rowItems>
  <colItems count="1">
    <i/>
  </colItems>
  <pageFields count="1">
    <pageField fld="3" hier="3" name="[HR_Project].[Position].&amp;[Sr. DBA]" cap="Sr. DBA"/>
  </pageFields>
  <dataFields count="1">
    <dataField name="Sum of Salary" fld="2" baseField="0" baseItem="0" numFmtId="167"/>
  </dataFields>
  <formats count="3">
    <format dxfId="94">
      <pivotArea collapsedLevelsAreSubtotals="1" fieldPosition="0">
        <references count="1">
          <reference field="0" count="1">
            <x v="0"/>
          </reference>
        </references>
      </pivotArea>
    </format>
    <format dxfId="93">
      <pivotArea collapsedLevelsAreSubtotals="1" fieldPosition="0">
        <references count="1">
          <reference field="0" count="1">
            <x v="4"/>
          </reference>
        </references>
      </pivotArea>
    </format>
    <format dxfId="92">
      <pivotArea outline="0" fieldPosition="0">
        <references count="1">
          <reference field="4294967294" count="1">
            <x v="0"/>
          </reference>
        </references>
      </pivotArea>
    </format>
  </formats>
  <chartFormats count="1">
    <chartFormat chart="8"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multipleItemSelectionAllowed="1" dragToData="1">
      <members count="29" level="1">
        <member name="[HR_Project].[Position].&amp;[Sr. DBA]"/>
        <member name="[HR_Project].[Position].&amp;[DB Admin]"/>
        <member name="[HR_Project].[Position].&amp;[Accountant]"/>
        <member name="[HR_Project].[Position].&amp;[IT Support]"/>
        <member name="[HR_Project].[Position].&amp;[BI Director]"/>
        <member name="[HR_Project].[Position].&amp;[IT Director]"/>
        <member name="[HR_Project].[Position].&amp;[BI Developer]"/>
        <member name="[HR_Project].[Position].&amp;[Data Analyst]"/>
        <member name="[HR_Project].[Position].&amp;[Sales Manager]"/>
        <member name="[HR_Project].[Position].&amp;[Area Sales Mgr]"/>
        <member name="[HR_Project].[Position].&amp;[Data Architect]"/>
        <member name="[HR_Project].[Position].&amp;[Sr. Accountant]"/>
        <member name="[HR_Project].[Position].&amp;[Admin Assistant]"/>
        <member name="[HR_Project].[Position].&amp;[Director of Ops]"/>
        <member name="[HR_Project].[Position].&amp;[IT Manager - DB]"/>
        <member name="[HR_Project].[Position].&amp;[Network Engineer]"/>
        <member name="[HR_Project].[Position].&amp;[Director of Sales]"/>
        <member name="[HR_Project].[Position].&amp;[Production Tech I]"/>
        <member name="[HR_Project].[Position].&amp;[Software Engineer]"/>
        <member name="[HR_Project].[Position].&amp;[IT Manager - Infra]"/>
        <member name="[HR_Project].[Position].&amp;[Production Manager]"/>
        <member name="[HR_Project].[Position].&amp;[Production Tech II]"/>
        <member name="[HR_Project].[Position].&amp;[Senior BI Developer]"/>
        <member name="[HR_Project].[Position].&amp;[Enterprise Architect]"/>
        <member name="[HR_Project].[Position].&amp;[IT Manager - Support]"/>
        <member name="[HR_Project].[Position].&amp;[Software Engine. Mng]"/>
        <member name="[HR_Project].[Position].&amp;[Sr. Network Engineer]"/>
        <member name="[HR_Project].[Position].&amp;[Shared Services Manager]"/>
        <member name="[HR_Project].[Position].&amp;[Principal Data Architect]"/>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7" iMeasureHier="47">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529CEA-E1A3-43AA-BDFB-55AD29AD396F}" name="PivotTable13"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F5:G11" firstHeaderRow="1" firstDataRow="1" firstDataCol="1"/>
  <pivotFields count="5">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1"/>
  </rowFields>
  <rowItems count="6">
    <i>
      <x v="4"/>
    </i>
    <i>
      <x/>
    </i>
    <i>
      <x v="2"/>
    </i>
    <i>
      <x v="3"/>
    </i>
    <i>
      <x v="1"/>
    </i>
    <i t="grand">
      <x/>
    </i>
  </rowItems>
  <colItems count="1">
    <i/>
  </colItems>
  <dataFields count="1">
    <dataField name="Average of Absence Fraction" fld="3" subtotal="average" baseField="1" baseItem="2" numFmtId="10"/>
  </dataFields>
  <chartFormats count="1">
    <chartFormat chart="19"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multipleItemSelectionAllowed="1" dragToData="1">
      <members count="29" level="1">
        <member name="[HR_Project].[Position].&amp;[Accountant]"/>
        <member name="[HR_Project].[Position].&amp;[Admin Assistant]"/>
        <member name="[HR_Project].[Position].&amp;[Area Sales Mgr]"/>
        <member name="[HR_Project].[Position].&amp;[BI Developer]"/>
        <member name="[HR_Project].[Position].&amp;[BI Director]"/>
        <member name="[HR_Project].[Position].&amp;[Data Analyst]"/>
        <member name="[HR_Project].[Position].&amp;[Data Architect]"/>
        <member name="[HR_Project].[Position].&amp;[DB Admin]"/>
        <member name="[HR_Project].[Position].&amp;[Director of Ops]"/>
        <member name="[HR_Project].[Position].&amp;[Director of Sales]"/>
        <member name="[HR_Project].[Position].&amp;[Enterprise Architect]"/>
        <member name="[HR_Project].[Position].&amp;[IT Director]"/>
        <member name="[HR_Project].[Position].&amp;[IT Manager - DB]"/>
        <member name="[HR_Project].[Position].&amp;[IT Manager - Infra]"/>
        <member name="[HR_Project].[Position].&amp;[IT Manager - Support]"/>
        <member name="[HR_Project].[Position].&amp;[IT Support]"/>
        <member name="[HR_Project].[Position].&amp;[Network Engineer]"/>
        <member name="[HR_Project].[Position].&amp;[Principal Data Architect]"/>
        <member name="[HR_Project].[Position].&amp;[Production Manager]"/>
        <member name="[HR_Project].[Position].&amp;[Production Tech I]"/>
        <member name="[HR_Project].[Position].&amp;[Production Tech II]"/>
        <member name="[HR_Project].[Position].&amp;[Sales Manager]"/>
        <member name="[HR_Project].[Position].&amp;[Senior BI Developer]"/>
        <member name="[HR_Project].[Position].&amp;[Shared Services Manager]"/>
        <member name="[HR_Project].[Position].&amp;[Software Engine. Mng]"/>
        <member name="[HR_Project].[Position].&amp;[Software Engineer]"/>
        <member name="[HR_Project].[Position].&amp;[Sr. Accountant]"/>
        <member name="[HR_Project].[Position].&amp;[Sr. DBA]"/>
        <member name="[HR_Project].[Position].&amp;[Sr. Network Engine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8" iMeasureHier="68">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A8547D-8787-408B-B065-61477BC26664}" name="PivotTable2"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A108:B114"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v="4"/>
    </i>
    <i>
      <x/>
    </i>
    <i>
      <x v="1"/>
    </i>
    <i>
      <x v="3"/>
    </i>
    <i>
      <x v="2"/>
    </i>
    <i t="grand">
      <x/>
    </i>
  </rowItems>
  <colItems count="1">
    <i/>
  </colItems>
  <dataFields count="1">
    <dataField fld="2" subtotal="count" baseField="1" baseItem="4" numFmtId="9"/>
  </dataFields>
  <chartFormats count="1">
    <chartFormat chart="27"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4" iMeasureHier="85">
      <autoFilter ref="A1">
        <filterColumn colId="0">
          <top10 val="5" filterVal="5"/>
        </filterColumn>
      </autoFilter>
    </filter>
    <filter fld="1" type="count" id="8" iMeasureHier="115">
      <autoFilter ref="A1">
        <filterColumn colId="0">
          <top10 val="5" filterVal="5"/>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FE98728-767C-4FB0-9116-34D624666345}" name="PivotTable18"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5">
  <location ref="A19:C23" firstHeaderRow="0" firstDataRow="1" firstDataCol="1" rowPageCount="1" colPageCount="1"/>
  <pivotFields count="8">
    <pivotField allDrilled="1" subtotalTop="0" showAll="0" measureFilter="1" defaultSubtotal="0" defaultAttributeDrillState="1">
      <items count="5">
        <item x="0"/>
        <item x="1"/>
        <item x="2"/>
        <item x="3"/>
        <item x="4"/>
      </items>
    </pivotField>
    <pivotField allDrilled="1" subtotalTop="0" showAll="0" defaultSubtotal="0" defaultAttributeDrillState="1">
      <items count="2">
        <item s="1" x="0"/>
        <item s="1" x="1"/>
      </items>
    </pivotField>
    <pivotField axis="axisRow" allDrilled="1" subtotalTop="0" showAll="0" sortType="descending" defaultSubtotal="0" defaultAttributeDrillState="1">
      <items count="2">
        <item s="1" x="0"/>
        <item s="1" x="1"/>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items count="4">
        <item s="1" x="0"/>
        <item s="1" x="1"/>
        <item s="1" x="2"/>
        <item s="1" x="3"/>
      </items>
    </pivotField>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s>
  <rowFields count="2">
    <field x="5"/>
    <field x="2"/>
  </rowFields>
  <rowItems count="4">
    <i>
      <x/>
    </i>
    <i r="1">
      <x v="1"/>
    </i>
    <i r="1">
      <x/>
    </i>
    <i t="grand">
      <x/>
    </i>
  </rowItems>
  <colFields count="1">
    <field x="-2"/>
  </colFields>
  <colItems count="2">
    <i>
      <x/>
    </i>
    <i i="1">
      <x v="1"/>
    </i>
  </colItems>
  <pageFields count="1">
    <pageField fld="3" hier="17" name="[HR_Project].[Status].&amp;[Active]" cap="Active"/>
  </pageFields>
  <dataFields count="2">
    <dataField name="Sum of Salary" fld="7" baseField="5" baseItem="0" numFmtId="167"/>
    <dataField name="Sum of Combined Eng&amp;Sat" fld="6" baseField="0" baseItem="0"/>
  </dataFields>
  <chartFormats count="2">
    <chartFormat chart="53" format="2" series="1">
      <pivotArea type="data" outline="0" fieldPosition="0">
        <references count="1">
          <reference field="4294967294" count="1" selected="0">
            <x v="0"/>
          </reference>
        </references>
      </pivotArea>
    </chartFormat>
    <chartFormat chart="53"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multipleItemSelectionAllowed="1" dragToData="1">
      <members count="29" level="1">
        <member name="[HR_Project].[Position].&amp;[Sr. DBA]"/>
        <member name="[HR_Project].[Position].&amp;[DB Admin]"/>
        <member name="[HR_Project].[Position].&amp;[Accountant]"/>
        <member name="[HR_Project].[Position].&amp;[IT Support]"/>
        <member name="[HR_Project].[Position].&amp;[BI Director]"/>
        <member name=""/>
        <member name="[HR_Project].[Position].&amp;[BI Developer]"/>
        <member name="[HR_Project].[Position].&amp;[Data Analyst]"/>
        <member name="[HR_Project].[Position].&amp;[Sales Manager]"/>
        <member name="[HR_Project].[Position].&amp;[Area Sales Mgr]"/>
        <member name="[HR_Project].[Position].&amp;[Data Architect]"/>
        <member name="[HR_Project].[Position].&amp;[Sr. Accountant]"/>
        <member name="[HR_Project].[Position].&amp;[Admin Assistant]"/>
        <member name=""/>
        <member name="[HR_Project].[Position].&amp;[IT Manager - DB]"/>
        <member name="[HR_Project].[Position].&amp;[Network Engineer]"/>
        <member name="[HR_Project].[Position].&amp;[Director of Sales]"/>
        <member name="[HR_Project].[Position].&amp;[Production Tech I]"/>
        <member name="[HR_Project].[Position].&amp;[Software Engineer]"/>
        <member name="[HR_Project].[Position].&amp;[IT Manager - Infra]"/>
        <member name=""/>
        <member name="[HR_Project].[Position].&amp;[Production Tech II]"/>
        <member name="[HR_Project].[Position].&amp;[Senior BI Developer]"/>
        <member name="[HR_Project].[Position].&amp;[Enterprise Architect]"/>
        <member name=""/>
        <member name="[HR_Project].[Position].&amp;[Software Engine. Mng]"/>
        <member name="[HR_Project].[Position].&amp;[Sr. Network Engineer]"/>
        <member name="[HR_Project].[Position].&amp;[Shared Services Manager]"/>
        <member name="[HR_Project].[Position].&amp;[Principal Data Archite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85">
      <autoFilter ref="A1">
        <filterColumn colId="0">
          <top10 val="5" filterVal="5"/>
        </filterColumn>
      </autoFilter>
    </filter>
  </filters>
  <rowHierarchiesUsage count="2">
    <rowHierarchyUsage hierarchyUsage="2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1FAE81-964A-4D30-A9AF-D6FFBAC6E832}" name="PivotTable10"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D121:F126" firstHeaderRow="0" firstDataRow="1" firstDataCol="1" rowPageCount="1" colPageCount="1"/>
  <pivotFields count="5">
    <pivotField axis="axisPage" allDrilled="1" subtotalTop="0" showAll="0" defaultSubtotal="0" defaultAttributeDrillState="1">
      <items count="1">
        <item s="1" x="0"/>
      </items>
    </pivotField>
    <pivotField allDrilled="1" subtotalTop="0" showAll="0" measureFilter="1" defaultSubtotal="0" defaultAttributeDrillState="1">
      <items count="3">
        <item x="0"/>
        <item x="1"/>
        <item x="2"/>
      </items>
    </pivotField>
    <pivotField axis="axisRow" allDrilled="1" subtotalTop="0" showAll="0" defaultSubtotal="0" defaultAttributeDrillState="1">
      <items count="4">
        <item x="0"/>
        <item x="1"/>
        <item x="2"/>
        <item x="3"/>
      </items>
    </pivotField>
    <pivotField dataField="1" subtotalTop="0" showAll="0" defaultSubtotal="0"/>
    <pivotField dataField="1" subtotalTop="0" showAll="0" defaultSubtotal="0"/>
  </pivotFields>
  <rowFields count="1">
    <field x="2"/>
  </rowFields>
  <rowItems count="5">
    <i>
      <x/>
    </i>
    <i>
      <x v="1"/>
    </i>
    <i>
      <x v="2"/>
    </i>
    <i>
      <x v="3"/>
    </i>
    <i t="grand">
      <x/>
    </i>
  </rowItems>
  <colFields count="1">
    <field x="-2"/>
  </colFields>
  <colItems count="2">
    <i>
      <x/>
    </i>
    <i i="1">
      <x v="1"/>
    </i>
  </colItems>
  <pageFields count="1">
    <pageField fld="0" hier="19" name="[HR_Project].[Manager].&amp;[John Smith]" cap="John Smith"/>
  </pageFields>
  <dataFields count="2">
    <dataField name="Average of Combined Eng&amp;Sat" fld="3" subtotal="average" baseField="2" baseItem="0"/>
    <dataField name="Count of EmpID" fld="4" subtotal="count" baseField="2" baseItem="0"/>
  </dataFields>
  <chartFormats count="2">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caption="Average of Absences"/>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caption="Average of Late Days (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85">
      <autoFilter ref="A1">
        <filterColumn colId="0">
          <top10 val="5" filterVal="5"/>
        </filterColumn>
      </autoFilter>
    </filter>
  </filters>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FEB0049-4440-4D2C-9503-E969C596C9B1}" name="PivotTable11"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A46:C50" firstHeaderRow="0" firstDataRow="1" firstDataCol="1" rowPageCount="3" colPageCount="1"/>
  <pivotFields count="8">
    <pivotField allDrilled="1" subtotalTop="0" showAll="0" measureFilter="1" defaultSubtotal="0" defaultAttributeDrillState="1">
      <items count="5">
        <item x="0"/>
        <item x="1"/>
        <item x="2"/>
        <item x="3"/>
        <item x="4"/>
      </items>
    </pivotField>
    <pivotField axis="axisPage" allDrilled="1" subtotalTop="0" showAll="0" defaultSubtotal="0" defaultAttributeDrillState="1">
      <items count="2">
        <item s="1" x="0"/>
        <item s="1" x="1"/>
      </items>
    </pivotField>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items count="4">
        <item s="1" x="0"/>
        <item x="1"/>
        <item s="1" x="2"/>
        <item x="3"/>
      </items>
    </pivotField>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s>
  <rowFields count="2">
    <field x="5"/>
    <field x="2"/>
  </rowFields>
  <rowItems count="4">
    <i>
      <x/>
    </i>
    <i r="1">
      <x/>
    </i>
    <i r="1">
      <x v="1"/>
    </i>
    <i t="grand">
      <x/>
    </i>
  </rowItems>
  <colFields count="1">
    <field x="-2"/>
  </colFields>
  <colItems count="2">
    <i>
      <x/>
    </i>
    <i i="1">
      <x v="1"/>
    </i>
  </colItems>
  <pageFields count="3">
    <pageField fld="3" hier="17" name="[HR_Project].[Status].&amp;[Active]" cap="Active"/>
    <pageField fld="1" hier="19" name="[HR_Project].[Manager].&amp;[Janet King]" cap="Janet King"/>
    <pageField fld="4" hier="3" name="[HR_Project].[Position].&amp;[Sr. DBA]" cap="Sr. DBA"/>
  </pageFields>
  <dataFields count="2">
    <dataField name="Sum of Salary" fld="7" baseField="2" baseItem="1" numFmtId="167"/>
    <dataField name="Sum of Combined Eng&amp;Sat" fld="6" baseField="0" baseItem="0"/>
  </dataFields>
  <formats count="2">
    <format dxfId="41">
      <pivotArea collapsedLevelsAreSubtotals="1" fieldPosition="0">
        <references count="3">
          <reference field="4294967294" count="1" selected="0">
            <x v="0"/>
          </reference>
          <reference field="2" count="1">
            <x v="2"/>
          </reference>
          <reference field="5" count="0" selected="0"/>
        </references>
      </pivotArea>
    </format>
    <format dxfId="40">
      <pivotArea outline="0" fieldPosition="0">
        <references count="1">
          <reference field="4294967294" count="1">
            <x v="0"/>
          </reference>
        </references>
      </pivotArea>
    </format>
  </formats>
  <chartFormats count="2">
    <chartFormat chart="33"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multipleItemSelectionAllowed="1" dragToData="1">
      <members count="27" level="1">
        <member name="[HR_Project].[Position].&amp;[Sr. DBA]"/>
        <member name="[HR_Project].[Position].&amp;[DB Admin]"/>
        <member name="[HR_Project].[Position].&amp;[Accountant]"/>
        <member name="[HR_Project].[Position].&amp;[IT Support]"/>
        <member name="[HR_Project].[Position].&amp;[BI Director]"/>
        <member name="[HR_Project].[Position].&amp;[BI Developer]"/>
        <member name="[HR_Project].[Position].&amp;[Data Analyst]"/>
        <member name="[HR_Project].[Position].&amp;[Sales Manager]"/>
        <member name="[HR_Project].[Position].&amp;[Area Sales Mgr]"/>
        <member name="[HR_Project].[Position].&amp;[Data Architect]"/>
        <member name="[HR_Project].[Position].&amp;[Sr. Accountant]"/>
        <member name="[HR_Project].[Position].&amp;[Admin Assistant]"/>
        <member name="[HR_Project].[Position].&amp;[IT Manager - DB]"/>
        <member name="[HR_Project].[Position].&amp;[Network Engineer]"/>
        <member name="[HR_Project].[Position].&amp;[Director of Sales]"/>
        <member name="[HR_Project].[Position].&amp;[Production Tech I]"/>
        <member name="[HR_Project].[Position].&amp;[Software Engineer]"/>
        <member name="[HR_Project].[Position].&amp;[IT Manager - Infra]"/>
        <member name=""/>
        <member name="[HR_Project].[Position].&amp;[Production Tech II]"/>
        <member name="[HR_Project].[Position].&amp;[Senior BI Developer]"/>
        <member name="[HR_Project].[Position].&amp;[Enterprise Architect]"/>
        <member name=""/>
        <member name="[HR_Project].[Position].&amp;[Software Engine. Mng]"/>
        <member name="[HR_Project].[Position].&amp;[Sr. Network Engineer]"/>
        <member name="[HR_Project].[Position].&amp;[Shared Services Manager]"/>
        <member name="[HR_Project].[Position].&amp;[Principal Data Archite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08" level="1">
        <member name="[HR_Project].[Last Name].&amp;[Le B]"/>
        <member name="[HR_Project].[Last Name].&amp;[Dee R]"/>
        <member name="[HR_Project].[Last Name].&amp;[Ren K]"/>
        <member name="[HR_Project].[Last Name].&amp;[Beak K]"/>
        <member name="[HR_Project].[Last Name].&amp;[Cady M]"/>
        <member name="[HR_Project].[Last Name].&amp;[Carr C]"/>
        <member name="[HR_Project].[Last Name].&amp;[Chan L]"/>
        <member name="[HR_Project].[Last Name].&amp;[Cole S]"/>
        <member name="[HR_Project].[Last Name].&amp;[Dunn A]"/>
        <member name="[HR_Project].[Last Name].&amp;[Fett B]"/>
        <member name="[HR_Project].[Last Name].&amp;[Foss J]"/>
        <member name="[HR_Project].[Last Name].&amp;[Gaul B]"/>
        <member name="[HR_Project].[Last Name].&amp;[Gill W]"/>
        <member name="[HR_Project].[Last Name].&amp;[Gold S]"/>
        <member name="[HR_Project].[Last Name].&amp;[Good S]"/>
        <member name="[HR_Project].[Last Name].&amp;[Gray E]"/>
        <member name="[HR_Project].[Last Name].&amp;[Ivey R]"/>
        <member name="[HR_Project].[Last Name].&amp;[Jung J]"/>
        <member name="[HR_Project].[Last Name].&amp;[King J]"/>
        <member name="[HR_Project].[Last Name].&amp;[Lajiri]"/>
        <member name="[HR_Project].[Last Name].&amp;[Ndzi C]"/>
        <member name="[HR_Project].[Last Name].&amp;[Ndzi H]"/>
        <member name="[HR_Project].[Last Name].&amp;[Owad C]"/>
        <member name="[HR_Project].[Last Name].&amp;[Pham H]"/>
        <member name="[HR_Project].[Last Name].&amp;[Pitt B]"/>
        <member name="[HR_Project].[Last Name].&amp;[Roby L]"/>
        <member name="[HR_Project].[Last Name].&amp;[Rose A]"/>
        <member name="[HR_Project].[Last Name].&amp;[Roup S]"/>
        <member name="[HR_Project].[Last Name].&amp;[Ruiz R]"/>
        <member name="[HR_Project].[Last Name].&amp;[Soto J]"/>
        <member name="[HR_Project].[Last Name].&amp;[Soze K]"/>
        <member name="[HR_Project].[Last Name].&amp;[True E]"/>
        <member name="[HR_Project].[Last Name].&amp;[Vega V]"/>
        <member name="[HR_Project].[Last Name].&amp;[Volk C]"/>
        <member name="[HR_Project].[Last Name].&amp;[Wang C]"/>
        <member name="[HR_Project].[Last Name].&amp;[Wolk H]"/>
        <member name="[HR_Project].[Last Name].&amp;[Zhou J]"/>
        <member name="[HR_Project].[Last Name].&amp;[Zima C]"/>
        <member name="[HR_Project].[Last Name].&amp;[Bates N]"/>
        <member name="[HR_Project].[Last Name].&amp;[Biden L]"/>
        <member name="[HR_Project].[Last Name].&amp;[Booth F]"/>
        <member name="[HR_Project].[Last Name].&amp;[Bozzi C]"/>
        <member name="[HR_Project].[Last Name].&amp;[Brill D]"/>
        <member name="[HR_Project].[Last Name].&amp;[Brown M]"/>
        <member name="[HR_Project].[Last Name].&amp;[Burke J]"/>
        <member name="[HR_Project].[Last Name].&amp;[Carey M]"/>
        <member name="[HR_Project].[Last Name].&amp;[Chace B]"/>
        <member name="[HR_Project].[Last Name].&amp;[Chang D]"/>
        <member name="[HR_Project].[Last Name].&amp;[Close P]"/>
        <member name="[HR_Project].[Last Name].&amp;[Cross N]"/>
        <member name="[HR_Project].[Last Name].&amp;[Davis D]"/>
        <member name="[HR_Project].[Last Name].&amp;[DeGweck]"/>
        <member name="[HR_Project].[Last Name].&amp;[Dolan L]"/>
        <member name="[HR_Project].[Last Name].&amp;[Dunne A]"/>
        <member name="[HR_Project].[Last Name].&amp;[Eaton M]"/>
        <member name="[HR_Project].[Last Name].&amp;[Fidelia]"/>
        <member name="[HR_Project].[Last Name].&amp;[Galia L]"/>
        <member name="[HR_Project].[Last Name].&amp;[Gerke M]"/>
        <member name="[HR_Project].[Last Name].&amp;[Goble T]"/>
        <member name="[HR_Project].[Last Name].&amp;[Goeth A]"/>
        <member name="[HR_Project].[Last Name].&amp;[Goyal R]"/>
        <member name="[HR_Project].[Last Name].&amp;[Gross P]"/>
        <member name="[HR_Project].[Last Name].&amp;[Hunts J]"/>
        <member name="[HR_Project].[Last Name].&amp;[Huynh M]"/>
        <member name="[HR_Project].[Last Name].&amp;[Knapp B]"/>
        <member name="[HR_Project].[Last Name].&amp;[Landa H]"/>
        <member name="[HR_Project].[Last Name].&amp;[Latif M]"/>
        <member name="[HR_Project].[Last Name].&amp;[Leach D]"/>
        <member name="[HR_Project].[Last Name].&amp;[Lundy S]"/>
        <member name="[HR_Project].[Last Name].&amp;[Lydon A]"/>
        <member name="[HR_Project].[Last Name].&amp;[Lynch L]"/>
        <member name="[HR_Project].[Last Name].&amp;[Meads E]"/>
        <member name="[HR_Project].[Last Name].&amp;[Moran P]"/>
        <member name="[HR_Project].[Last Name].&amp;[Motlagh]"/>
        <member name="[HR_Project].[Last Name].&amp;[Myers M]"/>
        <member name="[HR_Project].[Last Name].&amp;[Onque J]"/>
        <member name="[HR_Project].[Last Name].&amp;[Ozark T]"/>
        <member name="[HR_Project].[Last Name].&amp;[Perry S]"/>
        <member name="[HR_Project].[Last Name].&amp;[Potts X]"/>
        <member name="[HR_Project].[Last Name].&amp;[Power M]"/>
        <member name="[HR_Project].[Last Name].&amp;[Quinn S]"/>
        <member name="[HR_Project].[Last Name].&amp;[Roper K]"/>
        <member name="[HR_Project].[Last Name].&amp;[Saada A]"/>
        <member name="[HR_Project].[Last Name].&amp;[Sadki N]"/>
        <member name="[HR_Project].[Last Name].&amp;[Sahoo A]"/>
        <member name="[HR_Project].[Last Name].&amp;[Singh N]"/>
        <member name="[HR_Project].[Last Name].&amp;[Sloan C]"/>
        <member name="[HR_Project].[Last Name].&amp;[Smith J]"/>
        <member name="[HR_Project].[Last Name].&amp;[Smith L]"/>
        <member name="[HR_Project].[Last Name].&amp;[Smith M]"/>
        <member name="[HR_Project].[Last Name].&amp;[Smith S]"/>
        <member name="[HR_Project].[Last Name].&amp;[Szabo A]"/>
        <member name="[HR_Project].[Last Name].&amp;[Terry S]"/>
        <member name="[HR_Project].[Last Name].&amp;[Trang M]"/>
        <member name="[HR_Project].[Last Name].&amp;[Veera A]"/>
        <member name="[HR_Project].[Last Name].&amp;[Alagbe T]"/>
        <member name="[HR_Project].[Last Name].&amp;[Athwal S]"/>
        <member name="[HR_Project].[Last Name].&amp;[Bacong A]"/>
        <member name="[HR_Project].[Last Name].&amp;[Barone F]"/>
        <member name="[HR_Project].[Last Name].&amp;[Barton N]"/>
        <member name="[HR_Project].[Last Name].&amp;[Becker R]"/>
        <member name="[HR_Project].[Last Name].&amp;[Becker S]"/>
        <member name="[HR_Project].[Last Name].&amp;[Billis H]"/>
        <member name="[HR_Project].[Last Name].&amp;[Blount D]"/>
        <member name="[HR_Project].[Last Name].&amp;[Bugali J]"/>
        <member name="[HR_Project].[Last Name].&amp;[Carter M]"/>
        <member name="[HR_Project].[Last Name].&amp;[Carthy B]"/>
        <member name="[HR_Project].[Last Name].&amp;[Clukey E]"/>
        <member name="[HR_Project].[Last Name].&amp;[Cockel J]"/>
        <member name="[HR_Project].[Last Name].&amp;[Crimming]"/>
        <member name="[HR_Project].[Last Name].&amp;[Darson J]"/>
        <member name="[HR_Project].[Last Name].&amp;[DeVito T]"/>
        <member name="[HR_Project].[Last Name].&amp;[Demita C]"/>
        <member name="[HR_Project].[Last Name].&amp;[Dobrin D]"/>
        <member name="[HR_Project].[Last Name].&amp;[Driver E]"/>
        <member name="[HR_Project].[Last Name].&amp;[Erilus A]"/>
        <member name="[HR_Project].[Last Name].&amp;[Faller M]"/>
        <member name="[HR_Project].[Last Name].&amp;[Fraval M]"/>
        <member name="[HR_Project].[Last Name].&amp;[Garcia R]"/>
        <member name="[HR_Project].[Last Name].&amp;[Gentry M]"/>
        <member name="[HR_Project].[Last Name].&amp;[Gilles A]"/>
        <member name="[HR_Project].[Last Name].&amp;[Givens M]"/>
        <member name="[HR_Project].[Last Name].&amp;[Gordon D]"/>
        <member name="[HR_Project].[Last Name].&amp;[Gruber H]"/>
        <member name="[HR_Project].[Last Name].&amp;[Horton J]"/>
        <member name="[HR_Project].[Last Name].&amp;[Howard E]"/>
        <member name="[HR_Project].[Last Name].&amp;[Hudson J]"/>
        <member name="[HR_Project].[Last Name].&amp;[Hutter R]"/>
        <member name="[HR_Project].[Last Name].&amp;[Jacobi H]"/>
        <member name="[HR_Project].[Last Name].&amp;[Kampew D]"/>
        <member name="[HR_Project].[Last Name].&amp;[Keatts K]"/>
        <member name="[HR_Project].[Last Name].&amp;[Kirill A]"/>
        <member name="[HR_Project].[Last Name].&amp;[Lecter H]"/>
        <member name="[HR_Project].[Last Name].&amp;[Leruth G]"/>
        <member name=""/>
        <member name="[HR_Project].[Last Name].&amp;[Linden M]"/>
        <member name="[HR_Project].[Last Name].&amp;[Mangal D]"/>
        <member name="[HR_Project].[Last Name].&amp;[Martin S]"/>
        <member name="[HR_Project].[Last Name].&amp;[Miller B]"/>
        <member name="[HR_Project].[Last Name].&amp;[Miller N]"/>
        <member name="[HR_Project].[Last Name].&amp;[Monroe P]"/>
        <member name="[HR_Project].[Last Name].&amp;[Morway T]"/>
        <member name="[HR_Project].[Last Name].&amp;[Newman R]"/>
        <member name="[HR_Project].[Last Name].&amp;[Ngodup S]"/>
        <member name="[HR_Project].[Last Name].&amp;[Nguyen D]"/>
        <member name="[HR_Project].[Last Name].&amp;[Nguyen L]"/>
        <member name="[HR_Project].[Last Name].&amp;[Nowlan K]"/>
        <member name="[HR_Project].[Last Name].&amp;[O'hare L]"/>
        <member name="[HR_Project].[Last Name].&amp;[Oliver B]"/>
        <member name="[HR_Project].[Last Name].&amp;[Peters L]"/>
        <member name="[HR_Project].[Last Name].&amp;[Rhoads T]"/>
        <member name="[HR_Project].[Last Name].&amp;[Rivera H]"/>
        <member name="[HR_Project].[Last Name].&amp;[Salter J]"/>
        <member name="[HR_Project].[Last Name].&amp;[Sander K]"/>
        <member name="[HR_Project].[Last Name].&amp;[Simard K]"/>
        <member name="[HR_Project].[Last Name].&amp;[Sparks T]"/>
        <member name="[HR_Project].[Last Name].&amp;[Spirea K]"/>
        <member name="[HR_Project].[Last Name].&amp;[Steans T]"/>
        <member name="[HR_Project].[Last Name].&amp;[Stoica R]"/>
        <member name="[HR_Project].[Last Name].&amp;[Strong C]"/>
        <member name="[HR_Project].[Last Name].&amp;[Tannen B]"/>
        <member name="[HR_Project].[Last Name].&amp;[Tejeda L]"/>
        <member name="[HR_Project].[Last Name].&amp;[Turpin J]"/>
        <member name="[HR_Project].[Last Name].&amp;[Walker R]"/>
        <member name="[HR_Project].[Last Name].&amp;[Wilber B]"/>
        <member name="[HR_Project].[Last Name].&amp;[Wilkes A]"/>
        <member name="[HR_Project].[Last Name].&amp;[Ybarra C]"/>
        <member name="[HR_Project].[Last Name].&amp;[Barbara T]"/>
        <member name="[HR_Project].[Last Name].&amp;[Bunbury J]"/>
        <member name="[HR_Project].[Last Name].&amp;[Burkett B]"/>
        <member name="[HR_Project].[Last Name].&amp;[Chigurh A]"/>
        <member name="[HR_Project].[Last Name].&amp;[Clayton R]"/>
        <member name="[HR_Project].[Last Name].&amp;[Cornett L]"/>
        <member name="[HR_Project].[Last Name].&amp;[Daniele A]"/>
        <member name="[HR_Project].[Last Name].&amp;[Delarge A]"/>
        <member name="[HR_Project].[Last Name].&amp;[DiNocco L]"/>
        <member name=""/>
        <member name="[HR_Project].[Last Name].&amp;[Engdahl J]"/>
        <member name="[HR_Project].[Last Name].&amp;[England R]"/>
        <member name="[HR_Project].[Last Name].&amp;[Evensen A]"/>
        <member name="[HR_Project].[Last Name].&amp;[Exantus S]"/>
        <member name="[HR_Project].[Last Name].&amp;[Fancett N]"/>
        <member name="[HR_Project].[Last Name].&amp;[Foreman T]"/>
        <member name="[HR_Project].[Last Name].&amp;[Forrest A]"/>
        <member name="[HR_Project].[Last Name].&amp;[Hankard E]"/>
        <member name="[HR_Project].[Last Name].&amp;[Jackson M]"/>
        <member name="[HR_Project].[Last Name].&amp;[Jhaveri S]"/>
        <member name="[HR_Project].[Last Name].&amp;[Johnson G]"/>
        <member name="[HR_Project].[Last Name].&amp;[Johnson N]"/>
        <member name="[HR_Project].[Last Name].&amp;[Kreuger F]"/>
        <member name="[HR_Project].[Last Name].&amp;[Langton E]"/>
        <member name="[HR_Project].[Last Name].&amp;[LeBlanc B]"/>
        <member name="[HR_Project].[Last Name].&amp;[Linares M]"/>
        <member name="[HR_Project].[Last Name].&amp;[Lindsay L]"/>
        <member name="[HR_Project].[Last Name].&amp;[Mahoney L]"/>
        <member name="[HR_Project].[Last Name].&amp;[Mancuso K]"/>
        <member name="[HR_Project].[Last Name].&amp;[Maurice S]"/>
        <member name="[HR_Project].[Last Name].&amp;[Mckenna S]"/>
        <member name="[HR_Project].[Last Name].&amp;[Navathe K]"/>
        <member name="[HR_Project].[Last Name].&amp;[Pearson R]"/>
        <member name="[HR_Project].[Last Name].&amp;[Rachael M]"/>
        <member name="[HR_Project].[Last Name].&amp;[Rarrick Q]"/>
        <member name="[HR_Project].[Last Name].&amp;[Shepard A]"/>
        <member name="[HR_Project].[Last Name].&amp;[Shields S]"/>
        <member name="[HR_Project].[Last Name].&amp;[Sutwell B]"/>
        <member name="[HR_Project].[Last Name].&amp;[Tavares D]"/>
        <member name="[HR_Project].[Last Name].&amp;[Thibaud K]"/>
        <member name="[HR_Project].[Last Name].&amp;[Tippett J]"/>
        <member name="[HR_Project].[Last Name].&amp;[Wallace C]"/>
        <member name="[HR_Project].[Last Name].&amp;[Wallace T]"/>
        <member name="[HR_Project].[Last Name].&amp;[Woodson J]"/>
        <member name="[HR_Project].[Last Name].&amp;[Adinolfi W]"/>
        <member name="[HR_Project].[Last Name].&amp;[Ait Sidi K]"/>
        <member name="[HR_Project].[Last Name].&amp;[Anderson C]"/>
        <member name="[HR_Project].[Last Name].&amp;[Anderson L]"/>
        <member name="[HR_Project].[Last Name].&amp;[Andreola C]"/>
        <member name="[HR_Project].[Last Name].&amp;[Bachioch L]"/>
        <member name="[HR_Project].[Last Name].&amp;[Baczensk R]"/>
        <member name="[HR_Project].[Last Name].&amp;[Barbossa H]"/>
        <member name="[HR_Project].[Last Name].&amp;[Beatrice C]"/>
        <member name="[HR_Project].[Last Name].&amp;[Bernstei S]"/>
        <member name="[HR_Project].[Last Name].&amp;[Bondwell B]"/>
        <member name="[HR_Project].[Last Name].&amp;[Boutwell B]"/>
        <member name="[HR_Project].[Last Name].&amp;[Buccheri J]"/>
        <member name="[HR_Project].[Last Name].&amp;[Carabbio J]"/>
        <member name="[HR_Project].[Last Name].&amp;[Chivukul E]"/>
        <member name="[HR_Project].[Last Name].&amp;[Cloninge J]"/>
        <member name="[HR_Project].[Last Name].&amp;[Corleone M]"/>
        <member name=""/>
        <member name="[HR_Project].[Last Name].&amp;[Costello F]"/>
        <member name="[HR_Project].[Last Name].&amp;[Daneault L]"/>
        <member name="[HR_Project].[Last Name].&amp;[Desimone C]"/>
        <member name="[HR_Project].[Last Name].&amp;[Dickinso G]"/>
        <member name="[HR_Project].[Last Name].&amp;[Dietrich J]"/>
        <member name="[HR_Project].[Last Name].&amp;[Estremer M]"/>
        <member name="[HR_Project].[Last Name].&amp;[Ferguson S]"/>
        <member name="[HR_Project].[Last Name].&amp;[Fernande N]"/>
        <member name="[HR_Project].[Last Name].&amp;[Girifalc E]"/>
        <member name="[HR_Project].[Last Name].&amp;[Gonzalez C]"/>
        <member name="[HR_Project].[Last Name].&amp;[Gonzalez J]"/>
        <member name="[HR_Project].[Last Name].&amp;[Gonzalez M]"/>
        <member name="[HR_Project].[Last Name].&amp;[Guiliann M]"/>
        <member name="[HR_Project].[Last Name].&amp;[Harrison K]"/>
        <member name="[HR_Project].[Last Name].&amp;[Heitzman A]"/>
        <member name="[HR_Project].[Last Name].&amp;[Hitchcoc A]"/>
        <member name="[HR_Project].[Last Name].&amp;[Homberge A]"/>
        <member name="[HR_Project].[Last Name].&amp;[Houlihan D]"/>
        <member name="[HR_Project].[Last Name].&amp;[Immediat W]"/>
        <member name="[HR_Project].[Last Name].&amp;[Jeannite T]"/>
        <member name="[HR_Project].[Last Name].&amp;[Johnston Y]"/>
        <member name="[HR_Project].[Last Name].&amp;[Khemmich B]"/>
        <member name="[HR_Project].[Last Name].&amp;[Kinsella K]"/>
        <member name="[HR_Project].[Last Name].&amp;[LaRotond W]"/>
        <member name="[HR_Project].[Last Name].&amp;[Langford L]"/>
        <member name="[HR_Project].[Last Name].&amp;[Lunquist L]"/>
        <member name="[HR_Project].[Last Name].&amp;[MacLenna S]"/>
        <member name="[HR_Project].[Last Name].&amp;[McKinzie J]"/>
        <member name="[HR_Project].[Last Name].&amp;[Medeiros J]"/>
        <member name="[HR_Project].[Last Name].&amp;[Monkfish E]"/>
        <member name="[HR_Project].[Last Name].&amp;[Monterro L]"/>
        <member name="[HR_Project].[Last Name].&amp;[Moumanil M]"/>
        <member name="[HR_Project].[Last Name].&amp;[Osturnka A]"/>
        <member name="[HR_Project].[Last Name].&amp;[Panjwani N]"/>
        <member name="[HR_Project].[Last Name].&amp;[Patronic L]"/>
        <member name="[HR_Project].[Last Name].&amp;[Pelletie E]"/>
        <member name="[HR_Project].[Last Name].&amp;[Peterson E]"/>
        <member name="[HR_Project].[Last Name].&amp;[Petingil S]"/>
        <member name="[HR_Project].[Last Name].&amp;[Petrowsk T]"/>
        <member name="[HR_Project].[Last Name].&amp;[Punjabhi L]"/>
        <member name="[HR_Project].[Last Name].&amp;[Purinton J]"/>
        <member name="[HR_Project].[Last Name].&amp;[Roberson M]"/>
        <member name="[HR_Project].[Last Name].&amp;[Robertso P]"/>
        <member name="[HR_Project].[Last Name].&amp;[Robinson A]"/>
        <member name="[HR_Project].[Last Name].&amp;[Robinson C]"/>
        <member name="[HR_Project].[Last Name].&amp;[Robinson E]"/>
        <member name="[HR_Project].[Last Name].&amp;[Roehrich B]"/>
        <member name="[HR_Project].[Last Name].&amp;[Rossetti B]"/>
        <member name="[HR_Project].[Last Name].&amp;[Sewkumar N]"/>
        <member name="[HR_Project].[Last Name].&amp;[Squatrit K]"/>
        <member name="[HR_Project].[Last Name].&amp;[Stanford B]"/>
        <member name="[HR_Project].[Last Name].&amp;[Sullivan K]"/>
        <member name="[HR_Project].[Last Name].&amp;[Sullivan T]"/>
        <member name="[HR_Project].[Last Name].&amp;[Torrence J]"/>
        <member name="[HR_Project].[Last Name].&amp;[Trzeciak C]"/>
        <member name="[HR_Project].[Last Name].&amp;[Valentin J]"/>
        <member name="[HR_Project].[Last Name].&amp;[Voldemor L]"/>
        <member name="[HR_Project].[Last Name].&amp;[Warfield S]"/>
        <member name="[HR_Project].[Last Name].&amp;[Whittier S]"/>
        <member name="[HR_Project].[Last Name].&amp;[Williams J]"/>
        <member name="[HR_Project].[Last Name].&amp;[Winthrop J]"/>
        <member name="[HR_Project].[Last Name].&amp;[Akinkuole S]"/>
        <member name="[HR_Project].[Last Name].&amp;[Champaige B]"/>
        <member name="[HR_Project].[Last Name].&amp;[Del Bosqe K]"/>
        <member name="[HR_Project].[Last Name].&amp;[Harringtn C]"/>
        <member name="[HR_Project].[Last Name].&amp;[Kretschmr J]"/>
        <member name="[HR_Project].[Last Name].&amp;[Manchestr R]"/>
        <member name="[HR_Project].[Last Name].&amp;[Stansfied N]"/>
        <member name="[HR_Project].[Last Name].&amp;[Theamsten S]"/>
        <member name="[HR_Project].[Last Name].&amp;[Tredinnik N]"/>
        <member name="[HR_Project].[Last Name].&amp;[Villanuea N]"/>
        <member name="[HR_Project].[Last Name].&amp;[Fitzpatrck M]"/>
        <member name="[HR_Project].[Last Name].&amp;[Gosciminki P]"/>
        <member name="[HR_Project].[Last Name].&amp;[Handschigl J]"/>
        <member name="[HR_Project].[Last Name].&amp;[Hendrickon T]"/>
        <member name="[HR_Project].[Last Name].&amp;[Foster-Bker A]"/>
        <member name="[HR_Project].[Last Name].&amp;[Saar-Becles M]"/>
        <member name="[HR_Project].[Last Name].&amp;[Cierpiszwski C]"/>
        <member name="[HR_Project].[Last Name].&amp;[Von Massnbach 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85">
      <autoFilter ref="A1">
        <filterColumn colId="0">
          <top10 val="5" filterVal="5"/>
        </filterColumn>
      </autoFilter>
    </filter>
  </filters>
  <rowHierarchiesUsage count="2">
    <rowHierarchyUsage hierarchyUsage="2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457C4F6-4ED2-4471-B2CC-42BC46885111}" name="PivotTable2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71:C77" firstHeaderRow="0" firstDataRow="1" firstDataCol="1" rowPageCount="1" colPageCount="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xis="axisPage" allDrilled="1" subtotalTop="0" showAll="0" dataSourceSort="1" defaultSubtotal="0" defaultAttributeDrillState="1">
      <items count="1">
        <item s="1" x="0"/>
      </items>
    </pivotField>
    <pivotField dataField="1" subtotalTop="0" showAll="0" defaultSubtotal="0"/>
    <pivotField dataField="1" subtotalTop="0" showAll="0" defaultSubtotal="0"/>
  </pivotFields>
  <rowFields count="1">
    <field x="0"/>
  </rowFields>
  <rowItems count="6">
    <i>
      <x v="4"/>
    </i>
    <i>
      <x v="3"/>
    </i>
    <i>
      <x v="1"/>
    </i>
    <i>
      <x v="2"/>
    </i>
    <i>
      <x/>
    </i>
    <i t="grand">
      <x/>
    </i>
  </rowItems>
  <colFields count="1">
    <field x="-2"/>
  </colFields>
  <colItems count="2">
    <i>
      <x/>
    </i>
    <i i="1">
      <x v="1"/>
    </i>
  </colItems>
  <pageFields count="1">
    <pageField fld="2" hier="17" name="[HR_Project].[Status].&amp;[Active]" cap="Active"/>
  </pageFields>
  <dataFields count="2">
    <dataField fld="3" subtotal="count" baseField="0" baseItem="15" numFmtId="2"/>
    <dataField name="Count of EmpID" fld="4" subtotal="count" baseField="0" baseItem="3" numFmtId="1"/>
  </dataFields>
  <formats count="7">
    <format dxfId="48">
      <pivotArea type="all" dataOnly="0" outline="0" fieldPosition="0"/>
    </format>
    <format dxfId="47">
      <pivotArea outline="0" collapsedLevelsAreSubtotals="1" fieldPosition="0"/>
    </format>
    <format dxfId="46">
      <pivotArea field="0" type="button" dataOnly="0" labelOnly="1" outline="0" axis="axisRow" fieldPosition="0"/>
    </format>
    <format dxfId="45">
      <pivotArea dataOnly="0" labelOnly="1" fieldPosition="0">
        <references count="1">
          <reference field="0" count="0"/>
        </references>
      </pivotArea>
    </format>
    <format dxfId="44">
      <pivotArea dataOnly="0" labelOnly="1" grandRow="1" outline="0" fieldPosition="0"/>
    </format>
    <format dxfId="43">
      <pivotArea outline="0" fieldPosition="0">
        <references count="1">
          <reference field="4294967294" count="1">
            <x v="0"/>
          </reference>
        </references>
      </pivotArea>
    </format>
    <format dxfId="42">
      <pivotArea outline="0" fieldPosition="0">
        <references count="1">
          <reference field="4294967294" count="1">
            <x v="1"/>
          </reference>
        </references>
      </pivotArea>
    </format>
  </formats>
  <chartFormats count="2">
    <chartFormat chart="18"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members count="1" level="1">
        <member name="[HR_Project].[Performance].&amp;[Exceed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9">
      <autoFilter ref="A1">
        <filterColumn colId="0">
          <top10 val="5" filterVal="5"/>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C48478F-7BDB-4864-B8F4-FB4ADC22BBEA}" name="PivotTable7" cacheId="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5">
  <location ref="D108:E114"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6">
    <i>
      <x v="1"/>
    </i>
    <i>
      <x v="2"/>
    </i>
    <i>
      <x v="4"/>
    </i>
    <i>
      <x v="3"/>
    </i>
    <i>
      <x/>
    </i>
    <i t="grand">
      <x/>
    </i>
  </rowItems>
  <colItems count="1">
    <i/>
  </colItems>
  <dataFields count="1">
    <dataField fld="2" subtotal="count" baseField="0" baseItem="1" numFmtId="10"/>
  </dataFields>
  <chartFormats count="1">
    <chartFormat chart="33" format="3"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pivotHierarchy dragToData="1" caption="Count of Absences"/>
    <pivotHierarchy dragToData="1"/>
    <pivotHierarchy dragToData="1"/>
    <pivotHierarchy dragToData="1"/>
    <pivotHierarchy dragToData="1"/>
    <pivotHierarchy dragToData="1"/>
    <pivotHierarchy dragToData="1"/>
    <pivotHierarchy dragToData="1"/>
    <pivotHierarchy dragToData="1"/>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104">
      <autoFilter ref="A1">
        <filterColumn colId="0">
          <top10 val="5" filterVal="5"/>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EF9BAA2-2439-43AE-AC6F-CD7E0B3820EC}" name="PivotTable3" cacheId="1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location ref="I121:J126" firstHeaderRow="1" firstDataRow="2" firstDataCol="1" rowPageCount="1" colPageCount="1"/>
  <pivotFields count="4">
    <pivotField axis="axisCol" allDrilled="1" subtotalTop="0" showAll="0" dataSourceSort="1" defaultSubtotal="0" defaultAttributeDrillState="1">
      <items count="1">
        <item s="1" x="0"/>
      </items>
    </pivotField>
    <pivotField axis="axisPage" allDrilled="1" subtotalTop="0" showAll="0" defaultSubtotal="0" defaultAttributeDrillState="1">
      <items count="1">
        <item s="1" x="0"/>
      </items>
    </pivotField>
    <pivotField axis="axisRow" allDrilled="1" subtotalTop="0" showAll="0" measureFilter="1" sortType="descending" defaultSubtotal="0" defaultAttributeDrillState="1">
      <items count="4">
        <item x="0"/>
        <item x="1"/>
        <item x="2"/>
        <item x="3"/>
      </items>
      <autoSortScope>
        <pivotArea dataOnly="0" outline="0" fieldPosition="0">
          <references count="2">
            <reference field="4294967294" count="1" selected="0">
              <x v="0"/>
            </reference>
            <reference field="0" count="1" selected="0">
              <x v="0"/>
            </reference>
          </references>
        </pivotArea>
      </autoSortScope>
    </pivotField>
    <pivotField dataField="1" subtotalTop="0" showAll="0" defaultSubtotal="0"/>
  </pivotFields>
  <rowFields count="1">
    <field x="2"/>
  </rowFields>
  <rowItems count="4">
    <i>
      <x v="1"/>
    </i>
    <i>
      <x/>
    </i>
    <i>
      <x v="3"/>
    </i>
    <i>
      <x v="2"/>
    </i>
  </rowItems>
  <colFields count="1">
    <field x="0"/>
  </colFields>
  <colItems count="1">
    <i>
      <x/>
    </i>
  </colItems>
  <pageFields count="1">
    <pageField fld="1" hier="19" name="[HR_Project].[Manager].&amp;[Webster Butler]" cap="Webster Butler"/>
  </pageFields>
  <dataFields count="1">
    <dataField name="Count of EmpID" fld="3" subtotal="count" baseField="2" baseItem="0"/>
  </dataFields>
  <chartFormats count="5">
    <chartFormat chart="1" format="6"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2" count="1" selected="0">
            <x v="1"/>
          </reference>
        </references>
      </pivotArea>
    </chartFormat>
    <chartFormat chart="1" format="9">
      <pivotArea type="data" outline="0" fieldPosition="0">
        <references count="2">
          <reference field="4294967294" count="1" selected="0">
            <x v="0"/>
          </reference>
          <reference field="2" count="1" selected="0">
            <x v="0"/>
          </reference>
        </references>
      </pivotArea>
    </chartFormat>
    <chartFormat chart="1" format="10">
      <pivotArea type="data" outline="0" fieldPosition="0">
        <references count="2">
          <reference field="4294967294" count="1" selected="0">
            <x v="0"/>
          </reference>
          <reference field="2" count="1" selected="0">
            <x v="3"/>
          </reference>
        </references>
      </pivotArea>
    </chartFormat>
    <chartFormat chart="1" format="11">
      <pivotArea type="data" outline="0" fieldPosition="0">
        <references count="2">
          <reference field="4294967294" count="1" selected="0">
            <x v="0"/>
          </reference>
          <reference field="2" count="1" selected="0">
            <x v="2"/>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
        <member name="[HR_Project].[Status].&amp;[Termin. w/cause]"/>
      </members>
    </pivotHierarchy>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caption="Average of Late Days (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54">
      <autoFilter ref="A1">
        <filterColumn colId="0">
          <top10 val="4" filterVal="4"/>
        </filterColumn>
      </autoFilter>
    </filter>
  </filters>
  <rowHierarchiesUsage count="1">
    <rowHierarchyUsage hierarchyUsage="16"/>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5ABA780-F517-44DB-9622-238A0229F95E}" name="PivotTable2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59:E65" firstHeaderRow="1" firstDataRow="1" firstDataCol="1" rowPageCount="1" colPageCount="1"/>
  <pivotFields count="6">
    <pivotField axis="axisRow" allDrilled="1" subtotalTop="0" showAll="0" sortType="a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xis="axisPage"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2"/>
    </i>
    <i>
      <x v="3"/>
    </i>
    <i>
      <x v="4"/>
    </i>
    <i>
      <x/>
    </i>
    <i>
      <x v="1"/>
    </i>
    <i t="grand">
      <x/>
    </i>
  </rowItems>
  <colItems count="1">
    <i/>
  </colItems>
  <pageFields count="1">
    <pageField fld="2" hier="17" name="[HR_Project].[Status].&amp;[Active]" cap="Active"/>
  </pageFields>
  <dataFields count="1">
    <dataField fld="3" subtotal="count" baseField="0" baseItem="13" numFmtId="10"/>
  </dataFields>
  <formats count="5">
    <format dxfId="53">
      <pivotArea type="all" dataOnly="0" outline="0" fieldPosition="0"/>
    </format>
    <format dxfId="52">
      <pivotArea outline="0" collapsedLevelsAreSubtotals="1" fieldPosition="0"/>
    </format>
    <format dxfId="51">
      <pivotArea field="0" type="button" dataOnly="0" labelOnly="1" outline="0" axis="axisRow" fieldPosition="0"/>
    </format>
    <format dxfId="50">
      <pivotArea dataOnly="0" labelOnly="1" grandRow="1" outline="0" fieldPosition="0"/>
    </format>
    <format dxfId="49">
      <pivotArea outline="0" fieldPosition="0">
        <references count="1">
          <reference field="4294967294" count="1">
            <x v="0"/>
          </reference>
        </references>
      </pivotArea>
    </format>
  </formats>
  <chartFormats count="1">
    <chartFormat chart="16"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multipleItemSelectionAllowed="1" dragToData="1">
      <members count="29" level="1">
        <member name="[HR_Project].[Position].&amp;[Sr. DBA]"/>
        <member name="[HR_Project].[Position].&amp;[DB Admin]"/>
        <member name="[HR_Project].[Position].&amp;[Accountant]"/>
        <member name="[HR_Project].[Position].&amp;[IT Support]"/>
        <member name="[HR_Project].[Position].&amp;[BI Director]"/>
        <member name="[HR_Project].[Position].&amp;[IT Director]"/>
        <member name="[HR_Project].[Position].&amp;[BI Developer]"/>
        <member name="[HR_Project].[Position].&amp;[Data Analyst]"/>
        <member name="[HR_Project].[Position].&amp;[Sales Manager]"/>
        <member name="[HR_Project].[Position].&amp;[Area Sales Mgr]"/>
        <member name="[HR_Project].[Position].&amp;[Data Architect]"/>
        <member name="[HR_Project].[Position].&amp;[Sr. Accountant]"/>
        <member name="[HR_Project].[Position].&amp;[Admin Assistant]"/>
        <member name="[HR_Project].[Position].&amp;[Director of Ops]"/>
        <member name="[HR_Project].[Position].&amp;[IT Manager - DB]"/>
        <member name="[HR_Project].[Position].&amp;[Network Engineer]"/>
        <member name="[HR_Project].[Position].&amp;[Director of Sales]"/>
        <member name="[HR_Project].[Position].&amp;[Production Tech I]"/>
        <member name="[HR_Project].[Position].&amp;[Software Engineer]"/>
        <member name="[HR_Project].[Position].&amp;[IT Manager - Infra]"/>
        <member name="[HR_Project].[Position].&amp;[Production Manager]"/>
        <member name="[HR_Project].[Position].&amp;[Production Tech II]"/>
        <member name="[HR_Project].[Position].&amp;[Senior BI Developer]"/>
        <member name="[HR_Project].[Position].&amp;[Enterprise Architect]"/>
        <member name="[HR_Project].[Position].&amp;[IT Manager - Support]"/>
        <member name="[HR_Project].[Position].&amp;[Software Engine. Mng]"/>
        <member name="[HR_Project].[Position].&amp;[Sr. Network Engineer]"/>
        <member name="[HR_Project].[Position].&amp;[Shared Services Manager]"/>
        <member name="[HR_Project].[Position].&amp;[Principal Data Archite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members count="1" level="1">
        <member name="[HR_Project].[Performance].&amp;[Exceed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09" level="1">
        <member name="[HR_Project].[Last Name].&amp;[Le B]"/>
        <member name="[HR_Project].[Last Name].&amp;[Dee R]"/>
        <member name="[HR_Project].[Last Name].&amp;[Ren K]"/>
        <member name="[HR_Project].[Last Name].&amp;[Beak K]"/>
        <member name="[HR_Project].[Last Name].&amp;[Cady M]"/>
        <member name="[HR_Project].[Last Name].&amp;[Carr C]"/>
        <member name="[HR_Project].[Last Name].&amp;[Chan L]"/>
        <member name="[HR_Project].[Last Name].&amp;[Cole S]"/>
        <member name="[HR_Project].[Last Name].&amp;[Dunn A]"/>
        <member name="[HR_Project].[Last Name].&amp;[Fett B]"/>
        <member name="[HR_Project].[Last Name].&amp;[Foss J]"/>
        <member name="[HR_Project].[Last Name].&amp;[Gaul B]"/>
        <member name="[HR_Project].[Last Name].&amp;[Gill W]"/>
        <member name="[HR_Project].[Last Name].&amp;[Gold S]"/>
        <member name="[HR_Project].[Last Name].&amp;[Good S]"/>
        <member name="[HR_Project].[Last Name].&amp;[Gray E]"/>
        <member name="[HR_Project].[Last Name].&amp;[Ivey R]"/>
        <member name="[HR_Project].[Last Name].&amp;[Jung J]"/>
        <member name="[HR_Project].[Last Name].&amp;[King J]"/>
        <member name="[HR_Project].[Last Name].&amp;[Lajiri]"/>
        <member name="[HR_Project].[Last Name].&amp;[Ndzi C]"/>
        <member name="[HR_Project].[Last Name].&amp;[Ndzi H]"/>
        <member name="[HR_Project].[Last Name].&amp;[Owad C]"/>
        <member name="[HR_Project].[Last Name].&amp;[Pham H]"/>
        <member name="[HR_Project].[Last Name].&amp;[Pitt B]"/>
        <member name="[HR_Project].[Last Name].&amp;[Roby L]"/>
        <member name="[HR_Project].[Last Name].&amp;[Rose A]"/>
        <member name="[HR_Project].[Last Name].&amp;[Roup S]"/>
        <member name="[HR_Project].[Last Name].&amp;[Ruiz R]"/>
        <member name="[HR_Project].[Last Name].&amp;[Soto J]"/>
        <member name="[HR_Project].[Last Name].&amp;[Soze K]"/>
        <member name="[HR_Project].[Last Name].&amp;[True E]"/>
        <member name="[HR_Project].[Last Name].&amp;[Vega V]"/>
        <member name="[HR_Project].[Last Name].&amp;[Volk C]"/>
        <member name="[HR_Project].[Last Name].&amp;[Wang C]"/>
        <member name="[HR_Project].[Last Name].&amp;[Wolk H]"/>
        <member name="[HR_Project].[Last Name].&amp;[Zhou J]"/>
        <member name="[HR_Project].[Last Name].&amp;[Zima C]"/>
        <member name="[HR_Project].[Last Name].&amp;[Bates N]"/>
        <member name="[HR_Project].[Last Name].&amp;[Biden L]"/>
        <member name="[HR_Project].[Last Name].&amp;[Booth F]"/>
        <member name="[HR_Project].[Last Name].&amp;[Bozzi C]"/>
        <member name="[HR_Project].[Last Name].&amp;[Brill D]"/>
        <member name="[HR_Project].[Last Name].&amp;[Brown M]"/>
        <member name="[HR_Project].[Last Name].&amp;[Burke J]"/>
        <member name="[HR_Project].[Last Name].&amp;[Carey M]"/>
        <member name="[HR_Project].[Last Name].&amp;[Chace B]"/>
        <member name="[HR_Project].[Last Name].&amp;[Chang D]"/>
        <member name="[HR_Project].[Last Name].&amp;[Close P]"/>
        <member name="[HR_Project].[Last Name].&amp;[Cross N]"/>
        <member name="[HR_Project].[Last Name].&amp;[Davis D]"/>
        <member name="[HR_Project].[Last Name].&amp;[DeGweck]"/>
        <member name="[HR_Project].[Last Name].&amp;[Dolan L]"/>
        <member name="[HR_Project].[Last Name].&amp;[Dunne A]"/>
        <member name="[HR_Project].[Last Name].&amp;[Eaton M]"/>
        <member name="[HR_Project].[Last Name].&amp;[Fidelia]"/>
        <member name="[HR_Project].[Last Name].&amp;[Galia L]"/>
        <member name="[HR_Project].[Last Name].&amp;[Gerke M]"/>
        <member name="[HR_Project].[Last Name].&amp;[Goble T]"/>
        <member name="[HR_Project].[Last Name].&amp;[Goeth A]"/>
        <member name="[HR_Project].[Last Name].&amp;[Goyal R]"/>
        <member name="[HR_Project].[Last Name].&amp;[Gross P]"/>
        <member name="[HR_Project].[Last Name].&amp;[Hunts J]"/>
        <member name="[HR_Project].[Last Name].&amp;[Huynh M]"/>
        <member name="[HR_Project].[Last Name].&amp;[Knapp B]"/>
        <member name="[HR_Project].[Last Name].&amp;[Landa H]"/>
        <member name="[HR_Project].[Last Name].&amp;[Latif M]"/>
        <member name="[HR_Project].[Last Name].&amp;[Leach D]"/>
        <member name="[HR_Project].[Last Name].&amp;[Lundy S]"/>
        <member name="[HR_Project].[Last Name].&amp;[Lydon A]"/>
        <member name="[HR_Project].[Last Name].&amp;[Lynch L]"/>
        <member name="[HR_Project].[Last Name].&amp;[Meads E]"/>
        <member name="[HR_Project].[Last Name].&amp;[Moran P]"/>
        <member name="[HR_Project].[Last Name].&amp;[Motlagh]"/>
        <member name="[HR_Project].[Last Name].&amp;[Myers M]"/>
        <member name="[HR_Project].[Last Name].&amp;[Onque J]"/>
        <member name="[HR_Project].[Last Name].&amp;[Ozark T]"/>
        <member name="[HR_Project].[Last Name].&amp;[Perry S]"/>
        <member name="[HR_Project].[Last Name].&amp;[Potts X]"/>
        <member name="[HR_Project].[Last Name].&amp;[Power M]"/>
        <member name="[HR_Project].[Last Name].&amp;[Quinn S]"/>
        <member name="[HR_Project].[Last Name].&amp;[Roper K]"/>
        <member name="[HR_Project].[Last Name].&amp;[Saada A]"/>
        <member name="[HR_Project].[Last Name].&amp;[Sadki N]"/>
        <member name="[HR_Project].[Last Name].&amp;[Sahoo A]"/>
        <member name="[HR_Project].[Last Name].&amp;[Singh N]"/>
        <member name="[HR_Project].[Last Name].&amp;[Sloan C]"/>
        <member name="[HR_Project].[Last Name].&amp;[Smith J]"/>
        <member name="[HR_Project].[Last Name].&amp;[Smith L]"/>
        <member name="[HR_Project].[Last Name].&amp;[Smith M]"/>
        <member name="[HR_Project].[Last Name].&amp;[Smith S]"/>
        <member name="[HR_Project].[Last Name].&amp;[Szabo A]"/>
        <member name="[HR_Project].[Last Name].&amp;[Terry S]"/>
        <member name="[HR_Project].[Last Name].&amp;[Trang M]"/>
        <member name="[HR_Project].[Last Name].&amp;[Veera A]"/>
        <member name="[HR_Project].[Last Name].&amp;[Alagbe T]"/>
        <member name="[HR_Project].[Last Name].&amp;[Athwal S]"/>
        <member name="[HR_Project].[Last Name].&amp;[Bacong A]"/>
        <member name="[HR_Project].[Last Name].&amp;[Barone F]"/>
        <member name="[HR_Project].[Last Name].&amp;[Barton N]"/>
        <member name="[HR_Project].[Last Name].&amp;[Becker R]"/>
        <member name="[HR_Project].[Last Name].&amp;[Becker S]"/>
        <member name="[HR_Project].[Last Name].&amp;[Billis H]"/>
        <member name="[HR_Project].[Last Name].&amp;[Blount D]"/>
        <member name="[HR_Project].[Last Name].&amp;[Bugali J]"/>
        <member name="[HR_Project].[Last Name].&amp;[Candie C]"/>
        <member name="[HR_Project].[Last Name].&amp;[Carter M]"/>
        <member name="[HR_Project].[Last Name].&amp;[Carthy B]"/>
        <member name="[HR_Project].[Last Name].&amp;[Clukey E]"/>
        <member name="[HR_Project].[Last Name].&amp;[Cockel J]"/>
        <member name="[HR_Project].[Last Name].&amp;[Crimming]"/>
        <member name="[HR_Project].[Last Name].&amp;[Darson J]"/>
        <member name="[HR_Project].[Last Name].&amp;[DeVito T]"/>
        <member name="[HR_Project].[Last Name].&amp;[Demita C]"/>
        <member name="[HR_Project].[Last Name].&amp;[Dobrin D]"/>
        <member name="[HR_Project].[Last Name].&amp;[Driver E]"/>
        <member name="[HR_Project].[Last Name].&amp;[Erilus A]"/>
        <member name="[HR_Project].[Last Name].&amp;[Faller M]"/>
        <member name="[HR_Project].[Last Name].&amp;[Fraval M]"/>
        <member name="[HR_Project].[Last Name].&amp;[Garcia R]"/>
        <member name="[HR_Project].[Last Name].&amp;[Gentry M]"/>
        <member name="[HR_Project].[Last Name].&amp;[Gilles A]"/>
        <member name="[HR_Project].[Last Name].&amp;[Givens M]"/>
        <member name="[HR_Project].[Last Name].&amp;[Gordon D]"/>
        <member name="[HR_Project].[Last Name].&amp;[Gruber H]"/>
        <member name="[HR_Project].[Last Name].&amp;[Horton J]"/>
        <member name="[HR_Project].[Last Name].&amp;[Howard E]"/>
        <member name="[HR_Project].[Last Name].&amp;[Hudson J]"/>
        <member name="[HR_Project].[Last Name].&amp;[Hutter R]"/>
        <member name="[HR_Project].[Last Name].&amp;[Jacobi H]"/>
        <member name="[HR_Project].[Last Name].&amp;[Kampew D]"/>
        <member name="[HR_Project].[Last Name].&amp;[Keatts K]"/>
        <member name="[HR_Project].[Last Name].&amp;[Kirill A]"/>
        <member name="[HR_Project].[Last Name].&amp;[Lecter H]"/>
        <member name="[HR_Project].[Last Name].&amp;[Leruth G]"/>
        <member name="[HR_Project].[Last Name].&amp;[Liebig K]"/>
        <member name="[HR_Project].[Last Name].&amp;[Linden M]"/>
        <member name="[HR_Project].[Last Name].&amp;[Mangal D]"/>
        <member name="[HR_Project].[Last Name].&amp;[Martin S]"/>
        <member name="[HR_Project].[Last Name].&amp;[Miller B]"/>
        <member name="[HR_Project].[Last Name].&amp;[Miller N]"/>
        <member name="[HR_Project].[Last Name].&amp;[Monroe P]"/>
        <member name="[HR_Project].[Last Name].&amp;[Morway T]"/>
        <member name="[HR_Project].[Last Name].&amp;[Newman R]"/>
        <member name="[HR_Project].[Last Name].&amp;[Ngodup S]"/>
        <member name="[HR_Project].[Last Name].&amp;[Nguyen D]"/>
        <member name="[HR_Project].[Last Name].&amp;[Nguyen L]"/>
        <member name="[HR_Project].[Last Name].&amp;[Nowlan K]"/>
        <member name="[HR_Project].[Last Name].&amp;[O'hare L]"/>
        <member name="[HR_Project].[Last Name].&amp;[Oliver B]"/>
        <member name="[HR_Project].[Last Name].&amp;[Peters L]"/>
        <member name="[HR_Project].[Last Name].&amp;[Rhoads T]"/>
        <member name="[HR_Project].[Last Name].&amp;[Rivera H]"/>
        <member name="[HR_Project].[Last Name].&amp;[Salter J]"/>
        <member name="[HR_Project].[Last Name].&amp;[Sander K]"/>
        <member name="[HR_Project].[Last Name].&amp;[Simard K]"/>
        <member name="[HR_Project].[Last Name].&amp;[Sparks T]"/>
        <member name="[HR_Project].[Last Name].&amp;[Spirea K]"/>
        <member name="[HR_Project].[Last Name].&amp;[Steans T]"/>
        <member name="[HR_Project].[Last Name].&amp;[Stoica R]"/>
        <member name="[HR_Project].[Last Name].&amp;[Strong C]"/>
        <member name="[HR_Project].[Last Name].&amp;[Tannen B]"/>
        <member name="[HR_Project].[Last Name].&amp;[Tejeda L]"/>
        <member name="[HR_Project].[Last Name].&amp;[Turpin J]"/>
        <member name="[HR_Project].[Last Name].&amp;[Walker R]"/>
        <member name="[HR_Project].[Last Name].&amp;[Wilber B]"/>
        <member name="[HR_Project].[Last Name].&amp;[Wilkes A]"/>
        <member name="[HR_Project].[Last Name].&amp;[Ybarra C]"/>
        <member name="[HR_Project].[Last Name].&amp;[Barbara T]"/>
        <member name="[HR_Project].[Last Name].&amp;[Bunbury J]"/>
        <member name="[HR_Project].[Last Name].&amp;[Burkett B]"/>
        <member name="[HR_Project].[Last Name].&amp;[Chigurh A]"/>
        <member name="[HR_Project].[Last Name].&amp;[Clayton R]"/>
        <member name="[HR_Project].[Last Name].&amp;[Cornett L]"/>
        <member name="[HR_Project].[Last Name].&amp;[Daniele A]"/>
        <member name="[HR_Project].[Last Name].&amp;[Delarge A]"/>
        <member name="[HR_Project].[Last Name].&amp;[DiNocco L]"/>
        <member name="[HR_Project].[Last Name].&amp;[Dougall E]"/>
        <member name="[HR_Project].[Last Name].&amp;[Engdahl J]"/>
        <member name="[HR_Project].[Last Name].&amp;[England R]"/>
        <member name="[HR_Project].[Last Name].&amp;[Evensen A]"/>
        <member name="[HR_Project].[Last Name].&amp;[Exantus S]"/>
        <member name="[HR_Project].[Last Name].&amp;[Fancett N]"/>
        <member name="[HR_Project].[Last Name].&amp;[Foreman T]"/>
        <member name="[HR_Project].[Last Name].&amp;[Forrest A]"/>
        <member name="[HR_Project].[Last Name].&amp;[Hankard E]"/>
        <member name="[HR_Project].[Last Name].&amp;[Jackson M]"/>
        <member name="[HR_Project].[Last Name].&amp;[Jhaveri S]"/>
        <member name="[HR_Project].[Last Name].&amp;[Johnson G]"/>
        <member name="[HR_Project].[Last Name].&amp;[Johnson N]"/>
        <member name="[HR_Project].[Last Name].&amp;[Kreuger F]"/>
        <member name="[HR_Project].[Last Name].&amp;[Langton E]"/>
        <member name="[HR_Project].[Last Name].&amp;[LeBlanc B]"/>
        <member name="[HR_Project].[Last Name].&amp;[Linares M]"/>
        <member name="[HR_Project].[Last Name].&amp;[Lindsay L]"/>
        <member name="[HR_Project].[Last Name].&amp;[Mahoney L]"/>
        <member name="[HR_Project].[Last Name].&amp;[Mancuso K]"/>
        <member name="[HR_Project].[Last Name].&amp;[Maurice S]"/>
        <member name="[HR_Project].[Last Name].&amp;[Mckenna S]"/>
        <member name="[HR_Project].[Last Name].&amp;[Navathe K]"/>
        <member name="[HR_Project].[Last Name].&amp;[Pearson R]"/>
        <member name="[HR_Project].[Last Name].&amp;[Rachael M]"/>
        <member name="[HR_Project].[Last Name].&amp;[Rarrick Q]"/>
        <member name="[HR_Project].[Last Name].&amp;[Shepard A]"/>
        <member name="[HR_Project].[Last Name].&amp;[Shields S]"/>
        <member name="[HR_Project].[Last Name].&amp;[Sutwell B]"/>
        <member name="[HR_Project].[Last Name].&amp;[Tavares D]"/>
        <member name="[HR_Project].[Last Name].&amp;[Thibaud K]"/>
        <member name="[HR_Project].[Last Name].&amp;[Tippett J]"/>
        <member name="[HR_Project].[Last Name].&amp;[Wallace C]"/>
        <member name="[HR_Project].[Last Name].&amp;[Wallace T]"/>
        <member name="[HR_Project].[Last Name].&amp;[Woodson J]"/>
        <member name="[HR_Project].[Last Name].&amp;[Adinolfi W]"/>
        <member name="[HR_Project].[Last Name].&amp;[Ait Sidi K]"/>
        <member name="[HR_Project].[Last Name].&amp;[Anderson C]"/>
        <member name="[HR_Project].[Last Name].&amp;[Anderson L]"/>
        <member name="[HR_Project].[Last Name].&amp;[Andreola C]"/>
        <member name="[HR_Project].[Last Name].&amp;[Bachioch L]"/>
        <member name="[HR_Project].[Last Name].&amp;[Baczensk R]"/>
        <member name="[HR_Project].[Last Name].&amp;[Barbossa H]"/>
        <member name="[HR_Project].[Last Name].&amp;[Beatrice C]"/>
        <member name="[HR_Project].[Last Name].&amp;[Bernstei S]"/>
        <member name="[HR_Project].[Last Name].&amp;[Bondwell B]"/>
        <member name="[HR_Project].[Last Name].&amp;[Boutwell B]"/>
        <member name="[HR_Project].[Last Name].&amp;[Buccheri J]"/>
        <member name="[HR_Project].[Last Name].&amp;[Carabbio J]"/>
        <member name="[HR_Project].[Last Name].&amp;[Chivukul E]"/>
        <member name="[HR_Project].[Last Name].&amp;[Cloninge J]"/>
        <member name="[HR_Project].[Last Name].&amp;[Corleone M]"/>
        <member name="[HR_Project].[Last Name].&amp;[Corleone V]"/>
        <member name="[HR_Project].[Last Name].&amp;[Costello F]"/>
        <member name="[HR_Project].[Last Name].&amp;[Daneault L]"/>
        <member name="[HR_Project].[Last Name].&amp;[Desimone C]"/>
        <member name="[HR_Project].[Last Name].&amp;[Dickinso G]"/>
        <member name="[HR_Project].[Last Name].&amp;[Dietrich J]"/>
        <member name="[HR_Project].[Last Name].&amp;[Estremer M]"/>
        <member name="[HR_Project].[Last Name].&amp;[Ferguson S]"/>
        <member name="[HR_Project].[Last Name].&amp;[Fernande N]"/>
        <member name="[HR_Project].[Last Name].&amp;[Girifalc E]"/>
        <member name="[HR_Project].[Last Name].&amp;[Gonzalez C]"/>
        <member name="[HR_Project].[Last Name].&amp;[Gonzalez J]"/>
        <member name="[HR_Project].[Last Name].&amp;[Gonzalez M]"/>
        <member name="[HR_Project].[Last Name].&amp;[Guiliann M]"/>
        <member name="[HR_Project].[Last Name].&amp;[Harrison K]"/>
        <member name="[HR_Project].[Last Name].&amp;[Heitzman A]"/>
        <member name="[HR_Project].[Last Name].&amp;[Hitchcoc A]"/>
        <member name="[HR_Project].[Last Name].&amp;[Homberge A]"/>
        <member name="[HR_Project].[Last Name].&amp;[Houlihan D]"/>
        <member name="[HR_Project].[Last Name].&amp;[Immediat W]"/>
        <member name="[HR_Project].[Last Name].&amp;[Jeannite T]"/>
        <member name="[HR_Project].[Last Name].&amp;[Johnston Y]"/>
        <member name="[HR_Project].[Last Name].&amp;[Khemmich B]"/>
        <member name="[HR_Project].[Last Name].&amp;[Kinsella K]"/>
        <member name="[HR_Project].[Last Name].&amp;[LaRotond W]"/>
        <member name="[HR_Project].[Last Name].&amp;[Langford L]"/>
        <member name="[HR_Project].[Last Name].&amp;[Lunquist L]"/>
        <member name="[HR_Project].[Last Name].&amp;[MacLenna S]"/>
        <member name="[HR_Project].[Last Name].&amp;[McKinzie J]"/>
        <member name="[HR_Project].[Last Name].&amp;[Medeiros J]"/>
        <member name="[HR_Project].[Last Name].&amp;[Monkfish E]"/>
        <member name="[HR_Project].[Last Name].&amp;[Monterro L]"/>
        <member name="[HR_Project].[Last Name].&amp;[Moumanil M]"/>
        <member name="[HR_Project].[Last Name].&amp;[Osturnka A]"/>
        <member name="[HR_Project].[Last Name].&amp;[Panjwani N]"/>
        <member name="[HR_Project].[Last Name].&amp;[Patronic L]"/>
        <member name="[HR_Project].[Last Name].&amp;[Pelletie E]"/>
        <member name="[HR_Project].[Last Name].&amp;[Peterson E]"/>
        <member name="[HR_Project].[Last Name].&amp;[Petingil S]"/>
        <member name="[HR_Project].[Last Name].&amp;[Petrowsk T]"/>
        <member name="[HR_Project].[Last Name].&amp;[Punjabhi L]"/>
        <member name="[HR_Project].[Last Name].&amp;[Purinton J]"/>
        <member name="[HR_Project].[Last Name].&amp;[Roberson M]"/>
        <member name="[HR_Project].[Last Name].&amp;[Robertso P]"/>
        <member name="[HR_Project].[Last Name].&amp;[Robinson A]"/>
        <member name="[HR_Project].[Last Name].&amp;[Robinson C]"/>
        <member name="[HR_Project].[Last Name].&amp;[Robinson E]"/>
        <member name="[HR_Project].[Last Name].&amp;[Roehrich B]"/>
        <member name="[HR_Project].[Last Name].&amp;[Rossetti B]"/>
        <member name="[HR_Project].[Last Name].&amp;[Sewkumar N]"/>
        <member name="[HR_Project].[Last Name].&amp;[Squatrit K]"/>
        <member name="[HR_Project].[Last Name].&amp;[Stanford B]"/>
        <member name="[HR_Project].[Last Name].&amp;[Sullivan K]"/>
        <member name="[HR_Project].[Last Name].&amp;[Sullivan T]"/>
        <member name="[HR_Project].[Last Name].&amp;[Torrence J]"/>
        <member name="[HR_Project].[Last Name].&amp;[Trzeciak C]"/>
        <member name="[HR_Project].[Last Name].&amp;[Valentin J]"/>
        <member name="[HR_Project].[Last Name].&amp;[Voldemor L]"/>
        <member name="[HR_Project].[Last Name].&amp;[Warfield S]"/>
        <member name="[HR_Project].[Last Name].&amp;[Whittier S]"/>
        <member name="[HR_Project].[Last Name].&amp;[Williams J]"/>
        <member name="[HR_Project].[Last Name].&amp;[Winthrop J]"/>
        <member name="[HR_Project].[Last Name].&amp;[Akinkuole S]"/>
        <member name="[HR_Project].[Last Name].&amp;[Champaige B]"/>
        <member name="[HR_Project].[Last Name].&amp;[Del Bosqe K]"/>
        <member name="[HR_Project].[Last Name].&amp;[Harringtn C]"/>
        <member name="[HR_Project].[Last Name].&amp;[Kretschmr J]"/>
        <member name="[HR_Project].[Last Name].&amp;[Manchestr R]"/>
        <member name="[HR_Project].[Last Name].&amp;[Stansfied N]"/>
        <member name="[HR_Project].[Last Name].&amp;[Theamsten S]"/>
        <member name="[HR_Project].[Last Name].&amp;[Tredinnik N]"/>
        <member name="[HR_Project].[Last Name].&amp;[Villanuea N]"/>
        <member name="[HR_Project].[Last Name].&amp;[Fitzpatrck M]"/>
        <member name="[HR_Project].[Last Name].&amp;[Gosciminki P]"/>
        <member name="[HR_Project].[Last Name].&amp;[Handschigl J]"/>
        <member name="[HR_Project].[Last Name].&amp;[Hendrickon T]"/>
        <member name="[HR_Project].[Last Name].&amp;[Foster-Bker A]"/>
        <member name="[HR_Project].[Last Name].&amp;[Saar-Becles M]"/>
        <member name="[HR_Project].[Last Name].&amp;[Cierpiszwski C]"/>
        <member name="[HR_Project].[Last Name].&amp;[Von Massnbach 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4408FBD-C403-4EF8-AFB9-09F8272B02F1}" name="PivotTable9"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2">
  <location ref="A32:B38" firstHeaderRow="1" firstDataRow="1" firstDataCol="1" rowPageCount="3" colPageCount="1"/>
  <pivotFields count="7">
    <pivotField allDrilled="1" subtotalTop="0" showAll="0" measureFilter="1" defaultSubtotal="0" defaultAttributeDrillState="1">
      <items count="5">
        <item x="0"/>
        <item x="1"/>
        <item x="2"/>
        <item x="3"/>
        <item x="4"/>
      </items>
    </pivotField>
    <pivotField axis="axisPage" allDrilled="1" subtotalTop="0" showAll="0" sortType="ascending" defaultSubtotal="0" defaultAttributeDrillState="1">
      <items count="2">
        <item s="1" x="0"/>
        <item s="1" x="1"/>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allDrilled="1" subtotalTop="0" showAll="0"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2"/>
  </rowFields>
  <rowItems count="6">
    <i>
      <x v="2"/>
    </i>
    <i>
      <x v="3"/>
    </i>
    <i>
      <x v="1"/>
    </i>
    <i>
      <x/>
    </i>
    <i>
      <x v="4"/>
    </i>
    <i t="grand">
      <x/>
    </i>
  </rowItems>
  <colItems count="1">
    <i/>
  </colItems>
  <pageFields count="3">
    <pageField fld="3" hier="17" name="[HR_Project].[Status].&amp;[Active]" cap="Active"/>
    <pageField fld="1" hier="19" name="[HR_Project].[Manager].&amp;[Janet King]" cap="Janet King"/>
    <pageField fld="6" hier="3" name="[HR_Project].[Position].&amp;[Sr. DBA]" cap="Sr. DBA"/>
  </pageFields>
  <dataFields count="1">
    <dataField name="Average of Combined Eng&amp;Sat" fld="4" subtotal="average" baseField="0" baseItem="0"/>
  </dataFields>
  <chartFormats count="2">
    <chartFormat chart="24" format="1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multipleItemSelectionAllowed="1" dragToData="1">
      <members count="27" level="1">
        <member name="[HR_Project].[Position].&amp;[Sr. DBA]"/>
        <member name="[HR_Project].[Position].&amp;[DB Admin]"/>
        <member name="[HR_Project].[Position].&amp;[Accountant]"/>
        <member name="[HR_Project].[Position].&amp;[IT Support]"/>
        <member name="[HR_Project].[Position].&amp;[BI Director]"/>
        <member name="[HR_Project].[Position].&amp;[BI Developer]"/>
        <member name="[HR_Project].[Position].&amp;[Data Analyst]"/>
        <member name="[HR_Project].[Position].&amp;[Sales Manager]"/>
        <member name="[HR_Project].[Position].&amp;[Area Sales Mgr]"/>
        <member name="[HR_Project].[Position].&amp;[Data Architect]"/>
        <member name="[HR_Project].[Position].&amp;[Sr. Accountant]"/>
        <member name="[HR_Project].[Position].&amp;[Admin Assistant]"/>
        <member name="[HR_Project].[Position].&amp;[IT Manager - DB]"/>
        <member name="[HR_Project].[Position].&amp;[Network Engineer]"/>
        <member name="[HR_Project].[Position].&amp;[Director of Sales]"/>
        <member name="[HR_Project].[Position].&amp;[Production Tech I]"/>
        <member name="[HR_Project].[Position].&amp;[Software Engineer]"/>
        <member name="[HR_Project].[Position].&amp;[IT Manager - Infra]"/>
        <member name="[HR_Project].[Position].&amp;[Production Manager]"/>
        <member name="[HR_Project].[Position].&amp;[Production Tech II]"/>
        <member name="[HR_Project].[Position].&amp;[Senior BI Developer]"/>
        <member name="[HR_Project].[Position].&amp;[Enterprise Architect]"/>
        <member name="[HR_Project].[Position].&amp;[IT Manager - Support]"/>
        <member name="[HR_Project].[Position].&amp;[Software Engine. Mng]"/>
        <member name="[HR_Project].[Position].&amp;[Sr. Network Engineer]"/>
        <member name="[HR_Project].[Position].&amp;[Shared Services Manager]"/>
        <member name="[HR_Project].[Position].&amp;[Principal Data Archite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8" iMeasureHier="86">
      <autoFilter ref="A1">
        <filterColumn colId="0">
          <top10 val="5" filterVal="5"/>
        </filterColumn>
      </autoFilter>
    </filter>
    <filter fld="0" type="count" id="4" iMeasureHier="85">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E176839-48B0-44A2-BC77-B120BB106047}" name="PivotTable42" cacheId="17"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34">
  <location ref="H89:J92" firstHeaderRow="0" firstDataRow="1" firstDataCol="1" rowPageCount="2" colPageCount="1"/>
  <pivotFields count="5">
    <pivotField axis="axisPage" allDrilled="1" subtotalTop="0" showAll="0" defaultSubtotal="0" defaultAttributeDrillState="1">
      <items count="1">
        <item x="0"/>
      </items>
    </pivotField>
    <pivotField axis="axisPage"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3"/>
  </rowFields>
  <rowItems count="3">
    <i>
      <x/>
    </i>
    <i>
      <x v="1"/>
    </i>
    <i t="grand">
      <x/>
    </i>
  </rowItems>
  <colFields count="1">
    <field x="-2"/>
  </colFields>
  <colItems count="2">
    <i>
      <x/>
    </i>
    <i i="1">
      <x v="1"/>
    </i>
  </colItems>
  <pageFields count="2">
    <pageField fld="1" hier="17" name="[HR_Project].[Status].&amp;[Active]" cap="Active"/>
    <pageField fld="0" hier="19" name="[HR_Project].[Manager].&amp;[Elijiah Gray]" cap="Elijiah Gray"/>
  </pageFields>
  <dataFields count="2">
    <dataField name="Average of Combined Eng&amp;Sat" fld="2" subtotal="average" baseField="0" baseItem="1"/>
    <dataField name="Count of EmpID" fld="4" subtotal="count" baseField="3" baseItem="0"/>
  </dataFields>
  <formats count="5">
    <format dxfId="58">
      <pivotArea type="all" dataOnly="0" outline="0" fieldPosition="0"/>
    </format>
    <format dxfId="57">
      <pivotArea outline="0" collapsedLevelsAreSubtotals="1" fieldPosition="0"/>
    </format>
    <format dxfId="56">
      <pivotArea field="0" type="button" dataOnly="0" labelOnly="1" outline="0" axis="axisPage" fieldPosition="1"/>
    </format>
    <format dxfId="55">
      <pivotArea dataOnly="0" labelOnly="1" fieldPosition="0">
        <references count="1">
          <reference field="0" count="0"/>
        </references>
      </pivotArea>
    </format>
    <format dxfId="54">
      <pivotArea dataOnly="0" labelOnly="1" grandRow="1" outline="0" fieldPosition="0"/>
    </format>
  </formats>
  <chartFormats count="2">
    <chartFormat chart="33" format="2"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HR_Project].[Manager].&amp;[Elijiah Gra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caption="Count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19D7DE1-106E-4C17-8C26-E45279028111}" name="PivotTable4" cacheId="25"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13">
  <location ref="E10:G13" firstHeaderRow="0" firstDataRow="1" firstDataCol="1" rowPageCount="1" colPageCount="1"/>
  <pivotFields count="4">
    <pivotField axis="axisRow" allDrilled="1" subtotalTop="0" showAll="0" defaultAttributeDrillState="1">
      <items count="3">
        <item s="1" x="0"/>
        <item s="1" x="1"/>
        <item t="default"/>
      </items>
    </pivotField>
    <pivotField axis="axisPage" allDrilled="1" subtotalTop="0" showAll="0" dataSourceSort="1" defaultAttributeDrillState="1">
      <items count="2">
        <item s="1" x="0"/>
        <item t="default"/>
      </items>
    </pivotField>
    <pivotField dataField="1" subtotalTop="0" showAll="0"/>
    <pivotField dataField="1" subtotalTop="0" showAll="0"/>
  </pivotFields>
  <rowFields count="1">
    <field x="0"/>
  </rowFields>
  <rowItems count="3">
    <i>
      <x/>
    </i>
    <i>
      <x v="1"/>
    </i>
    <i t="grand">
      <x/>
    </i>
  </rowItems>
  <colFields count="1">
    <field x="-2"/>
  </colFields>
  <colItems count="2">
    <i>
      <x/>
    </i>
    <i i="1">
      <x v="1"/>
    </i>
  </colItems>
  <pageFields count="1">
    <pageField fld="1" hier="17" name="[HR_Project].[Status].&amp;[Active]" cap="Active"/>
  </pageFields>
  <dataFields count="2">
    <dataField name="Count of EmpID" fld="3" subtotal="count" baseField="0" baseItem="0" numFmtId="1"/>
    <dataField name="Average of Salary" fld="2" subtotal="average" baseField="0" baseItem="0" numFmtId="167"/>
  </dataFields>
  <formats count="7">
    <format dxfId="65">
      <pivotArea type="all" dataOnly="0" outline="0" fieldPosition="0"/>
    </format>
    <format dxfId="64">
      <pivotArea outline="0" collapsedLevelsAreSubtotals="1" fieldPosition="0"/>
    </format>
    <format dxfId="63">
      <pivotArea field="0" type="button" dataOnly="0" labelOnly="1" outline="0" axis="axisRow" fieldPosition="0"/>
    </format>
    <format dxfId="62">
      <pivotArea dataOnly="0" labelOnly="1" fieldPosition="0">
        <references count="1">
          <reference field="0" count="0"/>
        </references>
      </pivotArea>
    </format>
    <format dxfId="61">
      <pivotArea dataOnly="0" labelOnly="1" grandRow="1" outline="0" fieldPosition="0"/>
    </format>
    <format dxfId="60">
      <pivotArea outline="0" fieldPosition="0">
        <references count="1">
          <reference field="4294967294" count="1">
            <x v="0"/>
          </reference>
        </references>
      </pivotArea>
    </format>
    <format dxfId="59">
      <pivotArea outline="0" fieldPosition="0">
        <references count="1">
          <reference field="4294967294" count="1">
            <x v="1"/>
          </reference>
        </references>
      </pivotArea>
    </format>
  </formats>
  <chartFormats count="2">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8724022-CE9A-4A41-8C1C-E30EFA4DB15C}" name="PivotTable6" cacheId="2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0">
  <location ref="E31:F36" firstHeaderRow="1" firstDataRow="2" firstDataCol="1" rowPageCount="2" colPageCount="1"/>
  <pivotFields count="8">
    <pivotField allDrilled="1" subtotalTop="0" showAll="0" measureFilter="1" defaultSubtotal="0" defaultAttributeDrillState="1">
      <items count="5">
        <item x="0"/>
        <item x="1"/>
        <item x="2"/>
        <item x="3"/>
        <item x="4"/>
      </items>
    </pivotField>
    <pivotField axis="axisPage" allDrilled="1" subtotalTop="0" showAll="0" sortType="ascending" defaultSubtotal="0" defaultAttributeDrillState="1">
      <items count="2">
        <item s="1" x="0"/>
        <item s="1" x="1"/>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allDrilled="1" subtotalTop="0" showAll="0"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xis="axisCol" allDrilled="1" subtotalTop="0" showAll="0" dataSourceSort="1" defaultSubtotal="0" defaultAttributeDrillState="1">
      <items count="1">
        <item x="0"/>
      </items>
    </pivotField>
  </pivotFields>
  <rowFields count="1">
    <field x="2"/>
  </rowFields>
  <rowItems count="4">
    <i>
      <x v="2"/>
    </i>
    <i>
      <x v="1"/>
    </i>
    <i>
      <x/>
    </i>
    <i>
      <x v="3"/>
    </i>
  </rowItems>
  <colFields count="1">
    <field x="7"/>
  </colFields>
  <colItems count="1">
    <i>
      <x/>
    </i>
  </colItems>
  <pageFields count="2">
    <pageField fld="3" hier="17" name="[HR_Project].[Status].&amp;[Active]" cap="Active"/>
    <pageField fld="1" hier="19" name="[HR_Project].[Manager].&amp;[Janet King]" cap="Janet King"/>
  </pageFields>
  <dataFields count="1">
    <dataField name="Average of Combined Eng&amp;Sat" fld="4" subtotal="average" baseField="0" baseItem="0"/>
  </dataFields>
  <chartFormats count="3">
    <chartFormat chart="24" format="10" series="1">
      <pivotArea type="data" outline="0" fieldPosition="0">
        <references count="1">
          <reference field="4294967294" count="1" selected="0">
            <x v="0"/>
          </reference>
        </references>
      </pivotArea>
    </chartFormat>
    <chartFormat chart="29" format="1" series="1">
      <pivotArea type="data" outline="0" fieldPosition="0">
        <references count="2">
          <reference field="4294967294" count="1" selected="0">
            <x v="0"/>
          </reference>
          <reference field="7" count="1" selected="0">
            <x v="0"/>
          </reference>
        </references>
      </pivotArea>
    </chartFormat>
    <chartFormat chart="29"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multipleItemSelectionAllowed="1" dragToData="1">
      <members count="29" level="1">
        <member name="[HR_Project].[Position].&amp;[Sr. DBA]"/>
        <member name="[HR_Project].[Position].&amp;[DB Admin]"/>
        <member name="[HR_Project].[Position].&amp;[Accountant]"/>
        <member name="[HR_Project].[Position].&amp;[IT Support]"/>
        <member name="[HR_Project].[Position].&amp;[BI Director]"/>
        <member name="[HR_Project].[Position].&amp;[IT Director]"/>
        <member name="[HR_Project].[Position].&amp;[BI Developer]"/>
        <member name="[HR_Project].[Position].&amp;[Data Analyst]"/>
        <member name="[HR_Project].[Position].&amp;[Sales Manager]"/>
        <member name="[HR_Project].[Position].&amp;[Area Sales Mgr]"/>
        <member name="[HR_Project].[Position].&amp;[Data Architect]"/>
        <member name="[HR_Project].[Position].&amp;[Sr. Accountant]"/>
        <member name="[HR_Project].[Position].&amp;[Admin Assistant]"/>
        <member name="[HR_Project].[Position].&amp;[Director of Ops]"/>
        <member name="[HR_Project].[Position].&amp;[IT Manager - DB]"/>
        <member name="[HR_Project].[Position].&amp;[Network Engineer]"/>
        <member name="[HR_Project].[Position].&amp;[Director of Sales]"/>
        <member name="[HR_Project].[Position].&amp;[Production Tech I]"/>
        <member name="[HR_Project].[Position].&amp;[Software Engineer]"/>
        <member name="[HR_Project].[Position].&amp;[IT Manager - Infra]"/>
        <member name="[HR_Project].[Position].&amp;[Production Manager]"/>
        <member name="[HR_Project].[Position].&amp;[Production Tech II]"/>
        <member name="[HR_Project].[Position].&amp;[Senior BI Developer]"/>
        <member name="[HR_Project].[Position].&amp;[Enterprise Architect]"/>
        <member name="[HR_Project].[Position].&amp;[IT Manager - Support]"/>
        <member name="[HR_Project].[Position].&amp;[Software Engine. Mng]"/>
        <member name="[HR_Project].[Position].&amp;[Sr. Network Engineer]"/>
        <member name="[HR_Project].[Position].&amp;[Shared Services Manager]"/>
        <member name="[HR_Project].[Position].&amp;[Principal Data Archite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6" iMeasureHier="86">
      <autoFilter ref="A1">
        <filterColumn colId="0">
          <top10 top="0" val="4" filterVal="4"/>
        </filterColumn>
      </autoFilter>
    </filter>
    <filter fld="0" type="count" id="4" iMeasureHier="85">
      <autoFilter ref="A1">
        <filterColumn colId="0">
          <top10 val="5" filterVal="5"/>
        </filterColumn>
      </autoFilter>
    </filter>
  </filters>
  <rowHierarchiesUsage count="1">
    <rowHierarchyUsage hierarchyUsage="31"/>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2C1ED7E-433A-49E9-B576-389DC16C6A40}" name="PivotTable43" cacheId="28"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13">
  <location ref="A89:B92" firstHeaderRow="1" firstDataRow="1" firstDataCol="1" rowPageCount="2" colPageCount="1"/>
  <pivotFields count="4">
    <pivotField axis="axisPage" allDrilled="1" subtotalTop="0" showAll="0" defaultSubtotal="0" defaultAttributeDrillState="1">
      <items count="1">
        <item s="1" x="0"/>
      </items>
    </pivotField>
    <pivotField axis="axisPage" allDrilled="1" subtotalTop="0" showAll="0" dataSourceSort="1" defaultSubtotal="0" defaultAttributeDrillState="1">
      <items count="1">
        <item s="1" x="0"/>
      </items>
    </pivotField>
    <pivotField axis="axisRow" allDrilled="1" subtotalTop="0" showAll="0" dataSourceSort="1" defaultSubtotal="0" defaultAttributeDrillState="1">
      <items count="2">
        <item x="0"/>
        <item x="1"/>
      </items>
    </pivotField>
    <pivotField dataField="1" subtotalTop="0" showAll="0" defaultSubtotal="0"/>
  </pivotFields>
  <rowFields count="1">
    <field x="2"/>
  </rowFields>
  <rowItems count="3">
    <i>
      <x/>
    </i>
    <i>
      <x v="1"/>
    </i>
    <i t="grand">
      <x/>
    </i>
  </rowItems>
  <colItems count="1">
    <i/>
  </colItems>
  <pageFields count="2">
    <pageField fld="1" hier="17" name="[HR_Project].[Status].&amp;[Active]" cap="Active"/>
    <pageField fld="0" hier="19" name="[HR_Project].[Manager].&amp;[Ketsia Liebig]" cap="Ketsia Liebig"/>
  </pageFields>
  <dataFields count="1">
    <dataField name="Count of Performance" fld="3" subtotal="count" baseField="0" baseItem="0"/>
  </dataFields>
  <formats count="5">
    <format dxfId="70">
      <pivotArea type="all" dataOnly="0" outline="0" fieldPosition="0"/>
    </format>
    <format dxfId="69">
      <pivotArea outline="0" collapsedLevelsAreSubtotals="1" fieldPosition="0"/>
    </format>
    <format dxfId="68">
      <pivotArea field="0" type="button" dataOnly="0" labelOnly="1" outline="0" axis="axisPage" fieldPosition="1"/>
    </format>
    <format dxfId="67">
      <pivotArea dataOnly="0" labelOnly="1" fieldPosition="0">
        <references count="1">
          <reference field="0" count="0"/>
        </references>
      </pivotArea>
    </format>
    <format dxfId="66">
      <pivotArea dataOnly="0" labelOnly="1" grandRow="1" outline="0" fieldPosition="0"/>
    </format>
  </formats>
  <chartFormats count="5">
    <chartFormat chart="3" format="37" series="1">
      <pivotArea type="data" outline="0" fieldPosition="0">
        <references count="1">
          <reference field="2" count="1" selected="0">
            <x v="1"/>
          </reference>
        </references>
      </pivotArea>
    </chartFormat>
    <chartFormat chart="3" format="38" series="1">
      <pivotArea type="data" outline="0" fieldPosition="0">
        <references count="1">
          <reference field="2" count="1" selected="0">
            <x v="0"/>
          </reference>
        </references>
      </pivotArea>
    </chartFormat>
    <chartFormat chart="3" format="39" series="1">
      <pivotArea type="data" outline="0" fieldPosition="0">
        <references count="1">
          <reference field="4294967294" count="1" selected="0">
            <x v="0"/>
          </reference>
        </references>
      </pivotArea>
    </chartFormat>
    <chartFormat chart="3" format="40">
      <pivotArea type="data" outline="0" fieldPosition="0">
        <references count="2">
          <reference field="4294967294" count="1" selected="0">
            <x v="0"/>
          </reference>
          <reference field="2" count="1" selected="0">
            <x v="0"/>
          </reference>
        </references>
      </pivotArea>
    </chartFormat>
    <chartFormat chart="3" format="41">
      <pivotArea type="data" outline="0" fieldPosition="0">
        <references count="2">
          <reference field="4294967294" count="1" selected="0">
            <x v="0"/>
          </reference>
          <reference field="2"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caption="Count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160AE93-5D56-43EA-8B81-71410A46C320}" name="PivotTable16" cacheId="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D90:F93" firstHeaderRow="0" firstDataRow="1" firstDataCol="1" rowPageCount="2" colPageCount="1"/>
  <pivotFields count="5">
    <pivotField axis="axisPage" allDrilled="1" subtotalTop="0" showAll="0" sortType="descending" defaultAttributeDrillState="1">
      <items count="2">
        <item s="1" x="0"/>
        <item t="default"/>
      </items>
      <autoSortScope>
        <pivotArea dataOnly="0" outline="0" fieldPosition="0">
          <references count="1">
            <reference field="4294967294" count="1" selected="0">
              <x v="0"/>
            </reference>
          </references>
        </pivotArea>
      </autoSortScope>
    </pivotField>
    <pivotField axis="axisPage" allDrilled="1" subtotalTop="0" showAll="0" dataSourceSort="1" defaultAttributeDrillState="1">
      <items count="2">
        <item s="1" x="0"/>
        <item t="default"/>
      </items>
    </pivotField>
    <pivotField dataField="1" subtotalTop="0" showAll="0" defaultSubtotal="0"/>
    <pivotField dataField="1" subtotalTop="0" showAll="0" defaultSubtotal="0"/>
    <pivotField axis="axisRow" allDrilled="1" subtotalTop="0" showAll="0" dataSourceSort="1" defaultAttributeDrillState="1">
      <items count="3">
        <item x="0"/>
        <item x="1"/>
        <item t="default"/>
      </items>
    </pivotField>
  </pivotFields>
  <rowFields count="1">
    <field x="4"/>
  </rowFields>
  <rowItems count="3">
    <i>
      <x/>
    </i>
    <i>
      <x v="1"/>
    </i>
    <i t="grand">
      <x/>
    </i>
  </rowItems>
  <colFields count="1">
    <field x="-2"/>
  </colFields>
  <colItems count="2">
    <i>
      <x/>
    </i>
    <i i="1">
      <x v="1"/>
    </i>
  </colItems>
  <pageFields count="2">
    <pageField fld="1" hier="17" name="[HR_Project].[Status].&amp;[Active]" cap="Active"/>
    <pageField fld="0" hier="19" name="[HR_Project].[Manager].&amp;[Lynn Daneault]" cap="Lynn Daneault"/>
  </pageFields>
  <dataFields count="2">
    <dataField name="Average of Combined Eng&amp;Sat" fld="2" subtotal="average" baseField="0" baseItem="0"/>
    <dataField name="Average of Age" fld="3" subtotal="average" baseField="4" baseItem="1" numFmtId="1"/>
  </dataFields>
  <formats count="6">
    <format dxfId="76">
      <pivotArea type="all" dataOnly="0" outline="0" fieldPosition="0"/>
    </format>
    <format dxfId="75">
      <pivotArea outline="0" collapsedLevelsAreSubtotals="1" fieldPosition="0"/>
    </format>
    <format dxfId="74">
      <pivotArea field="0" type="button" dataOnly="0" labelOnly="1" outline="0" axis="axisPage" fieldPosition="1"/>
    </format>
    <format dxfId="73">
      <pivotArea dataOnly="0" labelOnly="1" fieldPosition="0">
        <references count="1">
          <reference field="0" count="0"/>
        </references>
      </pivotArea>
    </format>
    <format dxfId="72">
      <pivotArea dataOnly="0" labelOnly="1" grandRow="1" outline="0" fieldPosition="0"/>
    </format>
    <format dxfId="71">
      <pivotArea outline="0" fieldPosition="0">
        <references count="1">
          <reference field="4294967294" count="1">
            <x v="1"/>
          </reference>
        </references>
      </pivotArea>
    </format>
  </formats>
  <chartFormats count="2">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caption="Count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665F096-7D6A-40FC-B3E7-21142D6F0889}" name="PivotTable32" cacheId="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3">
  <location ref="A57:B62"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4">
        <item s="1" x="0"/>
        <item s="1" x="1"/>
        <item s="1" x="2"/>
        <item s="1"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5">
    <i>
      <x v="3"/>
    </i>
    <i>
      <x v="2"/>
    </i>
    <i>
      <x/>
    </i>
    <i>
      <x v="1"/>
    </i>
    <i t="grand">
      <x/>
    </i>
  </rowItems>
  <colItems count="1">
    <i/>
  </colItems>
  <dataFields count="1">
    <dataField fld="2" subtotal="count" baseField="1" baseItem="4" numFmtId="9"/>
  </dataFields>
  <chartFormats count="2">
    <chartFormat chart="27" format="1"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85">
      <autoFilter ref="A1">
        <filterColumn colId="0">
          <top10 val="5" filterVal="5"/>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66F7A8D-89D2-45DF-9A9F-3795EF9A71AE}" name="PivotTable27" cacheId="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location ref="G57:H62" firstHeaderRow="1" firstDataRow="1" firstDataCol="1"/>
  <pivotFields count="3">
    <pivotField axis="axisRow" allDrilled="1" subtotalTop="0" showAll="0" sortType="descending" defaultSubtotal="0" defaultAttributeDrillState="1">
      <items count="4">
        <item s="1" x="0"/>
        <item s="1" x="1"/>
        <item s="1" x="2"/>
        <item s="1"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5">
    <i>
      <x/>
    </i>
    <i>
      <x v="2"/>
    </i>
    <i>
      <x v="3"/>
    </i>
    <i>
      <x v="1"/>
    </i>
    <i t="grand">
      <x/>
    </i>
  </rowItems>
  <colItems count="1">
    <i/>
  </colItems>
  <dataFields count="1">
    <dataField fld="2" subtotal="count" baseField="0" baseItem="1" numFmtId="10"/>
  </dataFields>
  <chartFormats count="2">
    <chartFormat chart="33" format="3"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pivotHierarchy dragToData="1" caption="Count of Absences"/>
    <pivotHierarchy dragToData="1"/>
    <pivotHierarchy dragToData="1"/>
    <pivotHierarchy dragToData="1"/>
    <pivotHierarchy dragToData="1"/>
    <pivotHierarchy dragToData="1"/>
    <pivotHierarchy dragToData="1"/>
    <pivotHierarchy dragToData="1"/>
    <pivotHierarchy dragToData="1"/>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8235EF6-DCAF-4AB1-89E1-5C332DC14197}" name="PivotTable15" cacheId="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121:B127" firstHeaderRow="1" firstDataRow="1" firstDataCol="1" rowPageCount="2" colPageCount="1"/>
  <pivotFields count="4">
    <pivotField axis="axisPage" allDrilled="1" subtotalTop="0" showAll="0" defaultSubtotal="0" defaultAttributeDrillState="1">
      <items count="1">
        <item s="1" x="0"/>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1"/>
  </rowFields>
  <rowItems count="6">
    <i>
      <x v="4"/>
    </i>
    <i>
      <x v="3"/>
    </i>
    <i>
      <x v="2"/>
    </i>
    <i>
      <x/>
    </i>
    <i>
      <x v="1"/>
    </i>
    <i t="grand">
      <x/>
    </i>
  </rowItems>
  <colItems count="1">
    <i/>
  </colItems>
  <pageFields count="2">
    <pageField fld="2" hier="17" name="[HR_Project].[Status].&amp;[Vol. Termin.]" cap="Vol. Termin."/>
    <pageField fld="0" hier="19" name="[HR_Project].[Manager].&amp;[Amy Dunn]" cap="Amy Dunn"/>
  </pageFields>
  <dataFields count="1">
    <dataField name="Count of Termination Reason" fld="3" subtotal="count" baseField="0" baseItem="0"/>
  </dataFields>
  <chartFormats count="11">
    <chartFormat chart="2" format="1" series="1">
      <pivotArea type="data" outline="0" fieldPosition="0">
        <references count="1">
          <reference field="4294967294" count="1" selected="0">
            <x v="0"/>
          </reference>
        </references>
      </pivotArea>
    </chartFormat>
    <chartFormat chart="2" format="2">
      <pivotArea type="data" outline="0" fieldPosition="0">
        <references count="3">
          <reference field="4294967294" count="1" selected="0">
            <x v="0"/>
          </reference>
          <reference field="0" count="1" selected="0">
            <x v="0"/>
          </reference>
          <reference field="1" count="1" selected="0">
            <x v="4"/>
          </reference>
        </references>
      </pivotArea>
    </chartFormat>
    <chartFormat chart="2" format="3">
      <pivotArea type="data" outline="0" fieldPosition="0">
        <references count="3">
          <reference field="4294967294" count="1" selected="0">
            <x v="0"/>
          </reference>
          <reference field="0" count="1" selected="0">
            <x v="0"/>
          </reference>
          <reference field="1" count="1" selected="0">
            <x v="2"/>
          </reference>
        </references>
      </pivotArea>
    </chartFormat>
    <chartFormat chart="2" format="4">
      <pivotArea type="data" outline="0" fieldPosition="0">
        <references count="3">
          <reference field="4294967294" count="1" selected="0">
            <x v="0"/>
          </reference>
          <reference field="0" count="1" selected="0">
            <x v="0"/>
          </reference>
          <reference field="1" count="1" selected="0">
            <x v="3"/>
          </reference>
        </references>
      </pivotArea>
    </chartFormat>
    <chartFormat chart="2" format="5">
      <pivotArea type="data" outline="0" fieldPosition="0">
        <references count="3">
          <reference field="4294967294" count="1" selected="0">
            <x v="0"/>
          </reference>
          <reference field="0" count="1" selected="0">
            <x v="0"/>
          </reference>
          <reference field="1" count="1" selected="0">
            <x v="0"/>
          </reference>
        </references>
      </pivotArea>
    </chartFormat>
    <chartFormat chart="2" format="6">
      <pivotArea type="data" outline="0" fieldPosition="0">
        <references count="3">
          <reference field="4294967294" count="1" selected="0">
            <x v="0"/>
          </reference>
          <reference field="0" count="1" selected="0">
            <x v="0"/>
          </reference>
          <reference field="1" count="1" selected="0">
            <x v="1"/>
          </reference>
        </references>
      </pivotArea>
    </chartFormat>
    <chartFormat chart="2" format="7">
      <pivotArea type="data" outline="0" fieldPosition="0">
        <references count="2">
          <reference field="4294967294" count="1" selected="0">
            <x v="0"/>
          </reference>
          <reference field="1" count="1" selected="0">
            <x v="4"/>
          </reference>
        </references>
      </pivotArea>
    </chartFormat>
    <chartFormat chart="2" format="8">
      <pivotArea type="data" outline="0" fieldPosition="0">
        <references count="2">
          <reference field="4294967294" count="1" selected="0">
            <x v="0"/>
          </reference>
          <reference field="1" count="1" selected="0">
            <x v="3"/>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0"/>
          </reference>
        </references>
      </pivotArea>
    </chartFormat>
    <chartFormat chart="2" format="11">
      <pivotArea type="data" outline="0" fieldPosition="0">
        <references count="2">
          <reference field="4294967294" count="1" selected="0">
            <x v="0"/>
          </reference>
          <reference field="1"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HR_Project].[Status].&amp;[Vol. Termin.]"/>
        <member name="[HR_Project].[Status].&amp;[Termin. w/cause]"/>
      </members>
    </pivotHierarchy>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caption="Average of Late Days (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85">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4B03D1D-4EB4-4FAF-9237-ECDB2EDB1152}" name="PivotTable1"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5">
  <location ref="G109:H114" firstHeaderRow="1" firstDataRow="1" firstDataCol="1" rowPageCount="1" colPageCount="1"/>
  <pivotFields count="3">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5">
    <i>
      <x v="1"/>
    </i>
    <i>
      <x/>
    </i>
    <i>
      <x v="3"/>
    </i>
    <i>
      <x v="2"/>
    </i>
    <i t="grand">
      <x/>
    </i>
  </rowItems>
  <colItems count="1">
    <i/>
  </colItems>
  <pageFields count="1">
    <pageField fld="1" hier="17" name="[HR_Project].[Status].&amp;[Active]" cap="Active"/>
  </pageFields>
  <dataFields count="1">
    <dataField fld="2" subtotal="count" baseField="0" baseItem="3" numFmtId="10"/>
  </dataFields>
  <chartFormats count="1">
    <chartFormat chart="44"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pivotHierarchy dragToData="1" caption="Count of Absences"/>
    <pivotHierarchy dragToData="1"/>
    <pivotHierarchy dragToData="1"/>
    <pivotHierarchy dragToData="1"/>
    <pivotHierarchy dragToData="1"/>
    <pivotHierarchy dragToData="1"/>
    <pivotHierarchy dragToData="1"/>
    <pivotHierarchy dragToData="1"/>
    <pivotHierarchy dragToData="1"/>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8" iMeasureHier="113">
      <autoFilter ref="A1">
        <filterColumn colId="0">
          <top10 val="4" filterVal="4"/>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A6367D5-3C3C-4FF0-AFAD-54C35575242C}" name="PivotTable5" cacheId="2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6">
  <location ref="I10:J18" firstHeaderRow="1" firstDataRow="1" firstDataCol="1" rowPageCount="1" colPageCount="1"/>
  <pivotFields count="4">
    <pivotField axis="axisRow" allDrilled="1" subtotalTop="0" showAll="0" defaultSubtotal="0" defaultAttributeDrillState="1">
      <items count="2">
        <item s="1" x="0"/>
        <item s="1" x="1"/>
      </items>
    </pivotField>
    <pivotField axis="axisPage" allDrilled="1" subtotalTop="0" showAll="0" dataSourceSort="1" defaultSubtotal="0" defaultAttributeDrillState="1">
      <items count="1">
        <item s="1" x="0"/>
      </items>
    </pivotField>
    <pivotField dataField="1" subtotalTop="0" showAl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2">
    <field x="0"/>
    <field x="3"/>
  </rowFields>
  <rowItems count="8">
    <i>
      <x/>
    </i>
    <i r="1">
      <x v="2"/>
    </i>
    <i r="1">
      <x v="3"/>
    </i>
    <i r="1">
      <x/>
    </i>
    <i r="1">
      <x v="1"/>
    </i>
    <i>
      <x v="1"/>
    </i>
    <i r="1">
      <x v="1"/>
    </i>
    <i r="1">
      <x v="4"/>
    </i>
  </rowItems>
  <colItems count="1">
    <i/>
  </colItems>
  <pageFields count="1">
    <pageField fld="1" hier="17" name="[HR_Project].[Status].&amp;[Active]" cap="Active"/>
  </pageFields>
  <dataFields count="1">
    <dataField name="Count of EmpID" fld="2" subtotal="count" baseField="3" baseItem="0" numFmtId="10">
      <extLst>
        <ext xmlns:x14="http://schemas.microsoft.com/office/spreadsheetml/2009/9/main" uri="{E15A36E0-9728-4e99-A89B-3F7291B0FE68}">
          <x14:dataField pivotShowAs="percentOfParentRow"/>
        </ext>
      </extLst>
    </dataField>
  </dataFields>
  <formats count="6">
    <format dxfId="82">
      <pivotArea type="all" dataOnly="0" outline="0" fieldPosition="0"/>
    </format>
    <format dxfId="81">
      <pivotArea outline="0" collapsedLevelsAreSubtotals="1" fieldPosition="0"/>
    </format>
    <format dxfId="80">
      <pivotArea field="0" type="button" dataOnly="0" labelOnly="1" outline="0" axis="axisRow" fieldPosition="0"/>
    </format>
    <format dxfId="79">
      <pivotArea dataOnly="0" labelOnly="1" fieldPosition="0">
        <references count="1">
          <reference field="0" count="0"/>
        </references>
      </pivotArea>
    </format>
    <format dxfId="78">
      <pivotArea dataOnly="0" labelOnly="1" grandRow="1" outline="0" fieldPosition="0"/>
    </format>
    <format dxfId="77">
      <pivotArea outline="0" fieldPosition="0">
        <references count="1">
          <reference field="4294967294" count="1">
            <x v="0"/>
          </reference>
        </references>
      </pivotArea>
    </format>
  </formats>
  <chartFormats count="1">
    <chartFormat chart="12"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9"/>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9BB6ADC-8681-4540-A953-F714D3ACECBC}" name="PivotTable8" cacheId="16"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38">
  <location ref="A98:C102" firstHeaderRow="0" firstDataRow="1" firstDataCol="1" rowPageCount="1" colPageCount="1"/>
  <pivotFields count="4">
    <pivotField axis="axisPage" allDrilled="1" subtotalTop="0" showAll="0" dataSourceSort="1" defaultSubtotal="0" defaultAttributeDrillState="1">
      <items count="1">
        <item s="1" x="0"/>
      </items>
    </pivotField>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1"/>
  </rowFields>
  <rowItems count="4">
    <i>
      <x/>
    </i>
    <i>
      <x v="1"/>
    </i>
    <i>
      <x v="2"/>
    </i>
    <i t="grand">
      <x/>
    </i>
  </rowItems>
  <colFields count="1">
    <field x="-2"/>
  </colFields>
  <colItems count="2">
    <i>
      <x/>
    </i>
    <i i="1">
      <x v="1"/>
    </i>
  </colItems>
  <pageFields count="1">
    <pageField fld="0" hier="17" name="[HR_Project].[Status].&amp;[Active]" cap="Active"/>
  </pageFields>
  <dataFields count="2">
    <dataField name="Sum of Combined Eng&amp;Sat" fld="3" baseField="0" baseItem="0"/>
    <dataField name="Sum of Age" fld="2" baseField="1" baseItem="0" numFmtId="1"/>
  </dataFields>
  <formats count="4">
    <format dxfId="86">
      <pivotArea type="all" dataOnly="0" outline="0" fieldPosition="0"/>
    </format>
    <format dxfId="85">
      <pivotArea outline="0" collapsedLevelsAreSubtotals="1" fieldPosition="0"/>
    </format>
    <format dxfId="84">
      <pivotArea dataOnly="0" labelOnly="1" grandRow="1" outline="0" fieldPosition="0"/>
    </format>
    <format dxfId="83">
      <pivotArea outline="0" fieldPosition="0">
        <references count="1">
          <reference field="4294967294" count="1">
            <x v="1"/>
          </reference>
        </references>
      </pivotArea>
    </format>
  </formats>
  <chartFormats count="2">
    <chartFormat chart="37" format="2"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caption="Count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DE98578-FDF9-494E-A74A-693244B9BAE1}" name="PivotTable12"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4">
  <location ref="H32:I36" firstHeaderRow="1" firstDataRow="1" firstDataCol="1" rowPageCount="2" colPageCount="1"/>
  <pivotFields count="7">
    <pivotField allDrilled="1" subtotalTop="0" showAll="0" measureFilter="1" defaultSubtotal="0" defaultAttributeDrillState="1">
      <items count="5">
        <item x="0"/>
        <item x="1"/>
        <item x="2"/>
        <item x="3"/>
        <item x="4"/>
      </items>
    </pivotField>
    <pivotField axis="axisPage" allDrilled="1" subtotalTop="0" showAll="0" defaultSubtotal="0" defaultAttributeDrillState="1">
      <items count="2">
        <item s="1" x="0"/>
        <item s="1" x="1"/>
      </items>
    </pivotField>
    <pivotField axis="axisRow" allDrilled="1" subtotalTop="0" showAll="0" defaultSubtotal="0" defaultAttributeDrillState="1">
      <items count="7">
        <item s="1" x="0"/>
        <item s="1" x="1"/>
        <item s="1" x="2"/>
        <item s="1" x="3"/>
        <item s="1" x="4"/>
        <item s="1" x="5"/>
        <item s="1" x="6"/>
      </items>
    </pivotField>
    <pivotField axis="axisPage" allDrilled="1" subtotalTop="0" showAll="0" dataSourceSort="1" defaultSubtotal="0" defaultAttributeDrillState="1"/>
    <pivotField allDrilled="1" subtotalTop="0" showAll="0" dataSourceSort="1" defaultSubtotal="0" defaultAttributeDrillState="1">
      <items count="4">
        <item s="1" x="0"/>
        <item s="1" x="1"/>
        <item s="1" x="2"/>
        <item s="1" x="3"/>
      </items>
    </pivotField>
    <pivotField axis="axisRow" allDrilled="1" subtotalTop="0" showAll="0" dataSourceSort="1" defaultSubtotal="0" defaultAttributeDrillState="1">
      <items count="1">
        <item s="1" x="0"/>
      </items>
    </pivotField>
    <pivotField dataField="1" subtotalTop="0" showAll="0" defaultSubtotal="0"/>
  </pivotFields>
  <rowFields count="2">
    <field x="5"/>
    <field x="2"/>
  </rowFields>
  <rowItems count="4">
    <i>
      <x/>
    </i>
    <i r="1">
      <x/>
    </i>
    <i r="1">
      <x v="1"/>
    </i>
    <i t="grand">
      <x/>
    </i>
  </rowItems>
  <colItems count="1">
    <i/>
  </colItems>
  <pageFields count="2">
    <pageField fld="3" hier="17" name="[HR_Project].[Status].&amp;[Active]" cap="Active"/>
    <pageField fld="1" hier="19" name="[HR_Project].[Manager].&amp;[Janet King]" cap="Janet King"/>
  </pageFields>
  <dataFields count="1">
    <dataField name="Sum of Salary" fld="6" baseField="2" baseItem="1" numFmtId="167"/>
  </dataFields>
  <chartFormats count="1">
    <chartFormat chart="39" format="4"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multipleItemSelectionAllowed="1" dragToData="1">
      <members count="29" level="1">
        <member name="[HR_Project].[Position].&amp;[Sr. DBA]"/>
        <member name="[HR_Project].[Position].&amp;[DB Admin]"/>
        <member name="[HR_Project].[Position].&amp;[Accountant]"/>
        <member name="[HR_Project].[Position].&amp;[IT Support]"/>
        <member name="[HR_Project].[Position].&amp;[BI Director]"/>
        <member name=""/>
        <member name="[HR_Project].[Position].&amp;[BI Developer]"/>
        <member name="[HR_Project].[Position].&amp;[Data Analyst]"/>
        <member name="[HR_Project].[Position].&amp;[Sales Manager]"/>
        <member name="[HR_Project].[Position].&amp;[Area Sales Mgr]"/>
        <member name="[HR_Project].[Position].&amp;[Data Architect]"/>
        <member name="[HR_Project].[Position].&amp;[Sr. Accountant]"/>
        <member name="[HR_Project].[Position].&amp;[Admin Assistant]"/>
        <member name=""/>
        <member name="[HR_Project].[Position].&amp;[IT Manager - DB]"/>
        <member name="[HR_Project].[Position].&amp;[Network Engineer]"/>
        <member name="[HR_Project].[Position].&amp;[Director of Sales]"/>
        <member name="[HR_Project].[Position].&amp;[Production Tech I]"/>
        <member name="[HR_Project].[Position].&amp;[Software Engineer]"/>
        <member name="[HR_Project].[Position].&amp;[IT Manager - Infra]"/>
        <member name=""/>
        <member name="[HR_Project].[Position].&amp;[Production Tech II]"/>
        <member name="[HR_Project].[Position].&amp;[Senior BI Developer]"/>
        <member name="[HR_Project].[Position].&amp;[Enterprise Architect]"/>
        <member name=""/>
        <member name="[HR_Project].[Position].&amp;[Software Engine. Mng]"/>
        <member name="[HR_Project].[Position].&amp;[Sr. Network Engineer]"/>
        <member name="[HR_Project].[Position].&amp;[Shared Services Manager]"/>
        <member name="[HR_Project].[Position].&amp;[Principal Data Archite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09" level="1">
        <member name="[HR_Project].[Last Name].&amp;[Le B]"/>
        <member name="[HR_Project].[Last Name].&amp;[Dee R]"/>
        <member name="[HR_Project].[Last Name].&amp;[Ren K]"/>
        <member name="[HR_Project].[Last Name].&amp;[Beak K]"/>
        <member name="[HR_Project].[Last Name].&amp;[Cady M]"/>
        <member name="[HR_Project].[Last Name].&amp;[Carr C]"/>
        <member name="[HR_Project].[Last Name].&amp;[Chan L]"/>
        <member name="[HR_Project].[Last Name].&amp;[Cole S]"/>
        <member name="[HR_Project].[Last Name].&amp;[Dunn A]"/>
        <member name="[HR_Project].[Last Name].&amp;[Fett B]"/>
        <member name=""/>
        <member name="[HR_Project].[Last Name].&amp;[Gaul B]"/>
        <member name="[HR_Project].[Last Name].&amp;[Gill W]"/>
        <member name="[HR_Project].[Last Name].&amp;[Gold S]"/>
        <member name="[HR_Project].[Last Name].&amp;[Good S]"/>
        <member name="[HR_Project].[Last Name].&amp;[Gray E]"/>
        <member name="[HR_Project].[Last Name].&amp;[Ivey R]"/>
        <member name="[HR_Project].[Last Name].&amp;[Jung J]"/>
        <member name="[HR_Project].[Last Name].&amp;[King J]"/>
        <member name="[HR_Project].[Last Name].&amp;[Lajiri]"/>
        <member name="[HR_Project].[Last Name].&amp;[Ndzi C]"/>
        <member name="[HR_Project].[Last Name].&amp;[Ndzi H]"/>
        <member name="[HR_Project].[Last Name].&amp;[Owad C]"/>
        <member name="[HR_Project].[Last Name].&amp;[Pham H]"/>
        <member name="[HR_Project].[Last Name].&amp;[Pitt B]"/>
        <member name="[HR_Project].[Last Name].&amp;[Roby L]"/>
        <member name="[HR_Project].[Last Name].&amp;[Rose A]"/>
        <member name="[HR_Project].[Last Name].&amp;[Roup S]"/>
        <member name="[HR_Project].[Last Name].&amp;[Ruiz R]"/>
        <member name="[HR_Project].[Last Name].&amp;[Soto J]"/>
        <member name="[HR_Project].[Last Name].&amp;[Soze K]"/>
        <member name="[HR_Project].[Last Name].&amp;[True E]"/>
        <member name="[HR_Project].[Last Name].&amp;[Vega V]"/>
        <member name="[HR_Project].[Last Name].&amp;[Volk C]"/>
        <member name="[HR_Project].[Last Name].&amp;[Wang C]"/>
        <member name="[HR_Project].[Last Name].&amp;[Wolk H]"/>
        <member name="[HR_Project].[Last Name].&amp;[Zhou J]"/>
        <member name="[HR_Project].[Last Name].&amp;[Zima C]"/>
        <member name="[HR_Project].[Last Name].&amp;[Bates N]"/>
        <member name="[HR_Project].[Last Name].&amp;[Biden L]"/>
        <member name="[HR_Project].[Last Name].&amp;[Booth F]"/>
        <member name="[HR_Project].[Last Name].&amp;[Bozzi C]"/>
        <member name="[HR_Project].[Last Name].&amp;[Brill D]"/>
        <member name="[HR_Project].[Last Name].&amp;[Brown M]"/>
        <member name="[HR_Project].[Last Name].&amp;[Burke J]"/>
        <member name="[HR_Project].[Last Name].&amp;[Carey M]"/>
        <member name="[HR_Project].[Last Name].&amp;[Chace B]"/>
        <member name="[HR_Project].[Last Name].&amp;[Chang D]"/>
        <member name="[HR_Project].[Last Name].&amp;[Close P]"/>
        <member name="[HR_Project].[Last Name].&amp;[Cross N]"/>
        <member name="[HR_Project].[Last Name].&amp;[Davis D]"/>
        <member name="[HR_Project].[Last Name].&amp;[DeGweck]"/>
        <member name="[HR_Project].[Last Name].&amp;[Dolan L]"/>
        <member name="[HR_Project].[Last Name].&amp;[Dunne A]"/>
        <member name="[HR_Project].[Last Name].&amp;[Eaton M]"/>
        <member name="[HR_Project].[Last Name].&amp;[Fidelia]"/>
        <member name="[HR_Project].[Last Name].&amp;[Galia L]"/>
        <member name="[HR_Project].[Last Name].&amp;[Gerke M]"/>
        <member name="[HR_Project].[Last Name].&amp;[Goble T]"/>
        <member name="[HR_Project].[Last Name].&amp;[Goeth A]"/>
        <member name="[HR_Project].[Last Name].&amp;[Goyal R]"/>
        <member name="[HR_Project].[Last Name].&amp;[Gross P]"/>
        <member name="[HR_Project].[Last Name].&amp;[Hunts J]"/>
        <member name="[HR_Project].[Last Name].&amp;[Huynh M]"/>
        <member name="[HR_Project].[Last Name].&amp;[Knapp B]"/>
        <member name="[HR_Project].[Last Name].&amp;[Landa H]"/>
        <member name="[HR_Project].[Last Name].&amp;[Latif M]"/>
        <member name="[HR_Project].[Last Name].&amp;[Leach D]"/>
        <member name="[HR_Project].[Last Name].&amp;[Lundy S]"/>
        <member name="[HR_Project].[Last Name].&amp;[Lydon A]"/>
        <member name="[HR_Project].[Last Name].&amp;[Lynch L]"/>
        <member name="[HR_Project].[Last Name].&amp;[Meads E]"/>
        <member name="[HR_Project].[Last Name].&amp;[Moran P]"/>
        <member name="[HR_Project].[Last Name].&amp;[Motlagh]"/>
        <member name="[HR_Project].[Last Name].&amp;[Myers M]"/>
        <member name="[HR_Project].[Last Name].&amp;[Onque J]"/>
        <member name="[HR_Project].[Last Name].&amp;[Ozark T]"/>
        <member name="[HR_Project].[Last Name].&amp;[Perry S]"/>
        <member name="[HR_Project].[Last Name].&amp;[Potts X]"/>
        <member name="[HR_Project].[Last Name].&amp;[Power M]"/>
        <member name="[HR_Project].[Last Name].&amp;[Quinn S]"/>
        <member name="[HR_Project].[Last Name].&amp;[Roper K]"/>
        <member name="[HR_Project].[Last Name].&amp;[Saada A]"/>
        <member name="[HR_Project].[Last Name].&amp;[Sadki N]"/>
        <member name="[HR_Project].[Last Name].&amp;[Sahoo A]"/>
        <member name="[HR_Project].[Last Name].&amp;[Singh N]"/>
        <member name="[HR_Project].[Last Name].&amp;[Sloan C]"/>
        <member name="[HR_Project].[Last Name].&amp;[Smith J]"/>
        <member name="[HR_Project].[Last Name].&amp;[Smith L]"/>
        <member name="[HR_Project].[Last Name].&amp;[Smith M]"/>
        <member name="[HR_Project].[Last Name].&amp;[Smith S]"/>
        <member name="[HR_Project].[Last Name].&amp;[Szabo A]"/>
        <member name="[HR_Project].[Last Name].&amp;[Terry S]"/>
        <member name="[HR_Project].[Last Name].&amp;[Trang M]"/>
        <member name="[HR_Project].[Last Name].&amp;[Veera A]"/>
        <member name="[HR_Project].[Last Name].&amp;[Alagbe T]"/>
        <member name="[HR_Project].[Last Name].&amp;[Athwal S]"/>
        <member name="[HR_Project].[Last Name].&amp;[Bacong A]"/>
        <member name="[HR_Project].[Last Name].&amp;[Barone F]"/>
        <member name="[HR_Project].[Last Name].&amp;[Barton N]"/>
        <member name="[HR_Project].[Last Name].&amp;[Becker R]"/>
        <member name="[HR_Project].[Last Name].&amp;[Becker S]"/>
        <member name="[HR_Project].[Last Name].&amp;[Billis H]"/>
        <member name="[HR_Project].[Last Name].&amp;[Blount D]"/>
        <member name="[HR_Project].[Last Name].&amp;[Bugali J]"/>
        <member name=""/>
        <member name="[HR_Project].[Last Name].&amp;[Carter M]"/>
        <member name="[HR_Project].[Last Name].&amp;[Carthy B]"/>
        <member name="[HR_Project].[Last Name].&amp;[Clukey E]"/>
        <member name="[HR_Project].[Last Name].&amp;[Cockel J]"/>
        <member name="[HR_Project].[Last Name].&amp;[Crimming]"/>
        <member name="[HR_Project].[Last Name].&amp;[Darson J]"/>
        <member name="[HR_Project].[Last Name].&amp;[DeVito T]"/>
        <member name="[HR_Project].[Last Name].&amp;[Demita C]"/>
        <member name="[HR_Project].[Last Name].&amp;[Dobrin D]"/>
        <member name="[HR_Project].[Last Name].&amp;[Driver E]"/>
        <member name="[HR_Project].[Last Name].&amp;[Erilus A]"/>
        <member name="[HR_Project].[Last Name].&amp;[Faller M]"/>
        <member name="[HR_Project].[Last Name].&amp;[Fraval M]"/>
        <member name="[HR_Project].[Last Name].&amp;[Garcia R]"/>
        <member name="[HR_Project].[Last Name].&amp;[Gentry M]"/>
        <member name="[HR_Project].[Last Name].&amp;[Gilles A]"/>
        <member name="[HR_Project].[Last Name].&amp;[Givens M]"/>
        <member name="[HR_Project].[Last Name].&amp;[Gordon D]"/>
        <member name="[HR_Project].[Last Name].&amp;[Gruber H]"/>
        <member name="[HR_Project].[Last Name].&amp;[Horton J]"/>
        <member name="[HR_Project].[Last Name].&amp;[Howard E]"/>
        <member name="[HR_Project].[Last Name].&amp;[Hudson J]"/>
        <member name="[HR_Project].[Last Name].&amp;[Hutter R]"/>
        <member name="[HR_Project].[Last Name].&amp;[Jacobi H]"/>
        <member name="[HR_Project].[Last Name].&amp;[Kampew D]"/>
        <member name="[HR_Project].[Last Name].&amp;[Keatts K]"/>
        <member name="[HR_Project].[Last Name].&amp;[Kirill A]"/>
        <member name="[HR_Project].[Last Name].&amp;[Lecter H]"/>
        <member name="[HR_Project].[Last Name].&amp;[Leruth G]"/>
        <member name=""/>
        <member name="[HR_Project].[Last Name].&amp;[Linden M]"/>
        <member name="[HR_Project].[Last Name].&amp;[Mangal D]"/>
        <member name="[HR_Project].[Last Name].&amp;[Martin S]"/>
        <member name="[HR_Project].[Last Name].&amp;[Miller B]"/>
        <member name="[HR_Project].[Last Name].&amp;[Miller N]"/>
        <member name=""/>
        <member name="[HR_Project].[Last Name].&amp;[Morway T]"/>
        <member name="[HR_Project].[Last Name].&amp;[Newman R]"/>
        <member name="[HR_Project].[Last Name].&amp;[Ngodup S]"/>
        <member name="[HR_Project].[Last Name].&amp;[Nguyen D]"/>
        <member name="[HR_Project].[Last Name].&amp;[Nguyen L]"/>
        <member name="[HR_Project].[Last Name].&amp;[Nowlan K]"/>
        <member name="[HR_Project].[Last Name].&amp;[O'hare L]"/>
        <member name="[HR_Project].[Last Name].&amp;[Oliver B]"/>
        <member name="[HR_Project].[Last Name].&amp;[Peters L]"/>
        <member name="[HR_Project].[Last Name].&amp;[Rhoads T]"/>
        <member name="[HR_Project].[Last Name].&amp;[Rivera H]"/>
        <member name="[HR_Project].[Last Name].&amp;[Salter J]"/>
        <member name="[HR_Project].[Last Name].&amp;[Sander K]"/>
        <member name="[HR_Project].[Last Name].&amp;[Simard K]"/>
        <member name="[HR_Project].[Last Name].&amp;[Sparks T]"/>
        <member name="[HR_Project].[Last Name].&amp;[Spirea K]"/>
        <member name="[HR_Project].[Last Name].&amp;[Steans T]"/>
        <member name="[HR_Project].[Last Name].&amp;[Stoica R]"/>
        <member name="[HR_Project].[Last Name].&amp;[Strong C]"/>
        <member name="[HR_Project].[Last Name].&amp;[Tannen B]"/>
        <member name="[HR_Project].[Last Name].&amp;[Tejeda L]"/>
        <member name="[HR_Project].[Last Name].&amp;[Turpin J]"/>
        <member name="[HR_Project].[Last Name].&amp;[Walker R]"/>
        <member name="[HR_Project].[Last Name].&amp;[Wilber B]"/>
        <member name="[HR_Project].[Last Name].&amp;[Wilkes A]"/>
        <member name="[HR_Project].[Last Name].&amp;[Ybarra C]"/>
        <member name="[HR_Project].[Last Name].&amp;[Barbara T]"/>
        <member name="[HR_Project].[Last Name].&amp;[Bunbury J]"/>
        <member name="[HR_Project].[Last Name].&amp;[Burkett B]"/>
        <member name="[HR_Project].[Last Name].&amp;[Chigurh A]"/>
        <member name="[HR_Project].[Last Name].&amp;[Clayton R]"/>
        <member name="[HR_Project].[Last Name].&amp;[Cornett L]"/>
        <member name="[HR_Project].[Last Name].&amp;[Daniele A]"/>
        <member name="[HR_Project].[Last Name].&amp;[Delarge A]"/>
        <member name="[HR_Project].[Last Name].&amp;[DiNocco L]"/>
        <member name=""/>
        <member name="[HR_Project].[Last Name].&amp;[Engdahl J]"/>
        <member name="[HR_Project].[Last Name].&amp;[England R]"/>
        <member name="[HR_Project].[Last Name].&amp;[Evensen A]"/>
        <member name="[HR_Project].[Last Name].&amp;[Exantus S]"/>
        <member name="[HR_Project].[Last Name].&amp;[Fancett N]"/>
        <member name="[HR_Project].[Last Name].&amp;[Foreman T]"/>
        <member name="[HR_Project].[Last Name].&amp;[Forrest A]"/>
        <member name="[HR_Project].[Last Name].&amp;[Hankard E]"/>
        <member name="[HR_Project].[Last Name].&amp;[Jackson M]"/>
        <member name="[HR_Project].[Last Name].&amp;[Jhaveri S]"/>
        <member name="[HR_Project].[Last Name].&amp;[Johnson G]"/>
        <member name="[HR_Project].[Last Name].&amp;[Johnson N]"/>
        <member name="[HR_Project].[Last Name].&amp;[Kreuger F]"/>
        <member name="[HR_Project].[Last Name].&amp;[Langton E]"/>
        <member name="[HR_Project].[Last Name].&amp;[LeBlanc B]"/>
        <member name="[HR_Project].[Last Name].&amp;[Linares M]"/>
        <member name="[HR_Project].[Last Name].&amp;[Lindsay L]"/>
        <member name="[HR_Project].[Last Name].&amp;[Mahoney L]"/>
        <member name="[HR_Project].[Last Name].&amp;[Mancuso K]"/>
        <member name="[HR_Project].[Last Name].&amp;[Maurice S]"/>
        <member name="[HR_Project].[Last Name].&amp;[Mckenna S]"/>
        <member name="[HR_Project].[Last Name].&amp;[Navathe K]"/>
        <member name="[HR_Project].[Last Name].&amp;[Pearson R]"/>
        <member name="[HR_Project].[Last Name].&amp;[Rachael M]"/>
        <member name="[HR_Project].[Last Name].&amp;[Rarrick Q]"/>
        <member name="[HR_Project].[Last Name].&amp;[Shepard A]"/>
        <member name="[HR_Project].[Last Name].&amp;[Shields S]"/>
        <member name="[HR_Project].[Last Name].&amp;[Sutwell B]"/>
        <member name="[HR_Project].[Last Name].&amp;[Tavares D]"/>
        <member name="[HR_Project].[Last Name].&amp;[Thibaud K]"/>
        <member name="[HR_Project].[Last Name].&amp;[Tippett J]"/>
        <member name="[HR_Project].[Last Name].&amp;[Wallace C]"/>
        <member name="[HR_Project].[Last Name].&amp;[Wallace T]"/>
        <member name="[HR_Project].[Last Name].&amp;[Woodson J]"/>
        <member name="[HR_Project].[Last Name].&amp;[Adinolfi W]"/>
        <member name="[HR_Project].[Last Name].&amp;[Ait Sidi K]"/>
        <member name="[HR_Project].[Last Name].&amp;[Anderson C]"/>
        <member name="[HR_Project].[Last Name].&amp;[Anderson L]"/>
        <member name="[HR_Project].[Last Name].&amp;[Andreola C]"/>
        <member name="[HR_Project].[Last Name].&amp;[Bachioch L]"/>
        <member name="[HR_Project].[Last Name].&amp;[Baczensk R]"/>
        <member name="[HR_Project].[Last Name].&amp;[Barbossa H]"/>
        <member name="[HR_Project].[Last Name].&amp;[Beatrice C]"/>
        <member name="[HR_Project].[Last Name].&amp;[Bernstei S]"/>
        <member name="[HR_Project].[Last Name].&amp;[Bondwell B]"/>
        <member name="[HR_Project].[Last Name].&amp;[Boutwell B]"/>
        <member name="[HR_Project].[Last Name].&amp;[Buccheri J]"/>
        <member name="[HR_Project].[Last Name].&amp;[Carabbio J]"/>
        <member name="[HR_Project].[Last Name].&amp;[Chivukul E]"/>
        <member name="[HR_Project].[Last Name].&amp;[Cloninge J]"/>
        <member name=""/>
        <member name=""/>
        <member name="[HR_Project].[Last Name].&amp;[Costello F]"/>
        <member name="[HR_Project].[Last Name].&amp;[Daneault L]"/>
        <member name="[HR_Project].[Last Name].&amp;[Desimone C]"/>
        <member name="[HR_Project].[Last Name].&amp;[Dickinso G]"/>
        <member name="[HR_Project].[Last Name].&amp;[Dietrich J]"/>
        <member name="[HR_Project].[Last Name].&amp;[Estremer M]"/>
        <member name="[HR_Project].[Last Name].&amp;[Ferguson S]"/>
        <member name="[HR_Project].[Last Name].&amp;[Fernande N]"/>
        <member name="[HR_Project].[Last Name].&amp;[Girifalc E]"/>
        <member name="[HR_Project].[Last Name].&amp;[Gonzalez C]"/>
        <member name="[HR_Project].[Last Name].&amp;[Gonzalez J]"/>
        <member name="[HR_Project].[Last Name].&amp;[Gonzalez M]"/>
        <member name="[HR_Project].[Last Name].&amp;[Guiliann M]"/>
        <member name="[HR_Project].[Last Name].&amp;[Harrison K]"/>
        <member name="[HR_Project].[Last Name].&amp;[Heitzman A]"/>
        <member name="[HR_Project].[Last Name].&amp;[Hitchcoc A]"/>
        <member name="[HR_Project].[Last Name].&amp;[Homberge A]"/>
        <member name="[HR_Project].[Last Name].&amp;[Houlihan D]"/>
        <member name="[HR_Project].[Last Name].&amp;[Immediat W]"/>
        <member name="[HR_Project].[Last Name].&amp;[Jeannite T]"/>
        <member name="[HR_Project].[Last Name].&amp;[Johnston Y]"/>
        <member name="[HR_Project].[Last Name].&amp;[Khemmich B]"/>
        <member name="[HR_Project].[Last Name].&amp;[Kinsella K]"/>
        <member name="[HR_Project].[Last Name].&amp;[LaRotond W]"/>
        <member name="[HR_Project].[Last Name].&amp;[Langford L]"/>
        <member name="[HR_Project].[Last Name].&amp;[Lunquist L]"/>
        <member name="[HR_Project].[Last Name].&amp;[MacLenna S]"/>
        <member name="[HR_Project].[Last Name].&amp;[McKinzie J]"/>
        <member name="[HR_Project].[Last Name].&amp;[Medeiros J]"/>
        <member name="[HR_Project].[Last Name].&amp;[Monkfish E]"/>
        <member name="[HR_Project].[Last Name].&amp;[Monterro L]"/>
        <member name="[HR_Project].[Last Name].&amp;[Moumanil M]"/>
        <member name="[HR_Project].[Last Name].&amp;[Osturnka A]"/>
        <member name="[HR_Project].[Last Name].&amp;[Panjwani N]"/>
        <member name="[HR_Project].[Last Name].&amp;[Patronic L]"/>
        <member name="[HR_Project].[Last Name].&amp;[Pelletie E]"/>
        <member name="[HR_Project].[Last Name].&amp;[Peterson E]"/>
        <member name="[HR_Project].[Last Name].&amp;[Petingil S]"/>
        <member name="[HR_Project].[Last Name].&amp;[Petrowsk T]"/>
        <member name="[HR_Project].[Last Name].&amp;[Punjabhi L]"/>
        <member name="[HR_Project].[Last Name].&amp;[Purinton J]"/>
        <member name="[HR_Project].[Last Name].&amp;[Roberson M]"/>
        <member name="[HR_Project].[Last Name].&amp;[Robertso P]"/>
        <member name="[HR_Project].[Last Name].&amp;[Robinson A]"/>
        <member name="[HR_Project].[Last Name].&amp;[Robinson C]"/>
        <member name="[HR_Project].[Last Name].&amp;[Robinson E]"/>
        <member name="[HR_Project].[Last Name].&amp;[Roehrich B]"/>
        <member name="[HR_Project].[Last Name].&amp;[Rossetti B]"/>
        <member name="[HR_Project].[Last Name].&amp;[Sewkumar N]"/>
        <member name="[HR_Project].[Last Name].&amp;[Squatrit K]"/>
        <member name="[HR_Project].[Last Name].&amp;[Stanford B]"/>
        <member name="[HR_Project].[Last Name].&amp;[Sullivan K]"/>
        <member name="[HR_Project].[Last Name].&amp;[Sullivan T]"/>
        <member name="[HR_Project].[Last Name].&amp;[Torrence J]"/>
        <member name="[HR_Project].[Last Name].&amp;[Trzeciak C]"/>
        <member name="[HR_Project].[Last Name].&amp;[Valentin J]"/>
        <member name="[HR_Project].[Last Name].&amp;[Voldemor L]"/>
        <member name="[HR_Project].[Last Name].&amp;[Warfield S]"/>
        <member name="[HR_Project].[Last Name].&amp;[Whittier S]"/>
        <member name="[HR_Project].[Last Name].&amp;[Williams J]"/>
        <member name="[HR_Project].[Last Name].&amp;[Winthrop J]"/>
        <member name="[HR_Project].[Last Name].&amp;[Akinkuole S]"/>
        <member name="[HR_Project].[Last Name].&amp;[Champaige B]"/>
        <member name="[HR_Project].[Last Name].&amp;[Del Bosqe K]"/>
        <member name="[HR_Project].[Last Name].&amp;[Harringtn C]"/>
        <member name="[HR_Project].[Last Name].&amp;[Kretschmr J]"/>
        <member name="[HR_Project].[Last Name].&amp;[Manchestr R]"/>
        <member name="[HR_Project].[Last Name].&amp;[Stansfied N]"/>
        <member name="[HR_Project].[Last Name].&amp;[Theamsten S]"/>
        <member name="[HR_Project].[Last Name].&amp;[Tredinnik N]"/>
        <member name="[HR_Project].[Last Name].&amp;[Villanuea N]"/>
        <member name="[HR_Project].[Last Name].&amp;[Fitzpatrck M]"/>
        <member name="[HR_Project].[Last Name].&amp;[Gosciminki P]"/>
        <member name="[HR_Project].[Last Name].&amp;[Handschigl J]"/>
        <member name="[HR_Project].[Last Name].&amp;[Hendrickon T]"/>
        <member name="[HR_Project].[Last Name].&amp;[Foster-Bker A]"/>
        <member name="[HR_Project].[Last Name].&amp;[Saar-Becles M]"/>
        <member name="[HR_Project].[Last Name].&amp;[Cierpiszwski C]"/>
        <member name="[HR_Project].[Last Name].&amp;[Von Massnbach 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85">
      <autoFilter ref="A1">
        <filterColumn colId="0">
          <top10 val="5" filterVal="5"/>
        </filterColumn>
      </autoFilter>
    </filter>
  </filters>
  <rowHierarchiesUsage count="2">
    <rowHierarchyUsage hierarchyUsage="2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BF944EA-5D2C-449C-868F-D735DF2F1009}" name="PivotTable25" cacheId="31"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11">
  <location ref="A10:C13" firstHeaderRow="0" firstDataRow="1" firstDataCol="1" rowPageCount="1" colPageCount="1"/>
  <pivotFields count="4">
    <pivotField axis="axisRow" allDrilled="1" subtotalTop="0" showAll="0" sortType="descending" defaultAttributeDrillState="1">
      <items count="3">
        <item s="1" x="0"/>
        <item s="1" x="1"/>
        <item t="default"/>
      </items>
      <autoSortScope>
        <pivotArea dataOnly="0" outline="0" fieldPosition="0">
          <references count="1">
            <reference field="4294967294" count="1" selected="0">
              <x v="0"/>
            </reference>
          </references>
        </pivotArea>
      </autoSortScope>
    </pivotField>
    <pivotField axis="axisPage" allDrilled="1" subtotalTop="0" showAll="0" dataSourceSort="1" defaultAttributeDrillState="1">
      <items count="2">
        <item s="1" x="0"/>
        <item t="default"/>
      </items>
    </pivotField>
    <pivotField dataField="1" subtotalTop="0" showAll="0"/>
    <pivotField dataField="1" subtotalTop="0" showAll="0"/>
  </pivotFields>
  <rowFields count="1">
    <field x="0"/>
  </rowFields>
  <rowItems count="3">
    <i>
      <x/>
    </i>
    <i>
      <x v="1"/>
    </i>
    <i t="grand">
      <x/>
    </i>
  </rowItems>
  <colFields count="1">
    <field x="-2"/>
  </colFields>
  <colItems count="2">
    <i>
      <x/>
    </i>
    <i i="1">
      <x v="1"/>
    </i>
  </colItems>
  <pageFields count="1">
    <pageField fld="1" hier="17" name="[HR_Project].[Status].&amp;[Active]" cap="Active"/>
  </pageFields>
  <dataFields count="2">
    <dataField name="Average of Engagement" fld="2" subtotal="average" baseField="0" baseItem="1"/>
    <dataField name="Average of Satisfaction" fld="3" subtotal="average" baseField="0" baseItem="1"/>
  </dataFields>
  <formats count="5">
    <format dxfId="91">
      <pivotArea type="all" dataOnly="0" outline="0" fieldPosition="0"/>
    </format>
    <format dxfId="90">
      <pivotArea outline="0" collapsedLevelsAreSubtotals="1" fieldPosition="0"/>
    </format>
    <format dxfId="89">
      <pivotArea field="0" type="button" dataOnly="0" labelOnly="1" outline="0" axis="axisRow" fieldPosition="0"/>
    </format>
    <format dxfId="88">
      <pivotArea dataOnly="0" labelOnly="1" fieldPosition="0">
        <references count="1">
          <reference field="0" count="0"/>
        </references>
      </pivotArea>
    </format>
    <format dxfId="87">
      <pivotArea dataOnly="0" labelOnly="1" grandRow="1" outline="0" fieldPosition="0"/>
    </format>
  </formats>
  <chartFormats count="2">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D5E82E1-788C-463C-BE71-7B8133979F0A}" name="PivotTable3" cacheId="8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0">
  <location ref="E67:F71" firstHeaderRow="1" firstDataRow="1" firstDataCol="1" rowPageCount="2" colPageCount="1"/>
  <pivotFields count="5">
    <pivotField axis="axisPage" allDrilled="1" subtotalTop="0" showAll="0" dataSourceSort="1" defaultAttributeDrillState="1">
      <items count="1">
        <item t="default"/>
      </items>
    </pivotField>
    <pivotField axis="axisPage" allDrilled="1" subtotalTop="0" showAll="0" defaultAttributeDrillState="1">
      <items count="1">
        <item t="default"/>
      </items>
    </pivotField>
    <pivotField axis="axisRow" allDrilled="1" subtotalTop="0" showAll="0" dataSourceSort="1" defaultAttributeDrillState="1">
      <items count="2">
        <item s="1" x="0"/>
        <item t="default"/>
      </items>
    </pivotField>
    <pivotField axis="axisRow" allDrilled="1" subtotalTop="0" showAll="0" sortType="ascending" defaultAttributeDrillState="1">
      <items count="3">
        <item x="0"/>
        <item x="1"/>
        <item t="default"/>
      </items>
      <autoSortScope>
        <pivotArea dataOnly="0" outline="0" fieldPosition="0">
          <references count="1">
            <reference field="4294967294" count="1" selected="0">
              <x v="0"/>
            </reference>
          </references>
        </pivotArea>
      </autoSortScope>
    </pivotField>
    <pivotField dataField="1" subtotalTop="0" showAll="0"/>
  </pivotFields>
  <rowFields count="2">
    <field x="2"/>
    <field x="3"/>
  </rowFields>
  <rowItems count="4">
    <i>
      <x/>
    </i>
    <i r="1">
      <x v="1"/>
    </i>
    <i r="1">
      <x/>
    </i>
    <i t="default">
      <x/>
    </i>
  </rowItems>
  <colItems count="1">
    <i/>
  </colItems>
  <pageFields count="2">
    <pageField fld="1" hier="18" name="[HR_Project].[Department].&amp;[Soft. Engineering]" cap="Soft. Engineering"/>
    <pageField fld="0" hier="17" name="[HR_Project].[Status].&amp;[Active]" cap="Active"/>
  </pageFields>
  <dataFields count="1">
    <dataField name="Count of EmpID" fld="4" subtotal="count" baseField="2" baseItem="0"/>
  </dataFields>
  <chartFormats count="3">
    <chartFormat chart="27" format="4" series="1">
      <pivotArea type="data" outline="0" fieldPosition="0">
        <references count="1">
          <reference field="4294967294" count="1" selected="0">
            <x v="0"/>
          </reference>
        </references>
      </pivotArea>
    </chartFormat>
    <chartFormat chart="27" format="10">
      <pivotArea type="data" outline="0" fieldPosition="0">
        <references count="3">
          <reference field="4294967294" count="1" selected="0">
            <x v="0"/>
          </reference>
          <reference field="2" count="1" selected="0">
            <x v="0"/>
          </reference>
          <reference field="3" count="1" selected="0">
            <x v="1"/>
          </reference>
        </references>
      </pivotArea>
    </chartFormat>
    <chartFormat chart="27" format="11">
      <pivotArea type="data" outline="0" fieldPosition="0">
        <references count="3">
          <reference field="4294967294" count="1" selected="0">
            <x v="0"/>
          </reference>
          <reference field="2" count="1" selected="0">
            <x v="0"/>
          </reference>
          <reference field="3"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members count="1" level="1">
        <member name="[HR_Project].[Department].&amp;[Soft. Engineeri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76ADDC0-4DAB-4277-B0BE-A4CC9E01EED5}" name="PivotTable21" cacheId="8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5">
  <location ref="P51:Q56" firstHeaderRow="1" firstDataRow="1" firstDataCol="1" rowPageCount="2" colPageCount="1"/>
  <pivotFields count="4">
    <pivotField axis="axisPage" allDrilled="1" subtotalTop="0" showAll="0" defaultAttributeDrillState="1">
      <items count="2">
        <item s="1" x="0"/>
        <item t="default"/>
      </items>
    </pivotField>
    <pivotField axis="axisPage" allDrilled="1" subtotalTop="0" showAll="0" dataSourceSort="1" defaultAttributeDrillState="1">
      <items count="1">
        <item t="default"/>
      </items>
    </pivotField>
    <pivotField dataField="1" subtotalTop="0" showAll="0"/>
    <pivotField axis="axisRow" allDrilled="1" subtotalTop="0"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s>
  <rowFields count="1">
    <field x="3"/>
  </rowFields>
  <rowItems count="5">
    <i>
      <x v="1"/>
    </i>
    <i>
      <x v="2"/>
    </i>
    <i>
      <x v="4"/>
    </i>
    <i>
      <x v="3"/>
    </i>
    <i>
      <x/>
    </i>
  </rowItems>
  <colItems count="1">
    <i/>
  </colItems>
  <pageFields count="2">
    <pageField fld="1" hier="17" name="[HR_Project].[Status].&amp;[Active]" cap="Active"/>
    <pageField fld="0" hier="18" name="[HR_Project].[Department].&amp;[Sales]" cap="Sales"/>
  </pageFields>
  <dataFields count="1">
    <dataField name="Average of Years of Service" fld="2" subtotal="average" baseField="0" baseItem="0"/>
  </dataFields>
  <chartFormats count="1">
    <chartFormat chart="44"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caption="Average of Late Days (30)"/>
    <pivotHierarchy dragToData="1"/>
    <pivotHierarchy dragToData="1"/>
    <pivotHierarchy dragToData="1"/>
    <pivotHierarchy dragToData="1"/>
    <pivotHierarchy dragToData="1" caption="Count of Late Days (30)"/>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13789FF-9255-478D-A8B8-512603994D72}" name="PivotTable18" cacheId="1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P7:Q13" firstHeaderRow="1" firstDataRow="1" firstDataCol="1"/>
  <pivotFields count="5">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1"/>
  </rowFields>
  <rowItems count="6">
    <i>
      <x v="1"/>
    </i>
    <i>
      <x v="3"/>
    </i>
    <i>
      <x v="2"/>
    </i>
    <i>
      <x/>
    </i>
    <i>
      <x v="4"/>
    </i>
    <i t="grand">
      <x/>
    </i>
  </rowItems>
  <colItems count="1">
    <i/>
  </colItems>
  <dataFields count="1">
    <dataField name="Average of Absence Fraction" fld="3" subtotal="average" baseField="1" baseItem="2" numFmtId="10"/>
  </dataFields>
  <chartFormats count="2">
    <chartFormat chart="19" format="1"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multipleItemSelectionAllowed="1" dragToData="1">
      <members count="29" level="1">
        <member name="[HR_Project].[Position].&amp;[Accountant]"/>
        <member name="[HR_Project].[Position].&amp;[Admin Assistant]"/>
        <member name="[HR_Project].[Position].&amp;[Area Sales Mgr]"/>
        <member name="[HR_Project].[Position].&amp;[BI Developer]"/>
        <member name="[HR_Project].[Position].&amp;[BI Director]"/>
        <member name="[HR_Project].[Position].&amp;[Data Analyst]"/>
        <member name="[HR_Project].[Position].&amp;[Data Architect]"/>
        <member name="[HR_Project].[Position].&amp;[DB Admin]"/>
        <member name="[HR_Project].[Position].&amp;[Director of Ops]"/>
        <member name="[HR_Project].[Position].&amp;[Director of Sales]"/>
        <member name="[HR_Project].[Position].&amp;[Enterprise Architect]"/>
        <member name="[HR_Project].[Position].&amp;[IT Director]"/>
        <member name="[HR_Project].[Position].&amp;[IT Manager - DB]"/>
        <member name="[HR_Project].[Position].&amp;[IT Manager - Infra]"/>
        <member name="[HR_Project].[Position].&amp;[IT Manager - Support]"/>
        <member name="[HR_Project].[Position].&amp;[IT Support]"/>
        <member name="[HR_Project].[Position].&amp;[Network Engineer]"/>
        <member name="[HR_Project].[Position].&amp;[Principal Data Architect]"/>
        <member name="[HR_Project].[Position].&amp;[Production Manager]"/>
        <member name="[HR_Project].[Position].&amp;[Production Tech I]"/>
        <member name="[HR_Project].[Position].&amp;[Production Tech II]"/>
        <member name="[HR_Project].[Position].&amp;[Sales Manager]"/>
        <member name="[HR_Project].[Position].&amp;[Senior BI Developer]"/>
        <member name="[HR_Project].[Position].&amp;[Shared Services Manager]"/>
        <member name="[HR_Project].[Position].&amp;[Software Engine. Mng]"/>
        <member name="[HR_Project].[Position].&amp;[Software Engineer]"/>
        <member name="[HR_Project].[Position].&amp;[Sr. Accountant]"/>
        <member name="[HR_Project].[Position].&amp;[Sr. DBA]"/>
        <member name="[HR_Project].[Position].&amp;[Sr. Network Engineer]"/>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8" iMeasureHier="68">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731EB51-F46C-45BE-A6C1-0E2925DD2220}" name="PivotTable12" cacheId="3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8">
  <location ref="G9:H14" firstHeaderRow="1" firstDataRow="1" firstDataCol="1" rowPageCount="1" colPageCount="1"/>
  <pivotFields count="3">
    <pivotField axis="axisRow" allDrilled="1" subtotalTop="0" showAll="0" sortType="descending" defaultSubtotal="0" defaultAttributeDrillState="1">
      <items count="6">
        <item s="1" x="0"/>
        <item s="1" x="1"/>
        <item s="1" x="2"/>
        <item s="1" x="3"/>
        <item s="1" x="4"/>
        <item x="5"/>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5">
    <i>
      <x v="2"/>
    </i>
    <i>
      <x v="1"/>
    </i>
    <i>
      <x v="3"/>
    </i>
    <i>
      <x v="4"/>
    </i>
    <i>
      <x/>
    </i>
  </rowItems>
  <colItems count="1">
    <i/>
  </colItems>
  <pageFields count="1">
    <pageField fld="2" hier="17" name="[HR_Project].[Status].&amp;[Active]" cap="Active"/>
  </pageFields>
  <dataFields count="1">
    <dataField name="Count of EmpID" fld="1" subtotal="count" showDataAs="percentOfTotal" baseField="0" baseItem="3" numFmtId="10"/>
  </dataFields>
  <chartFormats count="7">
    <chartFormat chart="15" format="1" series="1">
      <pivotArea type="data" outline="0" fieldPosition="0">
        <references count="1">
          <reference field="4294967294" count="1" selected="0">
            <x v="0"/>
          </reference>
        </references>
      </pivotArea>
    </chartFormat>
    <chartFormat chart="15" format="2">
      <pivotArea type="data" outline="0" fieldPosition="0">
        <references count="2">
          <reference field="4294967294" count="1" selected="0">
            <x v="0"/>
          </reference>
          <reference field="0" count="1" selected="0">
            <x v="0"/>
          </reference>
        </references>
      </pivotArea>
    </chartFormat>
    <chartFormat chart="15" format="3">
      <pivotArea type="data" outline="0" fieldPosition="0">
        <references count="2">
          <reference field="4294967294" count="1" selected="0">
            <x v="0"/>
          </reference>
          <reference field="0" count="1" selected="0">
            <x v="1"/>
          </reference>
        </references>
      </pivotArea>
    </chartFormat>
    <chartFormat chart="15" format="4">
      <pivotArea type="data" outline="0" fieldPosition="0">
        <references count="2">
          <reference field="4294967294" count="1" selected="0">
            <x v="0"/>
          </reference>
          <reference field="0" count="1" selected="0">
            <x v="2"/>
          </reference>
        </references>
      </pivotArea>
    </chartFormat>
    <chartFormat chart="15" format="5">
      <pivotArea type="data" outline="0" fieldPosition="0">
        <references count="2">
          <reference field="4294967294" count="1" selected="0">
            <x v="0"/>
          </reference>
          <reference field="0" count="1" selected="0">
            <x v="3"/>
          </reference>
        </references>
      </pivotArea>
    </chartFormat>
    <chartFormat chart="15" format="6">
      <pivotArea type="data" outline="0" fieldPosition="0">
        <references count="2">
          <reference field="4294967294" count="1" selected="0">
            <x v="0"/>
          </reference>
          <reference field="0" count="1" selected="0">
            <x v="4"/>
          </reference>
        </references>
      </pivotArea>
    </chartFormat>
    <chartFormat chart="15" format="7">
      <pivotArea type="data" outline="0" fieldPosition="0">
        <references count="2">
          <reference field="4294967294" count="1" selected="0">
            <x v="0"/>
          </reference>
          <reference field="0" count="1" selected="0">
            <x v="5"/>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2A575303-669B-4DE7-AEB4-B9F52CFDE228}" name="PivotTable24"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1">
  <location ref="M10:N13" firstHeaderRow="1" firstDataRow="1" firstDataCol="1" rowPageCount="1" colPageCount="1"/>
  <pivotFields count="3">
    <pivotField axis="axisRow" allDrilled="1" subtotalTop="0"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axis="axisPage" allDrilled="1" subtotalTop="0" showAll="0" dataSourceSort="1" defaultAttributeDrillState="1">
      <items count="1">
        <item t="default"/>
      </items>
    </pivotField>
    <pivotField dataField="1" subtotalTop="0" showAll="0"/>
  </pivotFields>
  <rowFields count="1">
    <field x="0"/>
  </rowFields>
  <rowItems count="3">
    <i>
      <x/>
    </i>
    <i>
      <x v="1"/>
    </i>
    <i>
      <x v="2"/>
    </i>
  </rowItems>
  <colItems count="1">
    <i/>
  </colItems>
  <pageFields count="1">
    <pageField fld="1" hier="17" name="[HR_Project].[Status].&amp;[Active]" cap="Active"/>
  </pageFields>
  <dataFields count="1">
    <dataField fld="2" subtotal="count" baseField="0" baseItem="0" numFmtId="10"/>
  </dataFields>
  <chartFormats count="1">
    <chartFormat chart="29"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70D4C22-043A-4BD7-AB21-E5F7EFC43584}" name="PivotTable3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38:B43" firstHeaderRow="1" firstDataRow="1" firstDataCol="1" rowPageCount="1" colPageCount="1"/>
  <pivotFields count="4">
    <pivotField axis="axisRow" allDrilled="1" subtotalTop="0" showAll="0" defaultSubtotal="0" defaultAttributeDrillState="1">
      <items count="1">
        <item s="1" x="0"/>
      </items>
    </pivotField>
    <pivotField axis="axisPage" allDrilled="1" subtotalTop="0" showAll="0" dataSourceSort="1" defaultSubtotal="0" defaultAttributeDrillState="1"/>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2"/>
  </rowFields>
  <rowItems count="5">
    <i>
      <x/>
    </i>
    <i r="1">
      <x v="1"/>
    </i>
    <i r="1">
      <x v="2"/>
    </i>
    <i r="1">
      <x/>
    </i>
    <i t="grand">
      <x/>
    </i>
  </rowItems>
  <colItems count="1">
    <i/>
  </colItems>
  <pageFields count="1">
    <pageField fld="1" hier="17" name="[HR_Project].[Status].&amp;[Active]" cap="Active"/>
  </pageFields>
  <dataFields count="1">
    <dataField name="Average of Combined Eng&amp;Sat" fld="3" subtotal="average" baseField="2" baseItem="2" numFmtId="2"/>
  </dataFields>
  <chartFormats count="1">
    <chartFormat chart="9" format="5"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caption="Sum of Absence Fraction"/>
    <pivotHierarchy dragToData="1" caption="Average of Absence Fraction"/>
    <pivotHierarchy dragToData="1" caption="Sum of Absences"/>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bsence Fraction"/>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8"/>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32F3C29B-E7C3-4B3A-BF87-0B7FD2BC112B}" name="PivotTable17" cacheId="8"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23">
  <location ref="U38:W41" firstHeaderRow="0" firstDataRow="1" firstDataCol="1" rowPageCount="2" colPageCount="1"/>
  <pivotFields count="7">
    <pivotField axis="axisPage" allDrilled="1" subtotalTop="0" showAll="0" defaultSubtotal="0" defaultAttributeDrillState="1">
      <items count="1">
        <item s="1" x="0"/>
      </items>
    </pivotField>
    <pivotField axis="axisPage" allDrilled="1" subtotalTop="0" showAll="0" dataSourceSort="1" defaultSubtotal="0" defaultAttributeDrillState="1"/>
    <pivotField allDrilled="1" subtotalTop="0" showAll="0" dataSourceSort="1" defaultSubtotal="0" defaultAttributeDrillState="1">
      <items count="3">
        <item s="1" x="0"/>
        <item s="1" x="1"/>
        <item s="1" x="2"/>
      </items>
    </pivotField>
    <pivotField allDrilled="1" subtotalTop="0" showAll="0" dataSourceSort="1" defaultSubtotal="0" defaultAttributeDrillState="1">
      <items count="2">
        <item s="1" x="0"/>
        <item s="1" x="1"/>
      </items>
    </pivotField>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s>
  <rowFields count="1">
    <field x="6"/>
  </rowFields>
  <rowItems count="3">
    <i>
      <x/>
    </i>
    <i>
      <x v="1"/>
    </i>
    <i t="grand">
      <x/>
    </i>
  </rowItems>
  <colFields count="1">
    <field x="-2"/>
  </colFields>
  <colItems count="2">
    <i>
      <x/>
    </i>
    <i i="1">
      <x v="1"/>
    </i>
  </colItems>
  <pageFields count="2">
    <pageField fld="1" hier="17" name="[HR_Project].[Status].&amp;[Active]" cap="Active"/>
    <pageField fld="0" hier="18" name="[HR_Project].[Department].&amp;[IT/IS]" cap="IT/IS"/>
  </pageFields>
  <dataFields count="2">
    <dataField name="Average of Absence Fraction" fld="5" subtotal="average" baseField="6" baseItem="0" numFmtId="10"/>
    <dataField name="Sum of Late Days (30)" fld="4" baseField="0" baseItem="0"/>
  </dataFields>
  <chartFormats count="2">
    <chartFormat chart="22" format="2"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1"/>
          </reference>
        </references>
      </pivotArea>
    </chartFormat>
  </chartFormats>
  <pivotHierarchies count="12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caption="Sum of Absence Fraction"/>
    <pivotHierarchy dragToData="1" caption="Average of Absence Fraction"/>
    <pivotHierarchy dragToData="1" caption="Sum of Absences"/>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caption="Average of Absences"/>
    <pivotHierarchy dragToData="1" caption="Count of Absences"/>
    <pivotHierarchy dragToData="1"/>
    <pivotHierarchy dragToData="1" caption="Sum of Projects"/>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bsence Fraction"/>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D25C52AC-D8CB-45AE-BA47-F8716FFF4D81}" name="PivotTable5"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E38:F43" firstHeaderRow="1" firstDataRow="1" firstDataCol="1" rowPageCount="2" colPageCount="1"/>
  <pivotFields count="5">
    <pivotField axis="axisPage" allDrilled="1" subtotalTop="0" showAll="0" defaultSubtotal="0" defaultAttributeDrillState="1">
      <items count="1">
        <item s="1" x="0"/>
      </items>
    </pivotField>
    <pivotField axis="axisPage" allDrilled="1" subtotalTop="0" showAll="0" dataSourceSort="1" defaultSubtotal="0" defaultAttributeDrillState="1"/>
    <pivotField axis="axisRow" allDrilled="1" subtotalTop="0" showAll="0" dataSourceSort="1" defaultSubtotal="0" defaultAttributeDrillState="1">
      <items count="1">
        <item s="1" x="0"/>
      </items>
    </pivotField>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2">
    <field x="2"/>
    <field x="4"/>
  </rowFields>
  <rowItems count="5">
    <i>
      <x/>
    </i>
    <i r="1">
      <x v="2"/>
    </i>
    <i r="1">
      <x v="1"/>
    </i>
    <i r="1">
      <x/>
    </i>
    <i t="grand">
      <x/>
    </i>
  </rowItems>
  <colItems count="1">
    <i/>
  </colItems>
  <pageFields count="2">
    <pageField fld="1" hier="17" name="[HR_Project].[Status].&amp;[Active]" cap="Active"/>
    <pageField fld="0" hier="18" name="[HR_Project].[Department].&amp;[IT/IS]" cap="IT/IS"/>
  </pageFields>
  <dataFields count="1">
    <dataField name="Count of EmpID" fld="3" subtotal="count" baseField="0" baseItem="0"/>
  </dataFields>
  <chartFormats count="1">
    <chartFormat chart="14"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caption="Sum of Absence Fraction"/>
    <pivotHierarchy dragToData="1" caption="Average of Absence Fraction"/>
    <pivotHierarchy dragToData="1" caption="Sum of Absences"/>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caption="Average of Absences"/>
    <pivotHierarchy dragToData="1" caption="Count of Absences"/>
    <pivotHierarchy dragToData="1"/>
    <pivotHierarchy dragToData="1" caption="Sum of Projects"/>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bsence Fraction"/>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46B326BB-9197-44CA-B872-8CD27D197A4C}" name="PivotTable27" cacheId="41"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11" rowHeaderCaption="Term Reason">
  <location ref="A20:C28" firstHeaderRow="1" firstDataRow="3"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1">
        <item s="1" x="0"/>
      </items>
    </pivotField>
    <pivotField axis="axisCol" allDrilled="1" subtotalTop="0" showAll="0" dataSourceSort="1" defaultSubtotal="0" defaultAttributeDrillState="1">
      <items count="2">
        <item x="0"/>
        <item x="1"/>
      </items>
    </pivotField>
  </pivotFields>
  <rowFields count="1">
    <field x="0"/>
  </rowFields>
  <rowItems count="6">
    <i>
      <x/>
    </i>
    <i>
      <x v="4"/>
    </i>
    <i>
      <x v="3"/>
    </i>
    <i>
      <x v="1"/>
    </i>
    <i>
      <x v="2"/>
    </i>
    <i t="grand">
      <x/>
    </i>
  </rowItems>
  <colFields count="2">
    <field x="2"/>
    <field x="3"/>
  </colFields>
  <colItems count="2">
    <i>
      <x/>
      <x/>
    </i>
    <i r="1">
      <x v="1"/>
    </i>
  </colItems>
  <dataFields count="1">
    <dataField name="Count of Termination Reason" fld="1" subtotal="count"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3">
          <reference field="4294967294" count="1" selected="0">
            <x v="0"/>
          </reference>
          <reference field="2" count="1" selected="0">
            <x v="0"/>
          </reference>
          <reference field="3" count="1" selected="0">
            <x v="1"/>
          </reference>
        </references>
      </pivotArea>
    </chartFormat>
    <chartFormat chart="7" format="2" series="1">
      <pivotArea type="data" outline="0" fieldPosition="0">
        <references count="3">
          <reference field="4294967294" count="1" selected="0">
            <x v="0"/>
          </reference>
          <reference field="2" count="1" selected="0">
            <x v="0"/>
          </reference>
          <reference field="3" count="1" selected="0">
            <x v="0"/>
          </reference>
        </references>
      </pivotArea>
    </chartFormat>
    <chartFormat chart="7" format="3" series="1">
      <pivotArea type="data" outline="0" fieldPosition="0">
        <references count="3">
          <reference field="4294967294" count="1" selected="0">
            <x v="0"/>
          </reference>
          <reference field="2" count="1" selected="0">
            <x v="0"/>
          </reference>
          <reference field="3"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2"/>
    <pivotHierarchy dragToData="1" caption="Max of Salary3"/>
    <pivotHierarchy dragToData="1" caption="Min of Salary4"/>
    <pivotHierarchy dragToData="1"/>
    <pivotHierarchy dragToData="1"/>
    <pivotHierarchy dragToData="1"/>
    <pivotHierarchy dragToData="1" caption="Count of EmpID"/>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85">
      <autoFilter ref="A1">
        <filterColumn colId="0">
          <top10 val="5" filterVal="5"/>
        </filterColumn>
      </autoFilter>
    </filter>
  </filters>
  <rowHierarchiesUsage count="1">
    <rowHierarchyUsage hierarchyUsage="16"/>
  </rowHierarchiesUsage>
  <colHierarchiesUsage count="2">
    <colHierarchyUsage hierarchyUsage="18"/>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256BD875-3039-47DA-81E3-640427AFFDFE}" name="PivotTable34" cacheId="3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4">
  <location ref="A8:B13"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4"/>
    </i>
    <i>
      <x/>
    </i>
    <i>
      <x v="1"/>
    </i>
    <i>
      <x v="3"/>
    </i>
  </rowItems>
  <colItems count="1">
    <i/>
  </colItems>
  <dataFields count="1">
    <dataField fld="1" subtotal="count" baseField="0" baseItem="1" numFmtId="10"/>
  </dataFields>
  <chartFormats count="1">
    <chartFormat chart="14" format="6"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81C21B59-D515-4C88-8F26-F5DE44249F3A}" name="PivotTable6" cacheId="4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9">
  <location ref="I68:K70" firstHeaderRow="0" firstDataRow="1" firstDataCol="1" rowPageCount="1" colPageCount="1"/>
  <pivotFields count="5">
    <pivotField allDrilled="1" subtotalTop="0" showAll="0" dataSourceSort="1" defaultAttributeDrillState="1"/>
    <pivotField axis="axisPage" allDrilled="1" subtotalTop="0" showAll="0" dataSourceSort="1" defaultAttributeDrillState="1">
      <items count="6">
        <item x="0"/>
        <item x="1"/>
        <item x="2"/>
        <item x="3"/>
        <item s="1" x="4"/>
        <item t="default"/>
      </items>
    </pivotField>
    <pivotField axis="axisRow" allDrilled="1" subtotalTop="0" showAll="0" dataSourceSort="1" defaultAttributeDrillState="1">
      <items count="3">
        <item x="0"/>
        <item x="1"/>
        <item t="default"/>
      </items>
    </pivotField>
    <pivotField dataField="1" subtotalTop="0" showAll="0"/>
    <pivotField dataField="1" subtotalTop="0" showAll="0"/>
  </pivotFields>
  <rowFields count="1">
    <field x="2"/>
  </rowFields>
  <rowItems count="2">
    <i>
      <x/>
    </i>
    <i>
      <x v="1"/>
    </i>
  </rowItems>
  <colFields count="1">
    <field x="-2"/>
  </colFields>
  <colItems count="2">
    <i>
      <x/>
    </i>
    <i i="1">
      <x v="1"/>
    </i>
  </colItems>
  <pageFields count="1">
    <pageField fld="1" hier="18" name="[HR_Project].[Department].&amp;[Soft. Engineering]" cap="Soft. Engineering"/>
  </pageFields>
  <dataFields count="2">
    <dataField name="Average of Projects" fld="3" subtotal="average" baseField="2" baseItem="0"/>
    <dataField name="Average of Combined Eng&amp;Sat" fld="4" subtotal="average" baseField="2" baseItem="0"/>
  </dataFields>
  <chartFormats count="2">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HR_Project].[Status].&amp;[Vol. Termin.]"/>
        <member name="[HR_Project].[Status].&amp;[Termin. w/caus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418C612-868E-40AA-810E-931088BD738D}" name="PivotTable16" cacheId="1"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21">
  <location ref="H38:J42" firstHeaderRow="1" firstDataRow="2" firstDataCol="1" rowPageCount="2" colPageCount="1"/>
  <pivotFields count="6">
    <pivotField axis="axisPage" allDrilled="1" subtotalTop="0" showAll="0" defaultSubtotal="0" defaultAttributeDrillState="1">
      <items count="1">
        <item s="1" x="0"/>
      </items>
    </pivotField>
    <pivotField axis="axisPage" allDrilled="1" subtotalTop="0" showAll="0" dataSourceSort="1" defaultSubtotal="0" defaultAttributeDrillState="1"/>
    <pivotField allDrilled="1" subtotalTop="0" showAll="0" dataSourceSort="1" defaultSubtotal="0" defaultAttributeDrillState="1">
      <items count="3">
        <item s="1" x="0"/>
        <item s="1" x="1"/>
        <item s="1" x="2"/>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s="1" x="0"/>
        <item s="1" x="1"/>
      </items>
    </pivotField>
    <pivotField dataField="1" subtotalTop="0" showAll="0" defaultSubtotal="0"/>
  </pivotFields>
  <rowFields count="1">
    <field x="4"/>
  </rowFields>
  <rowItems count="3">
    <i>
      <x/>
    </i>
    <i>
      <x v="1"/>
    </i>
    <i t="grand">
      <x/>
    </i>
  </rowItems>
  <colFields count="1">
    <field x="3"/>
  </colFields>
  <colItems count="2">
    <i>
      <x/>
    </i>
    <i>
      <x v="1"/>
    </i>
  </colItems>
  <pageFields count="2">
    <pageField fld="1" hier="17" name="[HR_Project].[Status].&amp;[Active]" cap="Active"/>
    <pageField fld="0" hier="18" name="[HR_Project].[Department].&amp;[IT/IS]" cap="IT/IS"/>
  </pageFields>
  <dataFields count="1">
    <dataField name="Count of EmpID" fld="5" subtotal="count" baseField="3" baseItem="0"/>
  </dataFields>
  <chartFormats count="2">
    <chartFormat chart="20" format="2" series="1">
      <pivotArea type="data" outline="0" fieldPosition="0">
        <references count="2">
          <reference field="4294967294" count="1" selected="0">
            <x v="0"/>
          </reference>
          <reference field="3" count="1" selected="0">
            <x v="0"/>
          </reference>
        </references>
      </pivotArea>
    </chartFormat>
    <chartFormat chart="20" format="3" series="1">
      <pivotArea type="data" outline="0" fieldPosition="0">
        <references count="2">
          <reference field="4294967294" count="1" selected="0">
            <x v="0"/>
          </reference>
          <reference field="3" count="1" selected="0">
            <x v="1"/>
          </reference>
        </references>
      </pivotArea>
    </chartFormat>
  </chartFormats>
  <pivotHierarchies count="12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caption="Sum of Absence Fraction"/>
    <pivotHierarchy dragToData="1" caption="Average of Absence Fraction"/>
    <pivotHierarchy dragToData="1" caption="Sum of Absences"/>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caption="Average of Absences"/>
    <pivotHierarchy dragToData="1" caption="Count of Absences"/>
    <pivotHierarchy dragToData="1"/>
    <pivotHierarchy dragToData="1" caption="Sum of Projects"/>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bsence Fraction"/>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E749E5E8-3BCC-4328-9E2C-A8C15EAC5EB0}" name="PivotTable36" cacheId="4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1">
  <location ref="A67:B70" firstHeaderRow="1" firstDataRow="1" firstDataCol="1" rowPageCount="2" colPageCount="1"/>
  <pivotFields count="4">
    <pivotField axis="axisPage" allDrilled="1" subtotalTop="0" showAll="0" dataSourceSort="1" defaultSubtotal="0" defaultAttributeDrillState="1"/>
    <pivotField axis="axisPage" allDrilled="1" subtotalTop="0" showAll="0" dataSourceSort="1" defaultSubtotal="0" defaultAttributeDrillState="1">
      <items count="5">
        <item x="0"/>
        <item x="1"/>
        <item x="2"/>
        <item x="3"/>
        <item s="1" x="4"/>
      </items>
    </pivotField>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pivotFields>
  <rowFields count="1">
    <field x="2"/>
  </rowFields>
  <rowItems count="3">
    <i>
      <x v="2"/>
    </i>
    <i>
      <x v="1"/>
    </i>
    <i>
      <x/>
    </i>
  </rowItems>
  <colItems count="1">
    <i/>
  </colItems>
  <pageFields count="2">
    <pageField fld="0" hier="17" name="[HR_Project].[Status].&amp;[Active]" cap="Active"/>
    <pageField fld="1" hier="18" name="[HR_Project].[Department].&amp;[Soft. Engineering]" cap="Soft. Engineering"/>
  </pageFields>
  <dataFields count="1">
    <dataField name="Average of Combined Eng&amp;Sat" fld="3" subtotal="average" baseField="0" baseItem="0"/>
  </dataFields>
  <chartFormats count="1">
    <chartFormat chart="30" format="6"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07C7597-389D-4DE0-84E2-E0894FEF1839}" name="PivotTable4" cacheId="8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3">
  <location ref="M50:N54" firstHeaderRow="1" firstDataRow="1" firstDataCol="1" rowPageCount="1" colPageCount="1"/>
  <pivotFields count="4">
    <pivotField axis="axisRow" allDrilled="1" subtotalTop="0" showAll="0" defaultAttributeDrillState="1">
      <items count="2">
        <item s="1" x="0"/>
        <item t="default"/>
      </items>
    </pivotField>
    <pivotField axis="axisPage" allDrilled="1" subtotalTop="0" showAll="0" dataSourceSort="1" defaultAttributeDrillState="1">
      <items count="1">
        <item t="default"/>
      </items>
    </pivotField>
    <pivotField axis="axisRow" allDrilled="1" subtotalTop="0" showAll="0" sortType="ascending" defaultAttributeDrillState="1">
      <items count="3">
        <item x="0"/>
        <item x="1"/>
        <item t="default"/>
      </items>
      <autoSortScope>
        <pivotArea dataOnly="0" outline="0" fieldPosition="0">
          <references count="1">
            <reference field="4294967294" count="1" selected="0">
              <x v="0"/>
            </reference>
          </references>
        </pivotArea>
      </autoSortScope>
    </pivotField>
    <pivotField dataField="1" subtotalTop="0" showAll="0"/>
  </pivotFields>
  <rowFields count="2">
    <field x="0"/>
    <field x="2"/>
  </rowFields>
  <rowItems count="4">
    <i>
      <x/>
    </i>
    <i r="1">
      <x v="1"/>
    </i>
    <i r="1">
      <x/>
    </i>
    <i t="default">
      <x/>
    </i>
  </rowItems>
  <colItems count="1">
    <i/>
  </colItems>
  <pageFields count="1">
    <pageField fld="1" hier="17" name="[HR_Project].[Status].&amp;[Active]" cap="Active"/>
  </pageFields>
  <dataFields count="1">
    <dataField name="Average of Salary" fld="3" subtotal="average" baseField="2" baseItem="0" numFmtId="167"/>
  </dataFields>
  <chartFormats count="2">
    <chartFormat chart="42" format="1" series="1">
      <pivotArea type="data" outline="0" fieldPosition="0">
        <references count="1">
          <reference field="4294967294" count="1" selected="0">
            <x v="0"/>
          </reference>
        </references>
      </pivotArea>
    </chartFormat>
    <chartFormat chart="42" format="2" series="1">
      <pivotArea type="data" outline="0" fieldPosition="0">
        <references count="2">
          <reference field="4294967294" count="1" selected="0">
            <x v="0"/>
          </reference>
          <reference field="2"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caption="Average of Late Days (30)"/>
    <pivotHierarchy dragToData="1"/>
    <pivotHierarchy dragToData="1"/>
    <pivotHierarchy dragToData="1"/>
    <pivotHierarchy dragToData="1"/>
    <pivotHierarchy dragToData="1" caption="Count of Late Days (30)"/>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8"/>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CF1B56C8-5BF6-41E1-AA48-F7E2682832BC}" name="PivotTable10" cacheId="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I52:J55" firstHeaderRow="1" firstDataRow="1" firstDataCol="1" rowPageCount="2" colPageCount="1"/>
  <pivotFields count="4">
    <pivotField axis="axisPage" allDrilled="1" subtotalTop="0" showAll="0" defaultSubtotal="0" defaultAttributeDrillState="1">
      <items count="5">
        <item x="0"/>
        <item x="1"/>
        <item x="2"/>
        <item s="1" x="3"/>
        <item x="4"/>
      </items>
    </pivotField>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3"/>
  </rowFields>
  <rowItems count="3">
    <i>
      <x/>
    </i>
    <i>
      <x v="1"/>
    </i>
    <i t="grand">
      <x/>
    </i>
  </rowItems>
  <colItems count="1">
    <i/>
  </colItems>
  <pageFields count="2">
    <pageField fld="2" hier="17" name="[HR_Project].[Status].&amp;[Active]" cap="Active"/>
    <pageField fld="0" hier="18" name="[HR_Project].[Department].&amp;[Sales]" cap="Sales"/>
  </pageFields>
  <dataFields count="1">
    <dataField name="Sum of Late Days (30)" fld="1" showDataAs="percentOfTotal" baseField="3" baseItem="0" numFmtId="10"/>
  </dataFields>
  <chartFormats count="3">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3" count="1" selected="0">
            <x v="0"/>
          </reference>
        </references>
      </pivotArea>
    </chartFormat>
    <chartFormat chart="13" format="3">
      <pivotArea type="data" outline="0" fieldPosition="0">
        <references count="2">
          <reference field="4294967294" count="1" selected="0">
            <x v="0"/>
          </reference>
          <reference field="3"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736089F0-F325-4370-A477-855C87F5260E}" name="PivotTable15" cacheId="2"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19">
  <location ref="P39:R44" firstHeaderRow="1" firstDataRow="2" firstDataCol="1" rowPageCount="3" colPageCount="1"/>
  <pivotFields count="6">
    <pivotField axis="axisPage" allDrilled="1" subtotalTop="0" showAll="0" defaultSubtotal="0" defaultAttributeDrillState="1">
      <items count="1">
        <item s="1" x="0"/>
      </items>
    </pivotField>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3">
        <item s="1" x="0"/>
        <item s="1" x="1"/>
        <item s="1" x="2"/>
      </items>
    </pivotField>
    <pivotField dataField="1" subtotalTop="0" showAll="0" defaultSubtotal="0"/>
    <pivotField axis="axisCol" allDrilled="1" subtotalTop="0" showAll="0" dataSourceSort="1" defaultSubtotal="0" defaultAttributeDrillState="1">
      <items count="2">
        <item x="0"/>
        <item x="1"/>
      </items>
    </pivotField>
  </pivotFields>
  <rowFields count="1">
    <field x="3"/>
  </rowFields>
  <rowItems count="4">
    <i>
      <x/>
    </i>
    <i>
      <x v="1"/>
    </i>
    <i>
      <x v="2"/>
    </i>
    <i t="grand">
      <x/>
    </i>
  </rowItems>
  <colFields count="1">
    <field x="5"/>
  </colFields>
  <colItems count="2">
    <i>
      <x/>
    </i>
    <i>
      <x v="1"/>
    </i>
  </colItems>
  <pageFields count="3">
    <pageField fld="1" hier="17" name="[HR_Project].[Status].&amp;[Active]" cap="Active"/>
    <pageField fld="0" hier="18" name="[HR_Project].[Department].&amp;[IT/IS]" cap="IT/IS"/>
    <pageField fld="2" hier="2" name="[HR_Project].[Salary Band].[All]" cap="All"/>
  </pageFields>
  <dataFields count="1">
    <dataField name="Average of Salary" fld="4" subtotal="average" baseField="3" baseItem="0" numFmtId="168"/>
  </dataFields>
  <chartFormats count="2">
    <chartFormat chart="18" format="4" series="1">
      <pivotArea type="data" outline="0" fieldPosition="0">
        <references count="2">
          <reference field="4294967294" count="1" selected="0">
            <x v="0"/>
          </reference>
          <reference field="5" count="1" selected="0">
            <x v="0"/>
          </reference>
        </references>
      </pivotArea>
    </chartFormat>
    <chartFormat chart="18" format="5" series="1">
      <pivotArea type="data" outline="0" fieldPosition="0">
        <references count="2">
          <reference field="4294967294" count="1" selected="0">
            <x v="0"/>
          </reference>
          <reference field="5" count="1" selected="0">
            <x v="1"/>
          </reference>
        </references>
      </pivotArea>
    </chartFormat>
  </chartFormats>
  <pivotHierarchies count="12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caption="Sum of Absence Fraction"/>
    <pivotHierarchy dragToData="1" caption="Average of Absence Fraction"/>
    <pivotHierarchy dragToData="1" caption="Sum of Absences"/>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caption="Average of Absences"/>
    <pivotHierarchy dragToData="1" caption="Count of Absences"/>
    <pivotHierarchy dragToData="1"/>
    <pivotHierarchy dragToData="1" caption="Sum of Projects"/>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bsence Fraction"/>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EA3A2AC3-75F4-403C-B75E-8E502D082A23}" name="PivotTable37" cacheId="8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1">
  <location ref="M66:N71" firstHeaderRow="1" firstDataRow="2" firstDataCol="1" rowPageCount="1" colPageCount="1"/>
  <pivotFields count="5">
    <pivotField axis="axisRow" allDrilled="1" subtotalTop="0" showAll="0" dataSourceSort="1" defaultSubtotal="0" defaultAttributeDrillState="1">
      <items count="2">
        <item s="1" x="0"/>
        <item s="1" x="1"/>
      </items>
    </pivotField>
    <pivotField axis="axisPage" allDrilled="1" subtotalTop="0" showAll="0" dataSourceSort="1" defaultSubtotal="0" defaultAttributeDrillState="1">
      <items count="5">
        <item x="0"/>
        <item x="1"/>
        <item x="2"/>
        <item x="3"/>
        <item s="1" x="4"/>
      </items>
    </pivotField>
    <pivotField dataField="1" subtotalTop="0" showAll="0"/>
    <pivotField axis="axisCol" allDrilled="1" subtotalTop="0" showAll="0" dataSourceSort="1" defaultSubtotal="0" defaultAttributeDrillState="1">
      <items count="1">
        <item x="0"/>
      </items>
    </pivotField>
    <pivotField axis="axisRow" allDrilled="1" subtotalTop="0" showAll="0" dataSourceSort="1" defaultSubtotal="0" defaultAttributeDrillState="1">
      <items count="2">
        <item x="0"/>
        <item x="1"/>
      </items>
    </pivotField>
  </pivotFields>
  <rowFields count="2">
    <field x="0"/>
    <field x="4"/>
  </rowFields>
  <rowItems count="4">
    <i>
      <x/>
    </i>
    <i r="1">
      <x/>
    </i>
    <i>
      <x v="1"/>
    </i>
    <i r="1">
      <x v="1"/>
    </i>
  </rowItems>
  <colFields count="1">
    <field x="3"/>
  </colFields>
  <colItems count="1">
    <i>
      <x/>
    </i>
  </colItems>
  <pageFields count="1">
    <pageField fld="1" hier="18" name="[HR_Project].[Department].&amp;[Soft. Engineering]" cap="Soft. Engineering"/>
  </pageFields>
  <dataFields count="1">
    <dataField name="Count of EmpID" fld="2" subtotal="count" baseField="0" baseItem="0"/>
  </dataFields>
  <chartFormats count="1">
    <chartFormat chart="30"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pivotHierarchy dragToData="1"/>
    <pivotHierarchy dragToData="1"/>
    <pivotHierarchy dragToData="1"/>
    <pivotHierarchy dragToData="1"/>
    <pivotHierarchy dragToData="1"/>
    <pivotHierarchy dragToData="1" caption="Average of Engagement"/>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7"/>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F26C8D40-7AF8-43EA-A1BD-3E8A7B589198}" name="PivotTable38" cacheId="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M37:N42" firstHeaderRow="1" firstDataRow="1" firstDataCol="1" rowPageCount="1" colPageCount="1"/>
  <pivotFields count="4">
    <pivotField axis="axisRow" allDrilled="1" subtotalTop="0" showAll="0" defaultSubtotal="0" defaultAttributeDrillState="1">
      <items count="1">
        <item s="1" x="0"/>
      </items>
    </pivotField>
    <pivotField axis="axisPage" allDrilled="1" subtotalTop="0" showAll="0" dataSourceSort="1" defaultSubtotal="0" defaultAttributeDrillState="1"/>
    <pivotField dataField="1" subtotalTop="0" showAll="0" defaultSubtotal="0"/>
    <pivotField axis="axisRow" allDrilled="1" subtotalTop="0" showAll="0" defaultSubtotal="0" defaultAttributeDrillState="1">
      <items count="3">
        <item x="0"/>
        <item x="2"/>
        <item x="1"/>
      </items>
    </pivotField>
  </pivotFields>
  <rowFields count="2">
    <field x="0"/>
    <field x="3"/>
  </rowFields>
  <rowItems count="5">
    <i>
      <x/>
    </i>
    <i r="1">
      <x/>
    </i>
    <i r="1">
      <x v="1"/>
    </i>
    <i r="1">
      <x v="2"/>
    </i>
    <i t="grand">
      <x/>
    </i>
  </rowItems>
  <colItems count="1">
    <i/>
  </colItems>
  <pageFields count="1">
    <pageField fld="1" hier="17" name="[HR_Project].[Status].&amp;[Active]" cap="Active"/>
  </pageFields>
  <dataFields count="1">
    <dataField name="Count of EmpID" fld="2" subtotal="count" showDataAs="percentOfTotal" baseField="0" baseItem="0" numFmtId="10"/>
  </dataFields>
  <chartFormats count="4">
    <chartFormat chart="7" format="1" series="1">
      <pivotArea type="data" outline="0" fieldPosition="0">
        <references count="1">
          <reference field="4294967294" count="1" selected="0">
            <x v="0"/>
          </reference>
        </references>
      </pivotArea>
    </chartFormat>
    <chartFormat chart="7" format="2">
      <pivotArea type="data" outline="0" fieldPosition="0">
        <references count="3">
          <reference field="4294967294" count="1" selected="0">
            <x v="0"/>
          </reference>
          <reference field="0" count="1" selected="0">
            <x v="0"/>
          </reference>
          <reference field="3" count="1" selected="0">
            <x v="0"/>
          </reference>
        </references>
      </pivotArea>
    </chartFormat>
    <chartFormat chart="7" format="3">
      <pivotArea type="data" outline="0" fieldPosition="0">
        <references count="3">
          <reference field="4294967294" count="1" selected="0">
            <x v="0"/>
          </reference>
          <reference field="0" count="1" selected="0">
            <x v="0"/>
          </reference>
          <reference field="3" count="1" selected="0">
            <x v="2"/>
          </reference>
        </references>
      </pivotArea>
    </chartFormat>
    <chartFormat chart="7" format="4">
      <pivotArea type="data" outline="0" fieldPosition="0">
        <references count="3">
          <reference field="4294967294" count="1" selected="0">
            <x v="0"/>
          </reference>
          <reference field="0" count="1" selected="0">
            <x v="0"/>
          </reference>
          <reference field="3"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caption="Sum of Absence Fraction"/>
    <pivotHierarchy dragToData="1" caption="Average of Absence Fraction"/>
    <pivotHierarchy dragToData="1" caption="Sum of Absences"/>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bsence Fraction"/>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8"/>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D2D9D5AE-CE6E-4CF9-84A7-B72232F92A92}" name="PivotTable11" cacheId="3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4">
  <location ref="D9:E14" firstHeaderRow="1" firstDataRow="1" firstDataCol="1" rowPageCount="1" colPageCount="1"/>
  <pivotFields count="3">
    <pivotField axis="axisRow" allDrilled="1" subtotalTop="0" showAll="0" sortType="a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5">
    <i>
      <x v="2"/>
    </i>
    <i>
      <x v="3"/>
    </i>
    <i>
      <x/>
    </i>
    <i>
      <x v="4"/>
    </i>
    <i>
      <x v="1"/>
    </i>
  </rowItems>
  <colItems count="1">
    <i/>
  </colItems>
  <pageFields count="1">
    <pageField fld="2" hier="17" name="[HR_Project].[Status].&amp;[Active]" cap="Active"/>
  </pageFields>
  <dataFields count="1">
    <dataField name="Average of Salary" fld="1" subtotal="average" baseField="0" baseItem="0" numFmtId="167"/>
  </dataFields>
  <chartFormats count="1">
    <chartFormat chart="16" format="6"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3ABC0AD0-64F6-4276-B965-06995C6E9063}" name="PivotTable1" cacheId="11"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24" rowHeaderCaption="salary band">
  <location ref="I23:K31" firstHeaderRow="1" firstDataRow="3" firstDataCol="1" rowPageCount="2" colPageCount="1"/>
  <pivotFields count="7">
    <pivotField allDrilled="1" subtotalTop="0" showAll="0" measureFilter="1" defaultSubtotal="0" defaultAttributeDrillState="1">
      <items count="5">
        <item x="0"/>
        <item x="1"/>
        <item x="2"/>
        <item x="3"/>
        <item x="4"/>
      </items>
    </pivotField>
    <pivotField axis="axisPage" allDrilled="1" subtotalTop="0" showAll="0" dataSourceSort="1" defaultSubtotal="0" defaultAttributeDrillState="1">
      <items count="1">
        <item s="1" x="0"/>
      </items>
    </pivotField>
    <pivotField axis="axisPage" allDrilled="1" subtotalTop="0" showAll="0" dataSourceSort="1" defaultSubtotal="0" defaultAttributeDrillState="1"/>
    <pivotField axis="axisCol" allDrilled="1" subtotalTop="0" showAll="0" dataSourceSort="1" defaultSubtotal="0" defaultAttributeDrillState="1">
      <items count="1">
        <item s="1" x="0"/>
      </items>
    </pivotField>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5"/>
  </rowFields>
  <rowItems count="6">
    <i>
      <x v="3"/>
    </i>
    <i>
      <x v="1"/>
    </i>
    <i>
      <x/>
    </i>
    <i>
      <x v="4"/>
    </i>
    <i>
      <x v="2"/>
    </i>
    <i t="grand">
      <x/>
    </i>
  </rowItems>
  <colFields count="2">
    <field x="-2"/>
    <field x="3"/>
  </colFields>
  <colItems count="2">
    <i>
      <x/>
      <x/>
    </i>
    <i i="1">
      <x v="1"/>
      <x/>
    </i>
  </colItems>
  <pageFields count="2">
    <pageField fld="2" hier="17" name="[HR_Project].[Status].&amp;[Active]" cap="Active"/>
    <pageField fld="1" hier="18" name="[HR_Project].[Department].&amp;[Production]" cap="Production"/>
  </pageFields>
  <dataFields count="2">
    <dataField name="Count of EmpID" fld="4" subtotal="count" showDataAs="percentOfTotal" baseField="5" baseItem="0" numFmtId="10"/>
    <dataField name="Average of Age" fld="6" subtotal="average" baseField="5" baseItem="2"/>
  </dataFields>
  <chartFormats count="14">
    <chartFormat chart="16"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16" format="1"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 chart="23" format="6" series="1">
      <pivotArea type="data" outline="0" fieldPosition="0">
        <references count="2">
          <reference field="4294967294" count="1" selected="0">
            <x v="0"/>
          </reference>
          <reference field="3" count="1" selected="0">
            <x v="0"/>
          </reference>
        </references>
      </pivotArea>
    </chartFormat>
    <chartFormat chart="23" format="7" series="1">
      <pivotArea type="data" outline="0" fieldPosition="0">
        <references count="2">
          <reference field="4294967294" count="1" selected="0">
            <x v="1"/>
          </reference>
          <reference field="3" count="0" selected="0" defaultSubtotal="1" sumSubtotal="1" countASubtotal="1" avgSubtotal="1" maxSubtotal="1" minSubtotal="1" productSubtotal="1" countSubtotal="1" stdDevSubtotal="1" stdDevPSubtotal="1" varSubtotal="1" varPSubtotal="1"/>
        </references>
      </pivotArea>
    </chartFormat>
    <chartFormat chart="23" format="8" series="1">
      <pivotArea type="data" outline="0" fieldPosition="0">
        <references count="2">
          <reference field="4294967294" count="1" selected="0">
            <x v="1"/>
          </reference>
          <reference field="3" count="0" selected="0" defaultSubtotal="1" sumSubtotal="1" countASubtotal="1" avgSubtotal="1" maxSubtotal="1" minSubtotal="1" productSubtotal="1" countSubtotal="1" stdDevSubtotal="1" stdDevPSubtotal="1" varSubtotal="1" varPSubtotal="1"/>
        </references>
      </pivotArea>
    </chartFormat>
    <chartFormat chart="23" format="9" series="1">
      <pivotArea type="data" outline="0" fieldPosition="0">
        <references count="2">
          <reference field="4294967294" count="1" selected="0">
            <x v="1"/>
          </reference>
          <reference field="3" count="0" selected="0" defaultSubtotal="1" sumSubtotal="1" countASubtotal="1" avgSubtotal="1" maxSubtotal="1" minSubtotal="1" productSubtotal="1" countSubtotal="1" stdDevSubtotal="1" stdDevPSubtotal="1" varSubtotal="1" varPSubtotal="1"/>
        </references>
      </pivotArea>
    </chartFormat>
    <chartFormat chart="23" format="10" series="1">
      <pivotArea type="data" outline="0" fieldPosition="0">
        <references count="2">
          <reference field="4294967294" count="1" selected="0">
            <x v="1"/>
          </reference>
          <reference field="3" count="0" selected="0" defaultSubtotal="1" sumSubtotal="1" countASubtotal="1" avgSubtotal="1" maxSubtotal="1" minSubtotal="1" productSubtotal="1" countSubtotal="1" stdDevSubtotal="1" stdDevPSubtotal="1" varSubtotal="1" varPSubtotal="1"/>
        </references>
      </pivotArea>
    </chartFormat>
    <chartFormat chart="23" format="11" series="1">
      <pivotArea type="data" outline="0" fieldPosition="0">
        <references count="2">
          <reference field="4294967294" count="1" selected="0">
            <x v="1"/>
          </reference>
          <reference field="3" count="0" selected="0" defaultSubtotal="1" sumSubtotal="1" countASubtotal="1" avgSubtotal="1" maxSubtotal="1" minSubtotal="1" productSubtotal="1" countSubtotal="1" stdDevSubtotal="1" stdDevPSubtotal="1" varSubtotal="1" varPSubtotal="1"/>
        </references>
      </pivotArea>
    </chartFormat>
    <chartFormat chart="23" format="12" series="1">
      <pivotArea type="data" outline="0" fieldPosition="0">
        <references count="2">
          <reference field="4294967294" count="1" selected="0">
            <x v="1"/>
          </reference>
          <reference field="3" count="0" selected="0" defaultSubtotal="1" sumSubtotal="1" countASubtotal="1" avgSubtotal="1" maxSubtotal="1" minSubtotal="1" productSubtotal="1" countSubtotal="1" stdDevSubtotal="1" stdDevPSubtotal="1" varSubtotal="1" varPSubtotal="1"/>
        </references>
      </pivotArea>
    </chartFormat>
    <chartFormat chart="23" format="13" series="1">
      <pivotArea type="data" outline="0" fieldPosition="0">
        <references count="2">
          <reference field="4294967294" count="1" selected="0">
            <x v="1"/>
          </reference>
          <reference field="3" count="0" selected="0" defaultSubtotal="1" sumSubtotal="1" countASubtotal="1" avgSubtotal="1" maxSubtotal="1" minSubtotal="1" productSubtotal="1" countSubtotal="1" stdDevSubtotal="1" stdDevPSubtotal="1" varSubtotal="1" varPSubtotal="1"/>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2"/>
    <pivotHierarchy dragToData="1" caption="Max of Salary3"/>
    <pivotHierarchy dragToData="1" caption="Min of Salary4"/>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85">
      <autoFilter ref="A1">
        <filterColumn colId="0">
          <top10 val="5" filterVal="5"/>
        </filterColumn>
      </autoFilter>
    </filter>
  </filters>
  <rowHierarchiesUsage count="1">
    <rowHierarchyUsage hierarchyUsage="8"/>
  </rowHierarchiesUsage>
  <colHierarchiesUsage count="2">
    <colHierarchyUsage hierarchyUsage="-2"/>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1272C97D-3D6A-4BB5-B48E-898B876E7A3B}" name="PivotTable25"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2">
  <location ref="A50:C55" firstHeaderRow="0" firstDataRow="1" firstDataCol="1"/>
  <pivotFields count="5">
    <pivotField allDrilled="1" subtotalTop="0" showAll="0" measureFilter="1" defaultSubtotal="0" defaultAttributeDrillState="1">
      <items count="5">
        <item x="0"/>
        <item x="1"/>
        <item x="2"/>
        <item x="3"/>
        <item x="4"/>
      </items>
    </pivotField>
    <pivotField axis="axisRow" allDrilled="1" subtotalTop="0" showAll="0" defaultSubtotal="0" defaultAttributeDrillState="1">
      <items count="1">
        <item s="1" x="0"/>
      </items>
    </pivotField>
    <pivotField dataField="1" subtotalTop="0" showAll="0" defaultSubtotal="0"/>
    <pivotField axis="axisRow" allDrilled="1" subtotalTop="0" showAll="0" defaultSubtotal="0" defaultAttributeDrillState="1">
      <items count="3">
        <item x="1"/>
        <item x="2"/>
        <item x="0"/>
      </items>
    </pivotField>
    <pivotField dataField="1" subtotalTop="0" showAll="0" defaultSubtotal="0"/>
  </pivotFields>
  <rowFields count="2">
    <field x="1"/>
    <field x="3"/>
  </rowFields>
  <rowItems count="5">
    <i>
      <x/>
    </i>
    <i r="1">
      <x/>
    </i>
    <i r="1">
      <x v="1"/>
    </i>
    <i r="1">
      <x v="2"/>
    </i>
    <i t="grand">
      <x/>
    </i>
  </rowItems>
  <colFields count="1">
    <field x="-2"/>
  </colFields>
  <colItems count="2">
    <i>
      <x/>
    </i>
    <i i="1">
      <x v="1"/>
    </i>
  </colItems>
  <dataFields count="2">
    <dataField name="Average of Satisfaction" fld="4" subtotal="average" baseField="3" baseItem="2"/>
    <dataField name="Average of Age" fld="2" subtotal="average" baseField="0" baseItem="0"/>
  </dataFields>
  <chartFormats count="2">
    <chartFormat chart="41" format="1" series="1">
      <pivotArea type="data" outline="0" fieldPosition="0">
        <references count="1">
          <reference field="4294967294" count="1" selected="0">
            <x v="1"/>
          </reference>
        </references>
      </pivotArea>
    </chartFormat>
    <chartFormat chart="41" format="3"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85">
      <autoFilter ref="A1">
        <filterColumn colId="0">
          <top10 val="5" filterVal="5"/>
        </filterColumn>
      </autoFilter>
    </filter>
  </filters>
  <rowHierarchiesUsage count="2">
    <rowHierarchyUsage hierarchyUsage="18"/>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D0B56472-616F-47C3-AB44-22BA7320D98B}" name="PivotTable2" cacheId="10"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26" rowHeaderCaption="salary band">
  <location ref="F23:G27" firstHeaderRow="1" firstDataRow="2" firstDataCol="1" rowPageCount="2" colPageCount="1"/>
  <pivotFields count="6">
    <pivotField allDrilled="1" subtotalTop="0" showAll="0" measureFilter="1" defaultSubtotal="0" defaultAttributeDrillState="1">
      <items count="5">
        <item x="0"/>
        <item x="1"/>
        <item x="2"/>
        <item x="3"/>
        <item x="4"/>
      </items>
    </pivotField>
    <pivotField axis="axisPage" allDrilled="1" subtotalTop="0" showAll="0" dataSourceSort="1" defaultSubtotal="0" defaultAttributeDrillState="1">
      <items count="1">
        <item s="1" x="0"/>
      </items>
    </pivotField>
    <pivotField axis="axisPage" allDrilled="1" subtotalTop="0" showAll="0" dataSourceSort="1" defaultSubtotal="0" defaultAttributeDrillState="1"/>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2">
        <item x="0"/>
        <item x="1"/>
      </items>
    </pivotField>
    <pivotField dataField="1" subtotalTop="0" showAll="0" defaultSubtotal="0"/>
  </pivotFields>
  <rowFields count="1">
    <field x="4"/>
  </rowFields>
  <rowItems count="3">
    <i>
      <x/>
    </i>
    <i>
      <x v="1"/>
    </i>
    <i t="grand">
      <x/>
    </i>
  </rowItems>
  <colFields count="1">
    <field x="3"/>
  </colFields>
  <colItems count="1">
    <i>
      <x/>
    </i>
  </colItems>
  <pageFields count="2">
    <pageField fld="2" hier="17" name="[HR_Project].[Status].&amp;[Active]" cap="Active"/>
    <pageField fld="1" hier="18" name="[HR_Project].[Department].&amp;[Production]" cap="Production"/>
  </pageFields>
  <dataFields count="1">
    <dataField name="Count of EmpID" fld="5" subtotal="count" baseField="4" baseItem="0"/>
  </dataFields>
  <chartFormats count="3">
    <chartFormat chart="25" format="1" series="1">
      <pivotArea type="data" outline="0" fieldPosition="0">
        <references count="1">
          <reference field="4294967294" count="1" selected="0">
            <x v="0"/>
          </reference>
        </references>
      </pivotArea>
    </chartFormat>
    <chartFormat chart="25" format="2">
      <pivotArea type="data" outline="0" fieldPosition="0">
        <references count="2">
          <reference field="4294967294" count="1" selected="0">
            <x v="0"/>
          </reference>
          <reference field="4" count="1" selected="0">
            <x v="0"/>
          </reference>
        </references>
      </pivotArea>
    </chartFormat>
    <chartFormat chart="25" format="3">
      <pivotArea type="data" outline="0" fieldPosition="0">
        <references count="2">
          <reference field="4294967294" count="1" selected="0">
            <x v="0"/>
          </reference>
          <reference field="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2"/>
    <pivotHierarchy dragToData="1" caption="Max of Salary3"/>
    <pivotHierarchy dragToData="1" caption="Min of Salary4"/>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85">
      <autoFilter ref="A1">
        <filterColumn colId="0">
          <top10 val="5" filterVal="5"/>
        </filterColumn>
      </autoFilter>
    </filter>
  </filters>
  <rowHierarchiesUsage count="1">
    <rowHierarchyUsage hierarchyUsage="7"/>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14CA2008-3596-4948-8979-1FB88478807A}" name="PivotTable20" cacheId="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5">
  <location ref="E53:H57" firstHeaderRow="1" firstDataRow="2" firstDataCol="1" rowPageCount="2" colPageCount="1"/>
  <pivotFields count="5">
    <pivotField axis="axisPage" allDrilled="1" subtotalTop="0" showAll="0" defaultSubtotal="0" defaultAttributeDrillState="1">
      <items count="5">
        <item x="0"/>
        <item x="1"/>
        <item x="2"/>
        <item s="1" x="3"/>
        <item x="4"/>
      </items>
    </pivotField>
    <pivotField axis="axisPage" allDrilled="1" subtotalTop="0" showAll="0" dataSourceSort="1" defaultSubtotal="0" defaultAttributeDrillState="1"/>
    <pivotField axis="axisCol" allDrilled="1" subtotalTop="0" showAll="0" dataSourceSort="1" defaultSubtotal="0" defaultAttributeDrillState="1">
      <items count="2">
        <item s="1" x="0"/>
        <item s="1" x="1"/>
      </items>
    </pivotField>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3">
    <i>
      <x v="1"/>
    </i>
    <i>
      <x/>
    </i>
    <i t="grand">
      <x/>
    </i>
  </rowItems>
  <colFields count="1">
    <field x="2"/>
  </colFields>
  <colItems count="3">
    <i>
      <x/>
    </i>
    <i>
      <x v="1"/>
    </i>
    <i t="grand">
      <x/>
    </i>
  </colItems>
  <pageFields count="2">
    <pageField fld="0" hier="18" name="[HR_Project].[Department].&amp;[Sales]" cap="Sales"/>
    <pageField fld="1" hier="17" name="[HR_Project].[Status].&amp;[Active]" cap="Active"/>
  </pageFields>
  <dataFields count="1">
    <dataField name="Count of EmpID" fld="4" subtotal="count" baseField="3" baseItem="0"/>
  </dataFields>
  <chartFormats count="3">
    <chartFormat chart="21" format="5" series="1">
      <pivotArea type="data" outline="0" fieldPosition="0">
        <references count="1">
          <reference field="4294967294" count="1" selected="0">
            <x v="0"/>
          </reference>
        </references>
      </pivotArea>
    </chartFormat>
    <chartFormat chart="21" format="14" series="1">
      <pivotArea type="data" outline="0" fieldPosition="0">
        <references count="2">
          <reference field="4294967294" count="1" selected="0">
            <x v="0"/>
          </reference>
          <reference field="2" count="1" selected="0">
            <x v="1"/>
          </reference>
        </references>
      </pivotArea>
    </chartFormat>
    <chartFormat chart="21" format="15" series="1">
      <pivotArea type="data" outline="0" fieldPosition="0">
        <references count="2">
          <reference field="4294967294" count="1" selected="0">
            <x v="0"/>
          </reference>
          <reference field="2"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CD9B2ECF-74CC-44E3-B1B7-56E40CE2573D}" name="PivotTable8" cacheId="4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4">
  <location ref="D78:F82" firstHeaderRow="0" firstDataRow="1" firstDataCol="1" rowPageCount="2" colPageCount="1"/>
  <pivotFields count="5">
    <pivotField axis="axisPage" allDrilled="1" subtotalTop="0" showAll="0" dataSourceSort="1" defaultAttributeDrillState="1">
      <items count="6">
        <item s="1" x="0"/>
        <item x="1"/>
        <item x="2"/>
        <item x="3"/>
        <item x="4"/>
        <item t="default"/>
      </items>
    </pivotField>
    <pivotField axis="axisPage" allDrilled="1" subtotalTop="0" showAll="0" dataSourceSort="1" defaultAttributeDrillState="1">
      <items count="1">
        <item t="default"/>
      </items>
    </pivotField>
    <pivotField axis="axisRow" allDrilled="1" subtotalTop="0"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ubtotalTop="0" showAll="0"/>
    <pivotField dataField="1" subtotalTop="0" showAll="0"/>
  </pivotFields>
  <rowFields count="1">
    <field x="2"/>
  </rowFields>
  <rowItems count="4">
    <i>
      <x v="3"/>
    </i>
    <i>
      <x v="1"/>
    </i>
    <i>
      <x/>
    </i>
    <i>
      <x v="2"/>
    </i>
  </rowItems>
  <colFields count="1">
    <field x="-2"/>
  </colFields>
  <colItems count="2">
    <i>
      <x/>
    </i>
    <i i="1">
      <x v="1"/>
    </i>
  </colItems>
  <pageFields count="2">
    <pageField fld="1" hier="17" name="[HR_Project].[Status].&amp;[Active]" cap="Active"/>
    <pageField fld="0" hier="18" name="[HR_Project].[Department].&amp;[Admin Offices]" cap="Admin Offices"/>
  </pageFields>
  <dataFields count="2">
    <dataField name="Average of Engagement" fld="3" subtotal="average" baseField="2" baseItem="0"/>
    <dataField name="Average of Satisfaction" fld="4" subtotal="average" baseField="2" baseItem="2"/>
  </dataFields>
  <chartFormats count="2">
    <chartFormat chart="32" format="2"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D9296B9F-BB76-4046-AC57-A415DF1C7157}" name="PivotTable9" cacheId="3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7">
  <location ref="J10:K14" firstHeaderRow="1" firstDataRow="1" firstDataCol="1" rowPageCount="1" colPageCount="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4">
    <i>
      <x v="1"/>
    </i>
    <i>
      <x/>
    </i>
    <i>
      <x v="3"/>
    </i>
    <i>
      <x v="2"/>
    </i>
  </rowItems>
  <colItems count="1">
    <i/>
  </colItems>
  <pageFields count="1">
    <pageField fld="2" hier="17" name="[HR_Project].[Status].&amp;[Active]" cap="Active"/>
  </pageFields>
  <dataFields count="1">
    <dataField fld="1" subtotal="count" baseField="0" baseItem="0" numFmtId="10"/>
  </dataFields>
  <chartFormats count="1">
    <chartFormat chart="14"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2E14C080-3DF4-48D6-BC5E-4CA042834EF1}" name="PivotTable13" cacheId="8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3">
  <location ref="H78:I81" firstHeaderRow="1" firstDataRow="1" firstDataCol="1" rowPageCount="2" colPageCount="1"/>
  <pivotFields count="4">
    <pivotField axis="axisPage" allDrilled="1" subtotalTop="0" showAll="0" dataSourceSort="1" defaultAttributeDrillState="1">
      <items count="6">
        <item s="1" x="0"/>
        <item x="1"/>
        <item x="2"/>
        <item x="3"/>
        <item x="4"/>
        <item t="default"/>
      </items>
    </pivotField>
    <pivotField axis="axisPage" allDrilled="1" subtotalTop="0" showAll="0" dataSourceSort="1" defaultAttributeDrillState="1">
      <items count="1">
        <item t="default"/>
      </items>
    </pivotField>
    <pivotField axis="axisRow" allDrilled="1" subtotalTop="0"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ubtotalTop="0" showAll="0"/>
  </pivotFields>
  <rowFields count="1">
    <field x="2"/>
  </rowFields>
  <rowItems count="3">
    <i>
      <x v="2"/>
    </i>
    <i>
      <x/>
    </i>
    <i>
      <x v="1"/>
    </i>
  </rowItems>
  <colItems count="1">
    <i/>
  </colItems>
  <pageFields count="2">
    <pageField fld="1" hier="17" name="[HR_Project].[Status].&amp;[Active]" cap="Active"/>
    <pageField fld="0" hier="18" name="[HR_Project].[Department].&amp;[Admin Offices]" cap="Admin Offices"/>
  </pageFields>
  <dataFields count="1">
    <dataField name="Average of Salary" fld="3" subtotal="average" baseField="0" baseItem="0" numFmtId="167"/>
  </dataFields>
  <chartFormats count="1">
    <chartFormat chart="32"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SubtotalsOnTopDefault="0"/>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12B61390-4DDB-4C33-9FDB-6BBDD361165A}" name="PivotTable7" cacheId="4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1">
  <location ref="A78:B80" firstHeaderRow="1" firstDataRow="1" firstDataCol="1" rowPageCount="2" colPageCount="1"/>
  <pivotFields count="5">
    <pivotField axis="axisPage" allDrilled="1" subtotalTop="0" showAll="0" dataSourceSort="1" defaultAttributeDrillState="1">
      <items count="6">
        <item s="1" x="0"/>
        <item x="1"/>
        <item x="2"/>
        <item x="3"/>
        <item x="4"/>
        <item t="default"/>
      </items>
    </pivotField>
    <pivotField dataField="1" subtotalTop="0" showAll="0"/>
    <pivotField axis="axisPage" allDrilled="1" subtotalTop="0" showAll="0" dataSourceSort="1" defaultAttributeDrillState="1">
      <items count="1">
        <item t="default"/>
      </items>
    </pivotField>
    <pivotField allDrilled="1" subtotalTop="0"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axis="axisRow" allDrilled="1" subtotalTop="0" showAll="0" dataSourceSort="1" defaultAttributeDrillState="1">
      <items count="3">
        <item x="0"/>
        <item x="1"/>
        <item t="default"/>
      </items>
    </pivotField>
  </pivotFields>
  <rowFields count="1">
    <field x="4"/>
  </rowFields>
  <rowItems count="2">
    <i>
      <x/>
    </i>
    <i>
      <x v="1"/>
    </i>
  </rowItems>
  <colItems count="1">
    <i/>
  </colItems>
  <pageFields count="2">
    <pageField fld="2" hier="17" name="[HR_Project].[Status].&amp;[Active]" cap="Active"/>
    <pageField fld="0" hier="18" name="[HR_Project].[Department].&amp;[Admin Offices]" cap="Admin Offices"/>
  </pageFields>
  <dataFields count="1">
    <dataField name="Count of EmpID" fld="1" subtotal="count" showDataAs="percentOfTotal" baseField="4" baseItem="1" numFmtId="10"/>
  </dataFields>
  <chartFormats count="3">
    <chartFormat chart="28" format="1" series="1">
      <pivotArea type="data" outline="0" fieldPosition="0">
        <references count="1">
          <reference field="4294967294" count="1" selected="0">
            <x v="0"/>
          </reference>
        </references>
      </pivotArea>
    </chartFormat>
    <chartFormat chart="28" format="2">
      <pivotArea type="data" outline="0" fieldPosition="0">
        <references count="2">
          <reference field="4294967294" count="1" selected="0">
            <x v="0"/>
          </reference>
          <reference field="4" count="1" selected="0">
            <x v="0"/>
          </reference>
        </references>
      </pivotArea>
    </chartFormat>
    <chartFormat chart="28" format="3">
      <pivotArea type="data" outline="0" fieldPosition="0">
        <references count="2">
          <reference field="4294967294" count="1" selected="0">
            <x v="0"/>
          </reference>
          <reference field="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caption="Average of Absence Fraction"/>
    <pivotHierarchy dragToData="1" caption="Sum of Absences"/>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s"/>
    <pivotHierarchy dragToData="1" caption="Count of Absences"/>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Turnover Rate (per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SubtotalsOnTop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AF016052-2E07-49DC-9748-7E8EB28D16E3}" name="PivotTable14" cacheId="9"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28" rowHeaderCaption="salary band">
  <location ref="M23:N27" firstHeaderRow="1" firstDataRow="1" firstDataCol="1" rowPageCount="2" colPageCount="1"/>
  <pivotFields count="6">
    <pivotField allDrilled="1" subtotalTop="0" showAll="0" measureFilter="1" defaultSubtotal="0" defaultAttributeDrillState="1">
      <items count="5">
        <item x="0"/>
        <item x="1"/>
        <item x="2"/>
        <item x="3"/>
        <item x="4"/>
      </items>
    </pivotField>
    <pivotField axis="axisPage" allDrilled="1" subtotalTop="0" showAll="0" dataSourceSort="1" defaultSubtotal="0" defaultAttributeDrillState="1">
      <items count="1">
        <item s="1" x="0"/>
      </items>
    </pivotField>
    <pivotField axis="axisPage" allDrilled="1" subtotalTop="0" showAll="0" dataSourceSort="1" defaultSubtotal="0" defaultAttributeDrillState="1"/>
    <pivotField allDrilled="1" subtotalTop="0" showAll="0" dataSourceSort="1" defaultSubtotal="0" defaultAttributeDrillState="1">
      <items count="1">
        <item s="1" x="0"/>
      </items>
    </pivotField>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5"/>
  </rowFields>
  <rowItems count="4">
    <i>
      <x v="1"/>
    </i>
    <i>
      <x v="2"/>
    </i>
    <i>
      <x/>
    </i>
    <i t="grand">
      <x/>
    </i>
  </rowItems>
  <colItems count="1">
    <i/>
  </colItems>
  <pageFields count="2">
    <pageField fld="2" hier="17" name="[HR_Project].[Status].&amp;[Active]" cap="Active"/>
    <pageField fld="1" hier="18" name="[HR_Project].[Department].&amp;[Production]" cap="Production"/>
  </pageFields>
  <dataFields count="1">
    <dataField name="Average of Combined Eng&amp;Sat" fld="4" subtotal="average" baseField="5" baseItem="2" numFmtId="2"/>
  </dataFields>
  <chartFormats count="1">
    <chartFormat chart="27"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2"/>
    <pivotHierarchy dragToData="1" caption="Max of Salary3"/>
    <pivotHierarchy dragToData="1" caption="Min of Salary4"/>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85">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A7CFCF1B-EE94-45D2-AF4F-DCC9FD69068B}" name="PivotTable3" cacheId="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employee">
  <location ref="H8:I13" firstHeaderRow="1" firstDataRow="1" firstDataCol="1" rowPageCount="1" colPageCount="1"/>
  <pivotFields count="4">
    <pivotField axis="axisRow" allDrilled="1" subtotalTop="0" showAll="0" measureFilter="1"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1">
        <item s="1" x="0"/>
      </items>
    </pivotField>
    <pivotField axis="axisPage" allDrilled="1" subtotalTop="0" showAll="0" dataSourceSort="1" defaultSubtotal="0" defaultAttributeDrillState="1"/>
    <pivotField dataField="1" subtotalTop="0" showAll="0" defaultSubtotal="0"/>
  </pivotFields>
  <rowFields count="2">
    <field x="1"/>
    <field x="0"/>
  </rowFields>
  <rowItems count="5">
    <i>
      <x/>
    </i>
    <i r="1">
      <x v="2"/>
    </i>
    <i r="1">
      <x/>
    </i>
    <i r="1">
      <x v="1"/>
    </i>
    <i t="grand">
      <x/>
    </i>
  </rowItems>
  <colItems count="1">
    <i/>
  </colItems>
  <pageFields count="1">
    <pageField fld="2" hier="17" name="[HR_Project].[Status].&amp;[Active]" cap="Active"/>
  </pageFields>
  <dataFields count="1">
    <dataField name="Sum of Years of Service" fld="3" baseField="0" baseItem="0"/>
  </dataFields>
  <chartFormats count="1">
    <chartFormat chart="11"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caption="Sum of Absence Fraction"/>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9" iMeasureHier="68">
      <autoFilter ref="A1">
        <filterColumn colId="0">
          <top10 val="3" filterVal="3"/>
        </filterColumn>
      </autoFilter>
    </filter>
  </filters>
  <rowHierarchiesUsage count="2">
    <rowHierarchyUsage hierarchyUsage="2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6EB3AA54-A732-4FB5-9BAC-B99681B82831}" name="PivotTable28" cacheId="49"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2">
  <location ref="E36:F41" firstHeaderRow="1" firstDataRow="1" firstDataCol="1" rowPageCount="1" colPageCount="1"/>
  <pivotFields count="4">
    <pivotField axis="axisRow" allDrilled="1" subtotalTop="0" showAll="0" measureFilter="1"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1">
        <item s="1" x="0"/>
      </items>
    </pivotField>
    <pivotField axis="axisPage" allDrilled="1" subtotalTop="0" showAll="0" dataSourceSort="1" defaultSubtotal="0" defaultAttributeDrillState="1"/>
    <pivotField dataField="1" subtotalTop="0" showAll="0" defaultSubtotal="0"/>
  </pivotFields>
  <rowFields count="2">
    <field x="1"/>
    <field x="0"/>
  </rowFields>
  <rowItems count="5">
    <i>
      <x/>
    </i>
    <i r="1">
      <x v="1"/>
    </i>
    <i r="1">
      <x/>
    </i>
    <i r="1">
      <x v="2"/>
    </i>
    <i t="grand">
      <x/>
    </i>
  </rowItems>
  <colItems count="1">
    <i/>
  </colItems>
  <pageFields count="1">
    <pageField fld="2" hier="17" name="[HR_Project].[Status].&amp;[Active]" cap="Active"/>
  </pageFields>
  <dataFields count="1">
    <dataField name="Sum of Late Days (30)" fld="3" baseField="0" baseItem="0"/>
  </dataFields>
  <chartFormats count="1">
    <chartFormat chart="1"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88">
      <autoFilter ref="A1">
        <filterColumn colId="0">
          <top10 val="3" filterVal="3"/>
        </filterColumn>
      </autoFilter>
    </filter>
  </filters>
  <rowHierarchiesUsage count="2">
    <rowHierarchyUsage hierarchyUsage="2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049455C7-68D2-4DDA-A5B6-B1B701B2C799}" name="PivotTable12" cacheId="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E52:G63" firstHeaderRow="0" firstDataRow="1" firstDataCol="1" rowPageCount="1" colPageCount="1"/>
  <pivotFields count="7">
    <pivotField axis="axisPage" allDrilled="1" subtotalTop="0" showAll="0" dataSourceSort="1" defaultSubtotal="0" defaultAttributeDrillState="1"/>
    <pivotField allDrilled="1" subtotalTop="0" showAll="0" dataSourceSort="1" defaultSubtotal="0" defaultAttributeDrillState="1">
      <items count="2">
        <item s="1" x="0"/>
        <item s="1" x="1"/>
      </items>
    </pivotField>
    <pivotField allDrilled="1" subtotalTop="0" showAll="0" defaultSubtotal="0" defaultAttributeDrillState="1">
      <items count="2">
        <item s="1" x="0"/>
        <item s="1" x="1"/>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s>
  <rowFields count="2">
    <field x="3"/>
    <field x="6"/>
  </rowFields>
  <rowItems count="11">
    <i>
      <x/>
    </i>
    <i r="1">
      <x/>
    </i>
    <i>
      <x v="2"/>
    </i>
    <i r="1">
      <x v="1"/>
    </i>
    <i>
      <x v="3"/>
    </i>
    <i r="1">
      <x v="1"/>
    </i>
    <i>
      <x v="1"/>
    </i>
    <i r="1">
      <x v="1"/>
    </i>
    <i>
      <x v="4"/>
    </i>
    <i r="1">
      <x v="1"/>
    </i>
    <i t="grand">
      <x/>
    </i>
  </rowItems>
  <colFields count="1">
    <field x="-2"/>
  </colFields>
  <colItems count="2">
    <i>
      <x/>
    </i>
    <i i="1">
      <x v="1"/>
    </i>
  </colItems>
  <pageFields count="1">
    <pageField fld="0" hier="17" name="[HR_Project].[Status].&amp;[Active]" cap="Active"/>
  </pageFields>
  <dataFields count="2">
    <dataField fld="4" subtotal="count" baseField="3" baseItem="3" numFmtId="1"/>
    <dataField name="Sum of Projects" fld="5" baseField="0" baseItem="0"/>
  </dataFields>
  <chartFormats count="4">
    <chartFormat chart="6" format="13"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HR_Project].[Status].&amp;[Activ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caption="Average of Late Days (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count" id="10" iMeasureHier="117">
      <autoFilter ref="A1">
        <filterColumn colId="0">
          <top10 top="0" val="5" filterVal="5"/>
        </filterColumn>
      </autoFilter>
    </filter>
  </filters>
  <rowHierarchiesUsage count="2">
    <rowHierarchyUsage hierarchyUsage="3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5FBA1252-7B3E-4AF3-AF6A-C3981A2823CA}" name="PivotTable24" cacheId="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employee">
  <location ref="A8:C14" firstHeaderRow="0" firstDataRow="1" firstDataCol="1" rowPageCount="1" colPageCount="1"/>
  <pivotFields count="5">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2">
    <field x="1"/>
    <field x="0"/>
  </rowFields>
  <rowItems count="6">
    <i>
      <x/>
    </i>
    <i r="1">
      <x v="3"/>
    </i>
    <i r="1">
      <x v="2"/>
    </i>
    <i r="1">
      <x/>
    </i>
    <i r="1">
      <x v="1"/>
    </i>
    <i t="grand">
      <x/>
    </i>
  </rowItems>
  <colFields count="1">
    <field x="-2"/>
  </colFields>
  <colItems count="2">
    <i>
      <x/>
    </i>
    <i i="1">
      <x v="1"/>
    </i>
  </colItems>
  <pageFields count="1">
    <pageField fld="4" hier="17" name="[HR_Project].[Status].&amp;[Active]" cap="Active"/>
  </pageFields>
  <dataFields count="2">
    <dataField name="Average of Salary" fld="3" subtotal="average" baseField="0" baseItem="1" numFmtId="167"/>
    <dataField name="Average of Combined Eng&amp;Sat" fld="2" subtotal="average" baseField="0" baseItem="3"/>
  </dataFields>
  <chartFormats count="2">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48">
      <autoFilter ref="A1">
        <filterColumn colId="0">
          <top10 top="0" val="4" filterVal="4"/>
        </filterColumn>
      </autoFilter>
    </filter>
  </filters>
  <rowHierarchiesUsage count="2">
    <rowHierarchyUsage hierarchyUsage="2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2B187C1C-A321-471F-A95F-FBD6C26E3F04}" name="PivotTable9" cacheId="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52:C57" firstHeaderRow="0" firstDataRow="1" firstDataCol="1" rowPageCount="1" colPageCount="1"/>
  <pivotFields count="5">
    <pivotField axis="axisPage" allDrilled="1" subtotalTop="0" showAll="0" dataSourceSort="1" defaultSubtotal="0" defaultAttributeDrillState="1"/>
    <pivotField allDrilled="1" subtotalTop="0" showAll="0" dataSourceSort="1" defaultSubtotal="0" defaultAttributeDrillState="1">
      <items count="2">
        <item s="1" x="0"/>
        <item s="1" x="1"/>
      </items>
    </pivotField>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2"/>
  </rowFields>
  <rowItems count="5">
    <i>
      <x v="2"/>
    </i>
    <i>
      <x/>
    </i>
    <i>
      <x v="1"/>
    </i>
    <i>
      <x v="3"/>
    </i>
    <i t="grand">
      <x/>
    </i>
  </rowItems>
  <colFields count="1">
    <field x="-2"/>
  </colFields>
  <colItems count="2">
    <i>
      <x/>
    </i>
    <i i="1">
      <x v="1"/>
    </i>
  </colItems>
  <pageFields count="1">
    <pageField fld="0" hier="17" name="[HR_Project].[Status].&amp;[Vol. Termin.]" cap="Vol. Termin."/>
  </pageFields>
  <dataFields count="2">
    <dataField fld="4" subtotal="count" baseField="2" baseItem="3" numFmtId="1"/>
    <dataField name="Sum of Combined Eng&amp;Sat" fld="3" baseField="0" baseItem="0"/>
  </dataFields>
  <chartFormats count="2">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HR_Project].[Status].&amp;[Vol. Termin.]"/>
        <member name="[HR_Project].[Status].&amp;[Termin. w/caus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caption="Average of Late Days (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8" iMeasureHier="117">
      <autoFilter ref="A1">
        <filterColumn colId="0">
          <top10 top="0" val="4" filterVal="4"/>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1821DF0E-1715-4A98-85B3-2F39B6F312FB}" name="PivotTable2" cacheId="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employee">
  <location ref="A21:B25" firstHeaderRow="1" firstDataRow="1" firstDataCol="1" rowPageCount="1" colPageCount="1"/>
  <pivotFields count="4">
    <pivotField axis="axisRow" allDrilled="1" subtotalTop="0" showAll="0" measureFilter="1"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efaultSubtotal="0" defaultAttributeDrillState="1">
      <items count="1">
        <item s="1" x="0"/>
      </items>
    </pivotField>
    <pivotField axis="axisPage" allDrilled="1" subtotalTop="0" showAll="0" dataSourceSort="1" defaultSubtotal="0" defaultAttributeDrillState="1"/>
    <pivotField dataField="1" subtotalTop="0" showAll="0" defaultSubtotal="0"/>
  </pivotFields>
  <rowFields count="1">
    <field x="0"/>
  </rowFields>
  <rowItems count="4">
    <i>
      <x v="1"/>
    </i>
    <i>
      <x/>
    </i>
    <i>
      <x v="2"/>
    </i>
    <i t="grand">
      <x/>
    </i>
  </rowItems>
  <colItems count="1">
    <i/>
  </colItems>
  <pageFields count="1">
    <pageField fld="2" hier="17" name="[HR_Project].[Status].&amp;[Active]" cap="Active"/>
  </pageFields>
  <dataFields count="1">
    <dataField fld="3" subtotal="count" baseField="0" baseItem="73" numFmtId="166"/>
  </dataFields>
  <chartFormats count="1">
    <chartFormat chart="9"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caption="Sum of Absence Fraction"/>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7" iMeasureHier="104">
      <autoFilter ref="A1">
        <filterColumn colId="0">
          <top10 top="0" val="3" filterVal="3"/>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7D6C65F7-BF4A-45C8-8392-7F45C97EEEAA}" name="PivotTable6"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36:I47" firstHeaderRow="1" firstDataRow="1" firstDataCol="1" rowPageCount="1" colPageCount="1"/>
  <pivotFields count="4">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
        <item x="0"/>
      </items>
    </pivotField>
    <pivotField axis="axisPage" allDrilled="1" subtotalTop="0" showAll="0" dataSourceSort="1" defaultSubtotal="0" defaultAttributeDrillState="1"/>
  </pivotFields>
  <rowFields count="2">
    <field x="0"/>
    <field x="2"/>
  </rowFields>
  <rowItems count="11">
    <i>
      <x/>
    </i>
    <i r="1">
      <x/>
    </i>
    <i>
      <x v="1"/>
    </i>
    <i r="1">
      <x/>
    </i>
    <i>
      <x v="4"/>
    </i>
    <i r="1">
      <x/>
    </i>
    <i>
      <x v="2"/>
    </i>
    <i r="1">
      <x/>
    </i>
    <i>
      <x v="3"/>
    </i>
    <i r="1">
      <x/>
    </i>
    <i t="grand">
      <x/>
    </i>
  </rowItems>
  <colItems count="1">
    <i/>
  </colItems>
  <pageFields count="1">
    <pageField fld="3" hier="17" name="[HR_Project].[Status].&amp;[Active]" cap="Active"/>
  </pageFields>
  <dataFields count="1">
    <dataField name="Sum of Combined Eng&amp;Sat" fld="1" baseField="0" baseItem="0"/>
  </dataFields>
  <chartFormats count="1">
    <chartFormat chart="1"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caption="Average of Late Days (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82">
      <autoFilter ref="A1">
        <filterColumn colId="0">
          <top10 top="0" val="5" filterVal="5"/>
        </filterColumn>
      </autoFilter>
    </filter>
  </filters>
  <rowHierarchiesUsage count="2">
    <rowHierarchyUsage hierarchyUsage="3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BDE99A45-2533-44BF-A157-4AB731E618E5}" name="PivotTable1" cacheId="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employee">
  <location ref="E8:F14" firstHeaderRow="1" firstDataRow="1" firstDataCol="1" rowPageCount="1" colPageCount="1"/>
  <pivotFields count="4">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1">
        <item s="1" x="0"/>
      </items>
    </pivotField>
    <pivotField dataField="1" subtotalTop="0" showAll="0" defaultSubtotal="0"/>
    <pivotField axis="axisPage" allDrilled="1" subtotalTop="0" showAll="0" dataSourceSort="1" defaultSubtotal="0" defaultAttributeDrillState="1"/>
  </pivotFields>
  <rowFields count="2">
    <field x="1"/>
    <field x="0"/>
  </rowFields>
  <rowItems count="6">
    <i>
      <x/>
    </i>
    <i r="1">
      <x/>
    </i>
    <i r="1">
      <x v="2"/>
    </i>
    <i r="1">
      <x v="1"/>
    </i>
    <i r="1">
      <x v="3"/>
    </i>
    <i t="grand">
      <x/>
    </i>
  </rowItems>
  <colItems count="1">
    <i/>
  </colItems>
  <pageFields count="1">
    <pageField fld="3" hier="17" name="[HR_Project].[Status].&amp;[Active]" cap="Active"/>
  </pageFields>
  <dataFields count="1">
    <dataField name="Average of Combined Eng&amp;Sat" fld="2" subtotal="average" baseField="0" baseItem="3"/>
  </dataFields>
  <chartFormats count="2">
    <chartFormat chart="1"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6" iMeasureHier="86">
      <autoFilter ref="A1">
        <filterColumn colId="0">
          <top10 val="4" filterVal="4"/>
        </filterColumn>
      </autoFilter>
    </filter>
  </filters>
  <rowHierarchiesUsage count="2">
    <rowHierarchyUsage hierarchyUsage="2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8ABFB4BF-E2E4-406B-BD55-F7C59757B1F5}" name="PivotTable42" cacheId="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rowHeaderCaption="employee">
  <location ref="H21:I31" firstHeaderRow="1" firstDataRow="1" firstDataCol="1" rowPageCount="1" colPageCount="1"/>
  <pivotFields count="6">
    <pivotField axis="axisRow" allDrilled="1" subtotalTop="0" showAll="0" sortType="descending" defaultSubtotal="0" defaultAttributeDrillState="1">
      <items count="4">
        <item s="1" x="0"/>
        <item s="1" x="1"/>
        <item s="1" x="2"/>
        <item s="1" x="3"/>
      </items>
      <autoSortScope>
        <pivotArea dataOnly="0" outline="0" fieldPosition="0">
          <references count="1">
            <reference field="4294967294" count="1" selected="0">
              <x v="0"/>
            </reference>
          </references>
        </pivotArea>
      </autoSortScope>
    </pivotField>
    <pivotField allDrilled="1" subtotalTop="0" showAll="0" defaultSubtotal="0" defaultAttributeDrillState="1">
      <items count="1">
        <item s="1" x="0"/>
      </items>
    </pivotField>
    <pivotField axis="axisPage" allDrilled="1" subtotalTop="0" showAll="0" dataSourceSort="1" defaultSubtotal="0" defaultAttributeDrillState="1"/>
    <pivotField axis="axisRow" allDrilled="1" subtotalTop="0" showAll="0" dataSourceSort="1" defaultSubtotal="0" defaultAttributeDrillState="1">
      <items count="1">
        <item x="0"/>
      </items>
    </pivotField>
    <pivotField dataField="1" subtotalTop="0" showAll="0" defaultSubtotal="0"/>
    <pivotField axis="axisRow" allDrilled="1" subtotalTop="0" showAll="0" dataSourceSort="1" defaultSubtotal="0" defaultAttributeDrillState="1">
      <items count="2">
        <item x="0"/>
        <item x="1"/>
      </items>
    </pivotField>
  </pivotFields>
  <rowFields count="3">
    <field x="3"/>
    <field x="0"/>
    <field x="5"/>
  </rowFields>
  <rowItems count="10">
    <i>
      <x/>
    </i>
    <i r="1">
      <x v="1"/>
    </i>
    <i r="2">
      <x v="1"/>
    </i>
    <i r="1">
      <x v="2"/>
    </i>
    <i r="2">
      <x v="1"/>
    </i>
    <i r="1">
      <x v="3"/>
    </i>
    <i r="2">
      <x/>
    </i>
    <i r="1">
      <x/>
    </i>
    <i r="2">
      <x/>
    </i>
    <i t="grand">
      <x/>
    </i>
  </rowItems>
  <colItems count="1">
    <i/>
  </colItems>
  <pageFields count="1">
    <pageField fld="2" hier="17" name="[HR_Project].[Status].&amp;[Active]" cap="Active"/>
  </pageFields>
  <dataFields count="1">
    <dataField name="Sum of Age" fld="4" baseField="0" baseItem="0"/>
  </dataFields>
  <chartFormats count="1">
    <chartFormat chart="21" format="5"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caption="Sum of Absence Fraction"/>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7"/>
    <rowHierarchyUsage hierarchyUsage="3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158112AB-A20A-4FE7-894E-3F49A95AC8E1}" name="PivotTable4" cacheId="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rowHeaderCaption="employee">
  <location ref="D22:F27" firstHeaderRow="0" firstDataRow="1" firstDataCol="1" rowPageCount="1" colPageCount="1"/>
  <pivotFields count="5">
    <pivotField axis="axisRow" allDrilled="1" subtotalTop="0" showAll="0" measureFilter="1" defaultSubtotal="0" defaultAttributeDrillState="1">
      <items count="4">
        <item x="0"/>
        <item x="1"/>
        <item x="2"/>
        <item x="3"/>
      </items>
    </pivotField>
    <pivotField allDrilled="1" subtotalTop="0" showAll="0" defaultSubtotal="0" defaultAttributeDrillState="1">
      <items count="1">
        <item s="1" x="0"/>
      </items>
    </pivotField>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5">
    <i>
      <x v="3"/>
    </i>
    <i>
      <x v="1"/>
    </i>
    <i>
      <x/>
    </i>
    <i>
      <x v="2"/>
    </i>
    <i t="grand">
      <x/>
    </i>
  </rowItems>
  <colFields count="1">
    <field x="-2"/>
  </colFields>
  <colItems count="2">
    <i>
      <x/>
    </i>
    <i i="1">
      <x v="1"/>
    </i>
  </colItems>
  <pageFields count="1">
    <pageField fld="2" hier="17" name="[HR_Project].[Status].&amp;[Active]" cap="Active"/>
  </pageFields>
  <dataFields count="2">
    <dataField name="Sum of Projects" fld="3" baseField="0" baseItem="0"/>
    <dataField name="Sum of Satisfaction" fld="4" baseField="0" baseItem="0"/>
  </dataFields>
  <chartFormats count="2">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caption="Sum of Absence Fraction"/>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1" iMeasureHier="80">
      <autoFilter ref="A1">
        <filterColumn colId="0">
          <top10 val="4" filterVal="4"/>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1735E2AB-1269-48C7-9BB9-272D3DF1419C}" name="PivotTable5" cacheId="91"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17" rowHeaderCaption="employee">
  <location ref="A36:C45" firstHeaderRow="0" firstDataRow="1" firstDataCol="1" rowPageCount="1" colPageCount="1"/>
  <pivotFields count="6">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efaultSubtotal="0" defaultAttributeDrillState="1">
      <items count="1">
        <item s="1" x="0"/>
      </items>
    </pivotField>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1">
        <item x="0"/>
      </items>
    </pivotField>
  </pivotFields>
  <rowFields count="2">
    <field x="0"/>
    <field x="5"/>
  </rowFields>
  <rowItems count="9">
    <i>
      <x v="3"/>
    </i>
    <i r="1">
      <x/>
    </i>
    <i>
      <x v="1"/>
    </i>
    <i r="1">
      <x/>
    </i>
    <i>
      <x v="2"/>
    </i>
    <i r="1">
      <x/>
    </i>
    <i>
      <x/>
    </i>
    <i r="1">
      <x/>
    </i>
    <i t="grand">
      <x/>
    </i>
  </rowItems>
  <colFields count="1">
    <field x="-2"/>
  </colFields>
  <colItems count="2">
    <i>
      <x/>
    </i>
    <i i="1">
      <x v="1"/>
    </i>
  </colItems>
  <pageFields count="1">
    <pageField fld="2" hier="17" name="[HR_Project].[Status].&amp;[Active]" cap="Active"/>
  </pageFields>
  <dataFields count="2">
    <dataField fld="3" subtotal="count" baseField="5" baseItem="0" numFmtId="10"/>
    <dataField name="Sum of Projects" fld="4" baseField="0" baseItem="0"/>
  </dataFields>
  <chartFormats count="5">
    <chartFormat chart="9" format="1" series="1">
      <pivotArea type="data" outline="0" fieldPosition="0">
        <references count="1">
          <reference field="4294967294" count="1" selected="0">
            <x v="0"/>
          </reference>
        </references>
      </pivotArea>
    </chartFormat>
    <chartFormat chart="13" format="2" series="1">
      <pivotArea type="data" outline="0" fieldPosition="0">
        <references count="2">
          <reference field="4294967294" count="1" selected="0">
            <x v="0"/>
          </reference>
          <reference field="5" count="1" selected="0">
            <x v="0"/>
          </reference>
        </references>
      </pivotArea>
    </chartFormat>
    <chartFormat chart="13" format="3" series="1">
      <pivotArea type="data" outline="0" fieldPosition="0">
        <references count="2">
          <reference field="4294967294" count="1" selected="0">
            <x v="1"/>
          </reference>
          <reference field="5" count="0" selected="0" defaultSubtotal="1" sumSubtotal="1" countASubtotal="1" avgSubtotal="1" maxSubtotal="1" minSubtotal="1" productSubtotal="1" countSubtotal="1" stdDevSubtotal="1" stdDevPSubtotal="1" varSubtotal="1" varPSubtotal="1"/>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caption="Sum of Absence Fraction"/>
    <pivotHierarchy dragToData="1" caption="Average of Absence Fraction"/>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8" iMeasureHier="104">
      <autoFilter ref="A1">
        <filterColumn colId="0">
          <top10 val="4" filterVal="4"/>
        </filterColumn>
      </autoFilter>
    </filter>
  </filters>
  <rowHierarchiesUsage count="2">
    <rowHierarchyUsage hierarchyUsage="3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C5AE9B7A-6CC7-4C86-AAC2-712CBAF2484E}" name="PivotTable2" cacheId="94"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15">
  <location ref="A27:B37" firstHeaderRow="1" firstDataRow="1" firstDataCol="1"/>
  <pivotFields count="2">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Count of EmpID" fld="1" subtotal="count" baseField="0" baseItem="0"/>
  </dataFields>
  <chartFormats count="1">
    <chartFormat chart="11" format="8"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s"/>
    <pivotHierarchy dragToData="1"/>
    <pivotHierarchy dragToData="1"/>
    <pivotHierarchy dragToData="1" caption="Sum of Projects"/>
    <pivotHierarchy dragToData="1"/>
    <pivotHierarchy dragToData="1"/>
    <pivotHierarchy dragToData="1"/>
    <pivotHierarchy dragToData="1"/>
    <pivotHierarchy dragToData="1"/>
    <pivotHierarchy dragToData="1"/>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4D8FD596-7C69-4062-B33D-4BA9BAA6118B}" name="PivotTable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B21" firstHeaderRow="1" firstDataRow="1" firstDataCol="1"/>
  <pivotFields count="2">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s>
  <rowFields count="1">
    <field x="0"/>
  </rowFields>
  <rowItems count="14">
    <i>
      <x/>
    </i>
    <i>
      <x v="1"/>
    </i>
    <i>
      <x v="2"/>
    </i>
    <i>
      <x v="3"/>
    </i>
    <i>
      <x v="4"/>
    </i>
    <i>
      <x v="5"/>
    </i>
    <i>
      <x v="6"/>
    </i>
    <i>
      <x v="7"/>
    </i>
    <i>
      <x v="8"/>
    </i>
    <i>
      <x v="9"/>
    </i>
    <i>
      <x v="10"/>
    </i>
    <i>
      <x v="11"/>
    </i>
    <i>
      <x v="12"/>
    </i>
    <i t="grand">
      <x/>
    </i>
  </rowItems>
  <colItems count="1">
    <i/>
  </colItems>
  <dataFields count="1">
    <dataField name="Average of Projects" fld="1" subtotal="average" baseField="0" baseItem="9" numFmtId="1"/>
  </dataFields>
  <chartFormats count="1">
    <chartFormat chart="7"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s"/>
    <pivotHierarchy dragToData="1"/>
    <pivotHierarchy dragToData="1"/>
    <pivotHierarchy dragToData="1" caption="Sum of Projects"/>
    <pivotHierarchy dragToData="1"/>
    <pivotHierarchy dragToData="1"/>
    <pivotHierarchy dragToData="1"/>
    <pivotHierarchy dragToData="1"/>
    <pivotHierarchy dragToData="1"/>
    <pivotHierarchy dragToData="1"/>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8C42F5AB-0C0C-47F6-A83C-40BD791200CB}" name="PivotTable6" cacheId="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E7:F21" firstHeaderRow="1" firstDataRow="1" firstDataCol="1"/>
  <pivotFields count="2">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s>
  <rowFields count="1">
    <field x="0"/>
  </rowFields>
  <rowItems count="14">
    <i>
      <x/>
    </i>
    <i>
      <x v="1"/>
    </i>
    <i>
      <x v="2"/>
    </i>
    <i>
      <x v="3"/>
    </i>
    <i>
      <x v="4"/>
    </i>
    <i>
      <x v="5"/>
    </i>
    <i>
      <x v="6"/>
    </i>
    <i>
      <x v="7"/>
    </i>
    <i>
      <x v="8"/>
    </i>
    <i>
      <x v="9"/>
    </i>
    <i>
      <x v="10"/>
    </i>
    <i>
      <x v="11"/>
    </i>
    <i>
      <x v="12"/>
    </i>
    <i t="grand">
      <x/>
    </i>
  </rowItems>
  <colItems count="1">
    <i/>
  </colItems>
  <dataFields count="1">
    <dataField name="Count of EmpID" fld="1" subtotal="count" baseField="0" baseItem="4"/>
  </dataFields>
  <chartFormats count="2">
    <chartFormat chart="18" format="1"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s"/>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jects"/>
    <pivotHierarchy dragToData="1"/>
    <pivotHierarchy dragToData="1"/>
    <pivotHierarchy dragToData="1"/>
    <pivotHierarchy dragToData="1"/>
    <pivotHierarchy dragToData="1"/>
    <pivotHierarchy dragToData="1"/>
    <pivotHierarchy dragToData="1" caption="Average of EmpI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4D0F3772-827A-4486-82C5-79A06AA50F46}" name="PivotTable7" cacheId="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L7:M17"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fld="1" subtotal="count" baseField="0" baseItem="4" numFmtId="10"/>
  </dataFields>
  <chartFormats count="1">
    <chartFormat chart="30"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s"/>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39FE6C3B-7A53-441F-B47A-E9BF5448FB4C}" name="PivotTable4" cacheId="5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I7:J21" firstHeaderRow="1" firstDataRow="1" firstDataCol="1"/>
  <pivotFields count="2">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s>
  <rowFields count="1">
    <field x="0"/>
  </rowFields>
  <rowItems count="14">
    <i>
      <x/>
    </i>
    <i>
      <x v="1"/>
    </i>
    <i>
      <x v="2"/>
    </i>
    <i>
      <x v="3"/>
    </i>
    <i>
      <x v="4"/>
    </i>
    <i>
      <x v="5"/>
    </i>
    <i>
      <x v="6"/>
    </i>
    <i>
      <x v="7"/>
    </i>
    <i>
      <x v="8"/>
    </i>
    <i>
      <x v="9"/>
    </i>
    <i>
      <x v="10"/>
    </i>
    <i>
      <x v="11"/>
    </i>
    <i>
      <x v="12"/>
    </i>
    <i t="grand">
      <x/>
    </i>
  </rowItems>
  <colItems count="1">
    <i/>
  </colItems>
  <dataFields count="1">
    <dataField name="Average of Age" fld="1" subtotal="average" baseField="0" baseItem="4" numFmtId="1"/>
  </dataFields>
  <chartFormats count="3">
    <chartFormat chart="25"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bsences"/>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9309653B-CDCC-488A-95D0-4BA8C049979F}" name="PivotTable9" cacheId="5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5">
  <location ref="E27:F37" firstHeaderRow="1" firstDataRow="1" firstDataCol="1"/>
  <pivotFields count="2">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fld="1" subtotal="count" baseField="0" baseItem="4" numFmtId="10"/>
  </dataFields>
  <chartFormats count="1">
    <chartFormat chart="34" format="1"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caption="Average of Age"/>
    <pivotHierarchy dragToData="1"/>
    <pivotHierarchy dragToData="1" caption="Average of 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 of Service"/>
    <pivotHierarchy dragToData="1"/>
    <pivotHierarchy dragToData="1"/>
    <pivotHierarchy dragToData="1"/>
    <pivotHierarchy dragToData="1"/>
    <pivotHierarchy dragToData="1"/>
    <pivotHierarchy dragToData="1" caption="Average of Engagement"/>
    <pivotHierarchy dragToData="1"/>
    <pivotHierarchy dragToData="1" caption="Average of Absences"/>
    <pivotHierarchy dragToData="1"/>
    <pivotHierarchy dragToData="1"/>
    <pivotHierarchy dragToData="1" caption="Sum of Projects"/>
    <pivotHierarchy dragToData="1"/>
    <pivotHierarchy dragToData="1"/>
    <pivotHierarchy dragToData="1"/>
    <pivotHierarchy dragToData="1"/>
    <pivotHierarchy dragToData="1"/>
    <pivotHierarchy dragToData="1"/>
    <pivotHierarchy dragToData="1" caption="Average of Projec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938F5BC6-760C-4D22-92FD-7A9F6E14AA99}" name="PivotTable17"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5:K22"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2"/>
  </rowFields>
  <rowItems count="7">
    <i>
      <x/>
    </i>
    <i>
      <x v="1"/>
    </i>
    <i>
      <x v="2"/>
    </i>
    <i>
      <x v="3"/>
    </i>
    <i>
      <x v="4"/>
    </i>
    <i>
      <x v="5"/>
    </i>
    <i t="grand">
      <x/>
    </i>
  </rowItems>
  <colItems count="1">
    <i/>
  </colItems>
  <pageFields count="1">
    <pageField fld="1" hier="17" name="[HR_Project].[Status].&amp;[Active]" cap="Active"/>
  </pageFields>
  <dataFields count="1">
    <dataField name="Count of Race" fld="3" subtotal="count" showDataAs="percentOfTotal" baseField="2" baseItem="2"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72A2F9F8-E104-469F-869A-96589583A226}" name="PivotTable28"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0" firstHeaderRow="1" firstDataRow="1" firstDataCol="1" rowPageCount="1" colPageCount="1"/>
  <pivotFields count="6">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ascending" defaultSubtotal="0" defaultAttributeDrillState="1">
      <items count="21">
        <item x="0"/>
        <item x="1"/>
        <item x="2"/>
        <item x="3"/>
        <item x="4"/>
        <item x="5"/>
        <item x="6"/>
        <item x="7"/>
        <item x="8"/>
        <item x="9"/>
        <item x="10"/>
        <item x="11"/>
        <item x="12"/>
        <item x="13"/>
        <item x="14"/>
        <item x="15"/>
        <item x="16"/>
        <item x="17"/>
        <item x="18"/>
        <item x="19"/>
        <item x="20"/>
      </items>
    </pivotField>
    <pivotField axis="axisPage" allDrilled="1" subtotalTop="0" showAll="0" dataSourceSort="1" defaultSubtotal="0" defaultAttributeDrillState="1"/>
    <pivotField axis="axisRow" allDrilled="1" subtotalTop="0" showAll="0" dataSourceSort="1" defaultSubtotal="0" defaultAttributeDrillState="1">
      <items count="2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s>
    </pivotField>
  </pivotFields>
  <rowFields count="2">
    <field x="0"/>
    <field x="5"/>
  </rowFields>
  <rowItems count="237">
    <i>
      <x/>
    </i>
    <i r="1">
      <x/>
    </i>
    <i r="1">
      <x v="1"/>
    </i>
    <i r="1">
      <x v="2"/>
    </i>
    <i>
      <x v="1"/>
    </i>
    <i r="1">
      <x v="3"/>
    </i>
    <i>
      <x v="2"/>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3"/>
    </i>
    <i r="1">
      <x v="27"/>
    </i>
    <i r="1">
      <x v="28"/>
    </i>
    <i r="1">
      <x v="29"/>
    </i>
    <i r="1">
      <x v="30"/>
    </i>
    <i>
      <x v="4"/>
    </i>
    <i r="1">
      <x v="31"/>
    </i>
    <i>
      <x v="5"/>
    </i>
    <i r="1">
      <x v="32"/>
    </i>
    <i>
      <x v="6"/>
    </i>
    <i r="1">
      <x v="33"/>
    </i>
    <i r="1">
      <x v="34"/>
    </i>
    <i r="1">
      <x v="35"/>
    </i>
    <i r="1">
      <x v="36"/>
    </i>
    <i r="1">
      <x v="37"/>
    </i>
    <i r="1">
      <x v="38"/>
    </i>
    <i>
      <x v="7"/>
    </i>
    <i r="1">
      <x v="39"/>
    </i>
    <i>
      <x v="8"/>
    </i>
    <i r="1">
      <x v="40"/>
    </i>
    <i r="1">
      <x v="41"/>
    </i>
    <i>
      <x v="9"/>
    </i>
    <i r="1">
      <x v="42"/>
    </i>
    <i>
      <x v="10"/>
    </i>
    <i r="1">
      <x v="43"/>
    </i>
    <i>
      <x v="11"/>
    </i>
    <i r="1">
      <x v="44"/>
    </i>
    <i>
      <x v="12"/>
    </i>
    <i r="1">
      <x v="45"/>
    </i>
    <i>
      <x v="13"/>
    </i>
    <i r="1">
      <x v="46"/>
    </i>
    <i>
      <x v="14"/>
    </i>
    <i r="1">
      <x v="47"/>
    </i>
    <i>
      <x v="15"/>
    </i>
    <i r="1">
      <x v="48"/>
    </i>
    <i r="1">
      <x v="49"/>
    </i>
    <i r="1">
      <x v="50"/>
    </i>
    <i r="1">
      <x v="51"/>
    </i>
    <i r="1">
      <x v="52"/>
    </i>
    <i r="1">
      <x v="53"/>
    </i>
    <i r="1">
      <x v="54"/>
    </i>
    <i r="1">
      <x v="55"/>
    </i>
    <i>
      <x v="16"/>
    </i>
    <i r="1">
      <x v="56"/>
    </i>
    <i r="1">
      <x v="57"/>
    </i>
    <i r="1">
      <x v="58"/>
    </i>
    <i r="1">
      <x v="59"/>
    </i>
    <i>
      <x v="17"/>
    </i>
    <i r="1">
      <x v="60"/>
    </i>
    <i>
      <x v="18"/>
    </i>
    <i r="1">
      <x v="61"/>
    </i>
    <i r="1">
      <x v="62"/>
    </i>
    <i r="1">
      <x v="63"/>
    </i>
    <i r="1">
      <x v="64"/>
    </i>
    <i r="1">
      <x v="65"/>
    </i>
    <i r="1">
      <x v="66"/>
    </i>
    <i r="1">
      <x v="67"/>
    </i>
    <i r="1">
      <x v="68"/>
    </i>
    <i r="1">
      <x v="69"/>
    </i>
    <i>
      <x v="1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x v="20"/>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x v="21"/>
    </i>
    <i r="1">
      <x v="186"/>
    </i>
    <i r="1">
      <x v="182"/>
    </i>
    <i>
      <x v="22"/>
    </i>
    <i r="1">
      <x v="187"/>
    </i>
    <i r="1">
      <x v="188"/>
    </i>
    <i r="1">
      <x v="189"/>
    </i>
    <i>
      <x v="23"/>
    </i>
    <i r="1">
      <x v="190"/>
    </i>
    <i>
      <x v="24"/>
    </i>
    <i r="1">
      <x v="191"/>
    </i>
    <i>
      <x v="25"/>
    </i>
    <i r="1">
      <x v="192"/>
    </i>
    <i r="1">
      <x v="193"/>
    </i>
    <i r="1">
      <x v="194"/>
    </i>
    <i r="1">
      <x v="195"/>
    </i>
    <i r="1">
      <x v="196"/>
    </i>
    <i r="1">
      <x v="197"/>
    </i>
    <i>
      <x v="26"/>
    </i>
    <i r="1">
      <x v="198"/>
    </i>
    <i r="1">
      <x v="199"/>
    </i>
    <i>
      <x v="27"/>
    </i>
    <i r="1">
      <x v="200"/>
    </i>
    <i>
      <x v="28"/>
    </i>
    <i r="1">
      <x v="201"/>
    </i>
    <i r="1">
      <x v="202"/>
    </i>
    <i r="1">
      <x v="203"/>
    </i>
    <i r="1">
      <x v="204"/>
    </i>
    <i r="1">
      <x v="205"/>
    </i>
    <i t="grand">
      <x/>
    </i>
  </rowItems>
  <colItems count="1">
    <i/>
  </colItems>
  <pageFields count="1">
    <pageField fld="4" hier="17" name="[HR_Project].[Status].&amp;[Active]" cap="Active"/>
  </pageFields>
  <dataFields count="1">
    <dataField name="Average of Salary" fld="2" subtotal="average" baseField="0" baseItem="3" numFmtId="2"/>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98FAC22C-7555-4696-ACB9-C7F32FF4CE83}" name="PivotTable27"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4">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dataFields count="1">
    <dataField name="Average of Salary" fld="2" subtotal="average" baseField="0" baseItem="0"/>
  </dataFields>
  <pivotHierarchies count="122">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Gender].&amp;[Fe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47">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18070083-37CE-4A81-AEE0-5A2833136B0F}" name="PivotTable30"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94:K98"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dataField="1" subtotalTop="0" showAll="0" defaultSubtotal="0"/>
    <pivotField axis="axisRow" allDrilled="1" subtotalTop="0" showAll="0" defaultSubtotal="0" defaultAttributeDrillState="1">
      <items count="3">
        <item x="0"/>
        <item x="2"/>
        <item x="1"/>
      </items>
    </pivotField>
  </pivotFields>
  <rowFields count="1">
    <field x="3"/>
  </rowFields>
  <rowItems count="4">
    <i>
      <x/>
    </i>
    <i>
      <x v="1"/>
    </i>
    <i>
      <x v="2"/>
    </i>
    <i t="grand">
      <x/>
    </i>
  </rowItems>
  <colItems count="1">
    <i/>
  </colItems>
  <pageFields count="1">
    <pageField fld="1" hier="17" name="[HR_Project].[Status].&amp;[Active]" cap="Active"/>
  </pageFields>
  <dataFields count="1">
    <dataField name="Count of EmpID" fld="2" subtotal="count" showDataAs="percentOfTotal" baseField="0" baseItem="0"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1698AA40-FD2C-443B-B1E3-8C6D08190A09}" name="PivotTable19"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38:K149" firstHeaderRow="1" firstDataRow="1" firstDataCol="1" rowPageCount="1" colPageCount="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11">
    <i>
      <x v="2"/>
    </i>
    <i>
      <x v="3"/>
    </i>
    <i>
      <x v="8"/>
    </i>
    <i>
      <x v="6"/>
    </i>
    <i>
      <x/>
    </i>
    <i>
      <x v="7"/>
    </i>
    <i>
      <x v="1"/>
    </i>
    <i>
      <x v="5"/>
    </i>
    <i>
      <x v="4"/>
    </i>
    <i>
      <x v="9"/>
    </i>
    <i t="grand">
      <x/>
    </i>
  </rowItems>
  <colItems count="1">
    <i/>
  </colItems>
  <pageFields count="1">
    <pageField fld="1" hier="17" name="[HR_Project].[Status].&amp;[Active]" cap="Active"/>
  </pageFields>
  <dataFields count="1">
    <dataField name="Average of Age" fld="2" subtotal="average" baseField="0" baseItem="173"/>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6">
      <autoFilter ref="A1">
        <filterColumn colId="0">
          <top10 val="10" filterVal="10"/>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38259226-09FD-4268-9DFF-6934CF37467A}" name="PivotTable26"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46:K52"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6">
    <i>
      <x v="2"/>
    </i>
    <i>
      <x v="1"/>
    </i>
    <i>
      <x v="3"/>
    </i>
    <i>
      <x v="4"/>
    </i>
    <i>
      <x/>
    </i>
    <i t="grand">
      <x/>
    </i>
  </rowItems>
  <colItems count="1">
    <i/>
  </colItems>
  <pageFields count="1">
    <pageField fld="1" hier="17" name="[HR_Project].[Status].&amp;[Active]" cap="Active"/>
  </pageFields>
  <dataFields count="1">
    <dataField name="Count of EmpID" fld="3" subtotal="count" showDataAs="percentOfTotal" baseField="2" baseItem="3"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26373105-48E7-48F0-8A67-84AC93E2A74C}" name="PivotTable22"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8:K67"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2"/>
  </rowFields>
  <rowItems count="9">
    <i>
      <x/>
    </i>
    <i>
      <x v="1"/>
    </i>
    <i>
      <x v="2"/>
    </i>
    <i>
      <x v="3"/>
    </i>
    <i>
      <x v="4"/>
    </i>
    <i>
      <x v="5"/>
    </i>
    <i>
      <x v="6"/>
    </i>
    <i>
      <x v="7"/>
    </i>
    <i t="grand">
      <x/>
    </i>
  </rowItems>
  <colItems count="1">
    <i/>
  </colItems>
  <pageFields count="1">
    <pageField fld="1" hier="17" name="[HR_Project].[Status].&amp;[Active]" cap="Active"/>
  </pageFields>
  <dataFields count="1">
    <dataField name="Count of Recruit Source" fld="3" subtotal="count" showDataAs="percentOfTotal" baseField="2" baseItem="0"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0A8DEA6F-E134-48EB-829E-249FEBE69585}" name="PivotTable33" cacheId="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76:K183"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s>
  <rowFields count="1">
    <field x="3"/>
  </rowFields>
  <rowItems count="7">
    <i>
      <x v="4"/>
    </i>
    <i>
      <x v="2"/>
    </i>
    <i>
      <x v="3"/>
    </i>
    <i>
      <x/>
    </i>
    <i>
      <x v="5"/>
    </i>
    <i>
      <x v="1"/>
    </i>
    <i t="grand">
      <x/>
    </i>
  </rowItems>
  <colItems count="1">
    <i/>
  </colItems>
  <pageFields count="1">
    <pageField fld="1" hier="17" name="[HR_Project].[Status].&amp;[Active]" cap="Active"/>
  </pageFields>
  <dataFields count="1">
    <dataField name="Average of Years of Service" fld="2" subtotal="average" baseField="0" baseItem="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 of Serv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6">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63A301F7-C857-40AB-85DF-E2597D039996}" name="PivotTable3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65:K172"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2"/>
  </rowFields>
  <rowItems count="7">
    <i>
      <x/>
    </i>
    <i>
      <x v="1"/>
    </i>
    <i>
      <x v="2"/>
    </i>
    <i>
      <x v="3"/>
    </i>
    <i>
      <x v="4"/>
    </i>
    <i>
      <x v="5"/>
    </i>
    <i t="grand">
      <x/>
    </i>
  </rowItems>
  <colItems count="1">
    <i/>
  </colItems>
  <pageFields count="1">
    <pageField fld="1" hier="17" name="[HR_Project].[Status].&amp;[Active]" cap="Active"/>
  </pageFields>
  <dataFields count="1">
    <dataField name="Average of Combined Eng&amp;Sat" fld="3" subtotal="average" baseField="2" baseItem="0" numFmtId="2"/>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bined Eng&amp;Sa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6">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8E03BCAC-9699-4192-9F55-6DE978F8CB6D}" name="PivotTable29"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6:K41"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2"/>
  </rowFields>
  <rowItems count="5">
    <i>
      <x/>
    </i>
    <i>
      <x v="1"/>
    </i>
    <i>
      <x v="2"/>
    </i>
    <i>
      <x v="3"/>
    </i>
    <i t="grand">
      <x/>
    </i>
  </rowItems>
  <colItems count="1">
    <i/>
  </colItems>
  <pageFields count="1">
    <pageField fld="1" hier="17" name="[HR_Project].[Status].&amp;[Active]" cap="Active"/>
  </pageFields>
  <dataFields count="1">
    <dataField name="Count of EmpID" fld="3" subtotal="count" showDataAs="percentOfTotal" baseField="2" baseItem="0"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050BF693-C590-445B-B83F-2B55A3D7F7DB}" name="PivotTable23"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6:K80"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Row" allDrilled="1" subtotalTop="0" showAll="0" defaultSubtotal="0" defaultAttributeDrillState="1">
      <items count="3">
        <item x="0"/>
        <item x="2"/>
        <item x="1"/>
      </items>
    </pivotField>
    <pivotField dataField="1" subtotalTop="0" showAll="0" defaultSubtotal="0"/>
  </pivotFields>
  <rowFields count="1">
    <field x="2"/>
  </rowFields>
  <rowItems count="4">
    <i>
      <x/>
    </i>
    <i>
      <x v="1"/>
    </i>
    <i>
      <x v="2"/>
    </i>
    <i t="grand">
      <x/>
    </i>
  </rowItems>
  <colItems count="1">
    <i/>
  </colItems>
  <pageFields count="1">
    <pageField fld="1" hier="17" name="[HR_Project].[Status].&amp;[Active]" cap="Active"/>
  </pageFields>
  <dataFields count="1">
    <dataField name="Count of EmpID" fld="3" subtotal="count" showDataAs="percentOfTotal" baseField="2" baseItem="0"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04B04B4E-7BBD-4DC7-A77F-71542D997405}" name="PivotTable3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53:M161" firstHeaderRow="1" firstDataRow="2" firstDataCol="1" rowPageCount="1" colPageCount="1"/>
  <pivotFields count="5">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 dataField="1" subtotalTop="0" showAll="0" defaultSubtotal="0"/>
    <pivotField axis="axisCol" allDrilled="1" subtotalTop="0" showAll="0" dataSourceSort="1" defaultSubtotal="0" defaultAttributeDrillState="1">
      <items count="2">
        <item x="0"/>
        <item x="1"/>
      </items>
    </pivotField>
  </pivotFields>
  <rowFields count="1">
    <field x="2"/>
  </rowFields>
  <rowItems count="7">
    <i>
      <x/>
    </i>
    <i>
      <x v="1"/>
    </i>
    <i>
      <x v="2"/>
    </i>
    <i>
      <x v="3"/>
    </i>
    <i>
      <x v="4"/>
    </i>
    <i>
      <x v="5"/>
    </i>
    <i t="grand">
      <x/>
    </i>
  </rowItems>
  <colFields count="1">
    <field x="4"/>
  </colFields>
  <colItems count="3">
    <i>
      <x/>
    </i>
    <i>
      <x v="1"/>
    </i>
    <i t="grand">
      <x/>
    </i>
  </colItems>
  <pageFields count="1">
    <pageField fld="1" hier="17" name="[HR_Project].[Status].&amp;[Active]" cap="Active"/>
  </pageFields>
  <dataFields count="1">
    <dataField name="Average of Salary" fld="3" subtotal="average" baseField="2" baseItem="0" numFmtId="168"/>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caption="Sum of 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6">
      <autoFilter ref="A1">
        <filterColumn colId="0">
          <top10 val="10" filterVal="10"/>
        </filterColumn>
      </autoFilter>
    </filter>
  </filters>
  <rowHierarchiesUsage count="1">
    <rowHierarchyUsage hierarchyUsage="18"/>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0FC5D310-CE99-4D3C-BFF0-E927D3E59617}" name="PivotTable16"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23:K134"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11">
    <i>
      <x v="6"/>
    </i>
    <i>
      <x v="4"/>
    </i>
    <i>
      <x v="3"/>
    </i>
    <i>
      <x v="5"/>
    </i>
    <i>
      <x v="1"/>
    </i>
    <i>
      <x v="8"/>
    </i>
    <i>
      <x/>
    </i>
    <i>
      <x v="7"/>
    </i>
    <i>
      <x v="2"/>
    </i>
    <i>
      <x v="9"/>
    </i>
    <i t="grand">
      <x/>
    </i>
  </rowItems>
  <colItems count="1">
    <i/>
  </colItems>
  <pageFields count="1">
    <pageField fld="1" hier="17" name="[HR_Project].[Status].&amp;[Active]" cap="Active"/>
  </pageFields>
  <dataFields count="1">
    <dataField name="Sum of Age" fld="2" baseField="0" baseItem="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55">
      <autoFilter ref="A1">
        <filterColumn colId="0">
          <top10 top="0" val="10" filterVal="10"/>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D2851357-97DD-4556-898B-FDDF544FCC20}" name="PivotTable20"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6:K32"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Items count="1">
    <i/>
  </colItems>
  <pageFields count="1">
    <pageField fld="1" hier="17" name="[HR_Project].[Status].&amp;[Active]" cap="Active"/>
  </pageFields>
  <dataFields count="1">
    <dataField name="Count of Marital Staus" fld="3" subtotal="count" showDataAs="percentOfTotal" baseField="2" baseItem="0"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981857EA-BC61-4DF8-91BE-4928B00FD9A3}" name="PivotTable25"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12:K119"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2"/>
  </rowFields>
  <rowItems count="7">
    <i>
      <x/>
    </i>
    <i>
      <x v="1"/>
    </i>
    <i>
      <x v="2"/>
    </i>
    <i>
      <x v="3"/>
    </i>
    <i>
      <x v="4"/>
    </i>
    <i>
      <x v="5"/>
    </i>
    <i t="grand">
      <x/>
    </i>
  </rowItems>
  <colItems count="1">
    <i/>
  </colItems>
  <pageFields count="1">
    <pageField fld="1" hier="17" name="[HR_Project].[Status].&amp;[Active]" cap="Active"/>
  </pageFields>
  <dataFields count="1">
    <dataField name="Average of Salary" fld="3" subtotal="average" baseField="2" baseItem="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C21BE246-4F76-4E84-AD67-984853F4C07E}" name="PivotTable21"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8:K11"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s>
  <rowFields count="1">
    <field x="2"/>
  </rowFields>
  <rowItems count="3">
    <i>
      <x/>
    </i>
    <i>
      <x v="1"/>
    </i>
    <i t="grand">
      <x/>
    </i>
  </rowItems>
  <colItems count="1">
    <i/>
  </colItems>
  <pageFields count="1">
    <pageField fld="1" hier="17" name="[HR_Project].[Status].&amp;[Active]" cap="Active"/>
  </pageFields>
  <dataFields count="1">
    <dataField name="Count of Gender" fld="3" subtotal="count" showDataAs="percentOfTotal" baseField="2" baseItem="1" numFmtId="10"/>
  </dataFields>
  <chartFormats count="1">
    <chartFormat chart="1" format="0"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91244936-1115-477A-B14F-35FF7AA8F738}" name="PivotTable18"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03:K108" firstHeaderRow="1" firstDataRow="1" firstDataCol="1" rowPageCount="1" colPageCount="1"/>
  <pivotFields count="4">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4">
        <item x="0"/>
        <item x="1"/>
        <item x="2"/>
        <item x="3"/>
      </items>
    </pivotField>
  </pivotFields>
  <rowFields count="1">
    <field x="3"/>
  </rowFields>
  <rowItems count="5">
    <i>
      <x/>
    </i>
    <i>
      <x v="1"/>
    </i>
    <i>
      <x v="2"/>
    </i>
    <i>
      <x v="3"/>
    </i>
    <i t="grand">
      <x/>
    </i>
  </rowItems>
  <colItems count="1">
    <i/>
  </colItems>
  <pageFields count="1">
    <pageField fld="1" hier="17" name="[HR_Project].[Status].&amp;[Active]" cap="Active"/>
  </pageFields>
  <dataFields count="1">
    <dataField name="Count of EmpID" fld="2" subtotal="count" showDataAs="percentOfTotal" baseField="0" baseItem="0"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91AD55DC-61F0-4255-BEDD-000AF34505F4}" name="PivotTable1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80" firstHeaderRow="1" firstDataRow="1" firstDataCol="1" rowPageCount="1" colPageCount="1"/>
  <pivotFields count="5">
    <pivotField axis="axisRow" allDrilled="1" subtotalTop="0" showAll="0" sortType="ascending" defaultSubtotal="0" defaultAttributeDrillState="1">
      <items count="21">
        <item x="0"/>
        <item x="1"/>
        <item x="2"/>
        <item x="3"/>
        <item x="4"/>
        <item x="5"/>
        <item x="6"/>
        <item x="7"/>
        <item x="8"/>
        <item x="9"/>
        <item x="10"/>
        <item x="11"/>
        <item x="12"/>
        <item x="13"/>
        <item x="14"/>
        <item x="15"/>
        <item x="16"/>
        <item x="17"/>
        <item x="18"/>
        <item x="19"/>
        <item x="20"/>
      </items>
    </pivotField>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s>
    </pivotField>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s>
  <rowFields count="3">
    <field x="0"/>
    <field x="4"/>
    <field x="3"/>
  </rowFields>
  <rowItems count="277">
    <i>
      <x/>
    </i>
    <i r="1">
      <x/>
    </i>
    <i r="2">
      <x/>
    </i>
    <i r="2">
      <x v="1"/>
    </i>
    <i r="2">
      <x v="2"/>
    </i>
    <i r="2">
      <x v="3"/>
    </i>
    <i r="2">
      <x v="4"/>
    </i>
    <i r="2">
      <x v="5"/>
    </i>
    <i>
      <x v="1"/>
    </i>
    <i r="1">
      <x v="1"/>
    </i>
    <i r="2">
      <x v="6"/>
    </i>
    <i r="2">
      <x v="7"/>
    </i>
    <i r="2">
      <x v="8"/>
    </i>
    <i r="2">
      <x v="9"/>
    </i>
    <i r="2">
      <x v="10"/>
    </i>
    <i r="2">
      <x v="11"/>
    </i>
    <i r="2">
      <x v="12"/>
    </i>
    <i r="1">
      <x v="2"/>
    </i>
    <i r="2">
      <x v="13"/>
    </i>
    <i>
      <x v="2"/>
    </i>
    <i r="1">
      <x v="3"/>
    </i>
    <i r="2">
      <x v="14"/>
    </i>
    <i r="1">
      <x v="4"/>
    </i>
    <i r="2">
      <x v="15"/>
    </i>
    <i>
      <x v="3"/>
    </i>
    <i r="1">
      <x v="5"/>
    </i>
    <i r="2">
      <x v="16"/>
    </i>
    <i r="2">
      <x v="17"/>
    </i>
    <i r="2">
      <x v="18"/>
    </i>
    <i r="1">
      <x v="6"/>
    </i>
    <i r="2">
      <x v="19"/>
    </i>
    <i r="1">
      <x v="4"/>
    </i>
    <i r="2">
      <x v="20"/>
    </i>
    <i>
      <x v="4"/>
    </i>
    <i r="1">
      <x v="1"/>
    </i>
    <i r="2">
      <x v="21"/>
    </i>
    <i r="2">
      <x v="22"/>
    </i>
    <i r="2">
      <x v="23"/>
    </i>
    <i r="2">
      <x v="24"/>
    </i>
    <i r="2">
      <x v="25"/>
    </i>
    <i r="2">
      <x v="26"/>
    </i>
    <i r="2">
      <x v="27"/>
    </i>
    <i r="2">
      <x v="28"/>
    </i>
    <i r="2">
      <x v="29"/>
    </i>
    <i r="2">
      <x v="30"/>
    </i>
    <i r="2">
      <x v="31"/>
    </i>
    <i r="2">
      <x v="32"/>
    </i>
    <i r="2">
      <x v="33"/>
    </i>
    <i r="2">
      <x v="34"/>
    </i>
    <i r="1">
      <x v="2"/>
    </i>
    <i r="2">
      <x v="35"/>
    </i>
    <i r="2">
      <x v="36"/>
    </i>
    <i>
      <x v="5"/>
    </i>
    <i r="1">
      <x v="7"/>
    </i>
    <i r="2">
      <x v="37"/>
    </i>
    <i r="2">
      <x v="38"/>
    </i>
    <i r="2">
      <x v="39"/>
    </i>
    <i r="2">
      <x v="40"/>
    </i>
    <i r="1">
      <x v="8"/>
    </i>
    <i r="2">
      <x v="41"/>
    </i>
    <i r="1">
      <x v="9"/>
    </i>
    <i r="2">
      <x v="42"/>
    </i>
    <i r="2">
      <x v="43"/>
    </i>
    <i r="2">
      <x v="44"/>
    </i>
    <i>
      <x v="6"/>
    </i>
    <i r="1">
      <x v="1"/>
    </i>
    <i r="2">
      <x v="45"/>
    </i>
    <i r="2">
      <x v="46"/>
    </i>
    <i r="2">
      <x v="47"/>
    </i>
    <i r="2">
      <x v="48"/>
    </i>
    <i r="2">
      <x v="49"/>
    </i>
    <i r="2">
      <x v="50"/>
    </i>
    <i r="2">
      <x v="51"/>
    </i>
    <i r="2">
      <x v="52"/>
    </i>
    <i r="2">
      <x v="53"/>
    </i>
    <i r="2">
      <x v="54"/>
    </i>
    <i r="2">
      <x v="55"/>
    </i>
    <i r="2">
      <x v="56"/>
    </i>
    <i r="1">
      <x v="2"/>
    </i>
    <i r="2">
      <x v="57"/>
    </i>
    <i r="2">
      <x v="58"/>
    </i>
    <i r="2">
      <x v="59"/>
    </i>
    <i>
      <x v="7"/>
    </i>
    <i r="1">
      <x v="10"/>
    </i>
    <i r="2">
      <x v="60"/>
    </i>
    <i r="2">
      <x v="61"/>
    </i>
    <i>
      <x v="8"/>
    </i>
    <i r="1">
      <x v="1"/>
    </i>
    <i r="2">
      <x v="62"/>
    </i>
    <i r="2">
      <x v="63"/>
    </i>
    <i r="2">
      <x v="64"/>
    </i>
    <i r="2">
      <x v="65"/>
    </i>
    <i r="2">
      <x v="66"/>
    </i>
    <i r="2">
      <x v="67"/>
    </i>
    <i r="2">
      <x v="68"/>
    </i>
    <i r="2">
      <x v="69"/>
    </i>
    <i r="2">
      <x v="70"/>
    </i>
    <i r="1">
      <x v="2"/>
    </i>
    <i r="2">
      <x v="71"/>
    </i>
    <i r="2">
      <x v="72"/>
    </i>
    <i r="2">
      <x v="73"/>
    </i>
    <i r="2">
      <x v="74"/>
    </i>
    <i r="2">
      <x v="61"/>
    </i>
    <i>
      <x v="9"/>
    </i>
    <i r="1">
      <x v="11"/>
    </i>
    <i r="2">
      <x v="75"/>
    </i>
    <i r="2">
      <x v="76"/>
    </i>
    <i r="2">
      <x v="77"/>
    </i>
    <i r="2">
      <x v="78"/>
    </i>
    <i>
      <x v="10"/>
    </i>
    <i r="1">
      <x v="12"/>
    </i>
    <i r="2">
      <x v="79"/>
    </i>
    <i r="1">
      <x v="13"/>
    </i>
    <i r="2">
      <x v="80"/>
    </i>
    <i r="1">
      <x v="14"/>
    </i>
    <i r="2">
      <x v="81"/>
    </i>
    <i r="1">
      <x v="15"/>
    </i>
    <i r="2">
      <x v="82"/>
    </i>
    <i r="2">
      <x v="83"/>
    </i>
    <i r="2">
      <x v="84"/>
    </i>
    <i r="2">
      <x v="85"/>
    </i>
    <i r="2">
      <x v="86"/>
    </i>
    <i r="2">
      <x v="87"/>
    </i>
    <i r="2">
      <x v="88"/>
    </i>
    <i r="2">
      <x v="89"/>
    </i>
    <i r="2">
      <x v="90"/>
    </i>
    <i r="1">
      <x v="16"/>
    </i>
    <i r="2">
      <x v="91"/>
    </i>
    <i>
      <x v="11"/>
    </i>
    <i r="1">
      <x v="17"/>
    </i>
    <i r="2">
      <x v="92"/>
    </i>
    <i r="1">
      <x v="18"/>
    </i>
    <i r="2">
      <x v="93"/>
    </i>
    <i r="1">
      <x v="19"/>
    </i>
    <i r="2">
      <x v="94"/>
    </i>
    <i r="1">
      <x v="20"/>
    </i>
    <i r="2">
      <x v="95"/>
    </i>
    <i r="1">
      <x v="21"/>
    </i>
    <i r="2">
      <x v="96"/>
    </i>
    <i r="1">
      <x v="22"/>
    </i>
    <i r="2">
      <x v="97"/>
    </i>
    <i>
      <x v="12"/>
    </i>
    <i r="1">
      <x v="23"/>
    </i>
    <i r="2">
      <x v="98"/>
    </i>
    <i r="2">
      <x v="99"/>
    </i>
    <i r="2">
      <x v="100"/>
    </i>
    <i r="2">
      <x v="101"/>
    </i>
    <i r="2">
      <x v="102"/>
    </i>
    <i r="2">
      <x v="103"/>
    </i>
    <i r="2">
      <x v="104"/>
    </i>
    <i r="2">
      <x v="105"/>
    </i>
    <i r="2">
      <x v="106"/>
    </i>
    <i r="2">
      <x v="107"/>
    </i>
    <i r="2">
      <x v="108"/>
    </i>
    <i>
      <x v="13"/>
    </i>
    <i r="1">
      <x v="1"/>
    </i>
    <i r="2">
      <x v="109"/>
    </i>
    <i r="2">
      <x v="110"/>
    </i>
    <i r="2">
      <x v="111"/>
    </i>
    <i r="2">
      <x v="112"/>
    </i>
    <i r="2">
      <x v="113"/>
    </i>
    <i r="2">
      <x v="114"/>
    </i>
    <i r="2">
      <x v="115"/>
    </i>
    <i r="2">
      <x v="116"/>
    </i>
    <i r="2">
      <x v="117"/>
    </i>
    <i r="2">
      <x v="118"/>
    </i>
    <i r="2">
      <x v="119"/>
    </i>
    <i r="1">
      <x v="2"/>
    </i>
    <i r="2">
      <x v="120"/>
    </i>
    <i r="2">
      <x v="121"/>
    </i>
    <i r="2">
      <x v="122"/>
    </i>
    <i r="2">
      <x v="123"/>
    </i>
    <i r="2">
      <x v="124"/>
    </i>
    <i>
      <x v="14"/>
    </i>
    <i r="1">
      <x v="1"/>
    </i>
    <i r="2">
      <x v="125"/>
    </i>
    <i r="2">
      <x v="126"/>
    </i>
    <i r="2">
      <x v="127"/>
    </i>
    <i r="2">
      <x v="128"/>
    </i>
    <i r="2">
      <x v="129"/>
    </i>
    <i r="2">
      <x v="130"/>
    </i>
    <i r="2">
      <x v="131"/>
    </i>
    <i r="2">
      <x v="132"/>
    </i>
    <i r="2">
      <x v="133"/>
    </i>
    <i r="2">
      <x v="134"/>
    </i>
    <i r="2">
      <x v="135"/>
    </i>
    <i r="2">
      <x v="136"/>
    </i>
    <i r="1">
      <x v="2"/>
    </i>
    <i r="2">
      <x v="137"/>
    </i>
    <i r="2">
      <x v="138"/>
    </i>
    <i r="2">
      <x v="139"/>
    </i>
    <i r="2">
      <x v="140"/>
    </i>
    <i>
      <x v="15"/>
    </i>
    <i r="1">
      <x v="1"/>
    </i>
    <i r="2">
      <x v="141"/>
    </i>
    <i r="2">
      <x v="142"/>
    </i>
    <i r="2">
      <x v="143"/>
    </i>
    <i r="2">
      <x v="144"/>
    </i>
    <i r="2">
      <x v="145"/>
    </i>
    <i r="2">
      <x v="146"/>
    </i>
    <i r="1">
      <x v="2"/>
    </i>
    <i r="2">
      <x v="147"/>
    </i>
    <i r="2">
      <x v="148"/>
    </i>
    <i r="2">
      <x v="149"/>
    </i>
    <i r="2">
      <x v="150"/>
    </i>
    <i>
      <x v="16"/>
    </i>
    <i r="1">
      <x v="23"/>
    </i>
    <i r="2">
      <x v="151"/>
    </i>
    <i r="2">
      <x v="152"/>
    </i>
    <i r="2">
      <x v="153"/>
    </i>
    <i r="2">
      <x v="154"/>
    </i>
    <i r="2">
      <x v="155"/>
    </i>
    <i r="2">
      <x v="156"/>
    </i>
    <i r="2">
      <x v="157"/>
    </i>
    <i r="2">
      <x v="158"/>
    </i>
    <i r="2">
      <x v="159"/>
    </i>
    <i r="2">
      <x v="160"/>
    </i>
    <i r="2">
      <x v="161"/>
    </i>
    <i r="2">
      <x v="162"/>
    </i>
    <i>
      <x v="17"/>
    </i>
    <i r="1">
      <x v="1"/>
    </i>
    <i r="2">
      <x v="163"/>
    </i>
    <i r="2">
      <x v="164"/>
    </i>
    <i r="2">
      <x v="165"/>
    </i>
    <i r="2">
      <x v="166"/>
    </i>
    <i r="2">
      <x v="167"/>
    </i>
    <i r="2">
      <x v="168"/>
    </i>
    <i r="2">
      <x v="169"/>
    </i>
    <i r="2">
      <x v="170"/>
    </i>
    <i r="2">
      <x v="171"/>
    </i>
    <i r="2">
      <x v="172"/>
    </i>
    <i r="1">
      <x v="2"/>
    </i>
    <i r="2">
      <x v="173"/>
    </i>
    <i r="2">
      <x v="174"/>
    </i>
    <i r="2">
      <x v="175"/>
    </i>
    <i>
      <x v="18"/>
    </i>
    <i r="1">
      <x v="11"/>
    </i>
    <i r="2">
      <x v="176"/>
    </i>
    <i r="2">
      <x v="177"/>
    </i>
    <i r="2">
      <x v="178"/>
    </i>
    <i r="2">
      <x v="179"/>
    </i>
    <i r="1">
      <x v="24"/>
    </i>
    <i r="2">
      <x v="180"/>
    </i>
    <i r="2">
      <x v="181"/>
    </i>
    <i r="2">
      <x v="182"/>
    </i>
    <i r="2">
      <x v="183"/>
    </i>
    <i r="1">
      <x v="25"/>
    </i>
    <i r="2">
      <x v="184"/>
    </i>
    <i r="2">
      <x v="185"/>
    </i>
    <i r="2">
      <x v="186"/>
    </i>
    <i r="2">
      <x v="187"/>
    </i>
    <i r="2">
      <x v="188"/>
    </i>
    <i>
      <x v="19"/>
    </i>
    <i r="1">
      <x v="26"/>
    </i>
    <i r="2">
      <x v="189"/>
    </i>
    <i r="2">
      <x v="190"/>
    </i>
    <i r="2">
      <x v="191"/>
    </i>
    <i r="2">
      <x v="192"/>
    </i>
    <i r="2">
      <x v="193"/>
    </i>
    <i r="2">
      <x v="194"/>
    </i>
    <i r="1">
      <x v="27"/>
    </i>
    <i r="2">
      <x v="195"/>
    </i>
    <i r="2">
      <x v="196"/>
    </i>
    <i r="1">
      <x v="28"/>
    </i>
    <i r="2">
      <x v="197"/>
    </i>
    <i>
      <x v="20"/>
    </i>
    <i r="1">
      <x v="1"/>
    </i>
    <i r="2">
      <x v="198"/>
    </i>
    <i r="2">
      <x v="199"/>
    </i>
    <i r="2">
      <x v="200"/>
    </i>
    <i r="2">
      <x v="201"/>
    </i>
    <i r="1">
      <x v="2"/>
    </i>
    <i r="2">
      <x v="202"/>
    </i>
    <i r="2">
      <x v="203"/>
    </i>
    <i r="2">
      <x v="204"/>
    </i>
    <i r="2">
      <x v="205"/>
    </i>
    <i t="grand">
      <x/>
    </i>
  </rowItems>
  <colItems count="1">
    <i/>
  </colItems>
  <pageFields count="1">
    <pageField fld="1" hier="17" name="[HR_Project].[Status].&amp;[Active]" cap="Active"/>
  </pageFields>
  <dataFields count="1">
    <dataField name="Count of EmpID" fld="2" subtotal="count" baseField="0" baseItem="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9"/>
    <rowHierarchyUsage hierarchyUsage="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FEF84DB3-6F1C-4826-8944-01211D410A97}" name="PivotTable24"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85:L89" firstHeaderRow="0" firstDataRow="1" firstDataCol="1" rowPageCount="1" colPageCount="1"/>
  <pivotFields count="5">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s>
  <rowFields count="1">
    <field x="4"/>
  </rowFields>
  <rowItems count="4">
    <i>
      <x/>
    </i>
    <i>
      <x v="1"/>
    </i>
    <i>
      <x v="2"/>
    </i>
    <i t="grand">
      <x/>
    </i>
  </rowItems>
  <colFields count="1">
    <field x="-2"/>
  </colFields>
  <colItems count="2">
    <i>
      <x/>
    </i>
    <i i="1">
      <x v="1"/>
    </i>
  </colItems>
  <pageFields count="1">
    <pageField fld="1" hier="17" name="[HR_Project].[Status].&amp;[Active]" cap="Active"/>
  </pageFields>
  <dataFields count="2">
    <dataField name="Average of Salary" fld="2" subtotal="average" baseField="0" baseItem="0"/>
    <dataField name="Min of Salary" fld="3" subtotal="min" baseField="0" baseItem="1"/>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caption="Min of Salary"/>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7D43F2E3-CB9E-4F0B-93AA-61E16591AAD9}" name="PivotTable15"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25" firstHeaderRow="1" firstDataRow="1" firstDataCol="1" rowPageCount="1" colPageCount="1"/>
  <pivotFields count="3">
    <pivotField axis="axisRow" allDrilled="1" subtotalTop="0" showAll="0" sortType="ascending" defaultSubtotal="0" defaultAttributeDrillState="1">
      <items count="21">
        <item x="0"/>
        <item x="1"/>
        <item x="2"/>
        <item x="3"/>
        <item x="4"/>
        <item x="5"/>
        <item x="6"/>
        <item x="7"/>
        <item x="8"/>
        <item x="9"/>
        <item x="10"/>
        <item x="11"/>
        <item x="12"/>
        <item x="13"/>
        <item x="14"/>
        <item x="15"/>
        <item x="16"/>
        <item x="17"/>
        <item x="18"/>
        <item x="19"/>
        <item x="20"/>
      </items>
    </pivotField>
    <pivotField axis="axisPage"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pageFields count="1">
    <pageField fld="1" hier="17" name="[HR_Project].[Status].&amp;[Active]" cap="Active"/>
  </pageFields>
  <dataFields count="1">
    <dataField name="Count of EmpID" fld="2" subtotal="count" baseField="0" baseItem="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HR_Project].[Status].&amp;[Ac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caption="Count of Emp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Project.xlsx!HR_Project">
        <x15:activeTabTopLevelEntity name="[HR_Projec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24C3559-3190-4785-9AD4-9894CF8F6F41}" autoFormatId="16" applyNumberFormats="0" applyBorderFormats="0" applyFontFormats="0" applyPatternFormats="0" applyAlignmentFormats="0" applyWidthHeightFormats="0">
  <queryTableRefresh nextId="48">
    <queryTableFields count="35">
      <queryTableField id="2" name="EmpID" tableColumnId="2"/>
      <queryTableField id="3" name="Salary" tableColumnId="3"/>
      <queryTableField id="32" name="Salary Band" tableColumnId="1"/>
      <queryTableField id="26" name="Position" tableColumnId="26"/>
      <queryTableField id="5" name="State" tableColumnId="5"/>
      <queryTableField id="33" name="Age" tableColumnId="4"/>
      <queryTableField id="6" name="DOB" tableColumnId="6"/>
      <queryTableField id="7" name="Gender" tableColumnId="7"/>
      <queryTableField id="27" name="Marital Staus" tableColumnId="27"/>
      <queryTableField id="9" name="Citizenship" tableColumnId="9"/>
      <queryTableField id="10" name="Hispanic/Latino" tableColumnId="10"/>
      <queryTableField id="11" name="Race" tableColumnId="11"/>
      <queryTableField id="12" name="Hire Date" tableColumnId="12"/>
      <queryTableField id="13" name="Termination Date" tableColumnId="13"/>
      <queryTableField id="34" name="Days of Service" tableColumnId="8"/>
      <queryTableField id="35" name="Years of Service" tableColumnId="30"/>
      <queryTableField id="14" name="Termination Reason" tableColumnId="14"/>
      <queryTableField id="15" name="Status" tableColumnId="15"/>
      <queryTableField id="16" name="Department" tableColumnId="16"/>
      <queryTableField id="17" name="Manager" tableColumnId="17"/>
      <queryTableField id="18" name="Recruit Source" tableColumnId="18"/>
      <queryTableField id="19" name="Performance" tableColumnId="19"/>
      <queryTableField id="20" name="Engagement" tableColumnId="20"/>
      <queryTableField id="21" name="Satisfaction" tableColumnId="21"/>
      <queryTableField id="22" name="Projects" tableColumnId="22"/>
      <queryTableField id="23" name="Last Review" tableColumnId="23"/>
      <queryTableField id="24" name="Late Days (30)" tableColumnId="24"/>
      <queryTableField id="36" name="Working Days" tableColumnId="31"/>
      <queryTableField id="25" name="Absences" tableColumnId="25"/>
      <queryTableField id="37" name="Absence Fraction" tableColumnId="32"/>
      <queryTableField id="28" name="First Name" tableColumnId="28"/>
      <queryTableField id="29" name="Last Name" tableColumnId="29"/>
      <queryTableField id="44" name="Age Band" tableColumnId="33"/>
      <queryTableField id="45" name="Tenure Bands" tableColumnId="34"/>
      <queryTableField id="46" name="Combined Eng&amp;Sat" tableColumnId="3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061C8072-F777-43FB-B911-830936F29410}" autoFormatId="16" applyNumberFormats="0" applyBorderFormats="0" applyFontFormats="0" applyPatternFormats="0" applyAlignmentFormats="0" applyWidthHeightFormats="0">
  <queryTableRefresh nextId="37">
    <queryTableFields count="36">
      <queryTableField id="1" name="Employee_Name" tableColumnId="1"/>
      <queryTableField id="2" name="EmpID" tableColumnId="2"/>
      <queryTableField id="3" name="MarriedID" tableColumnId="3"/>
      <queryTableField id="4" name="MaritalStatusID" tableColumnId="4"/>
      <queryTableField id="5" name="GenderID" tableColumnId="5"/>
      <queryTableField id="6" name="EmpStatusID" tableColumnId="6"/>
      <queryTableField id="7" name="DeptID" tableColumnId="7"/>
      <queryTableField id="8" name="PerfScoreID" tableColumnId="8"/>
      <queryTableField id="9" name="FromDiversityJobFairID" tableColumnId="9"/>
      <queryTableField id="10" name="Salary" tableColumnId="10"/>
      <queryTableField id="11" name="Termd" tableColumnId="11"/>
      <queryTableField id="12" name="PositionID" tableColumnId="12"/>
      <queryTableField id="13" name="Position" tableColumnId="13"/>
      <queryTableField id="14" name="State" tableColumnId="14"/>
      <queryTableField id="15" name="Zip" tableColumnId="15"/>
      <queryTableField id="16" name="DOB" tableColumnId="16"/>
      <queryTableField id="17" name="Sex" tableColumnId="17"/>
      <queryTableField id="18" name="MaritalDesc" tableColumnId="18"/>
      <queryTableField id="19" name="CitizenDesc" tableColumnId="19"/>
      <queryTableField id="20" name="HispanicLatino" tableColumnId="20"/>
      <queryTableField id="21" name="RaceDesc" tableColumnId="21"/>
      <queryTableField id="22" name="DateofHire" tableColumnId="22"/>
      <queryTableField id="23" name="DateofTermination" tableColumnId="23"/>
      <queryTableField id="24" name="TermReason" tableColumnId="24"/>
      <queryTableField id="25" name="EmploymentStatus" tableColumnId="25"/>
      <queryTableField id="26" name="Department" tableColumnId="26"/>
      <queryTableField id="27" name="ManagerName" tableColumnId="27"/>
      <queryTableField id="28" name="ManagerID" tableColumnId="28"/>
      <queryTableField id="29" name="RecruitmentSource" tableColumnId="29"/>
      <queryTableField id="30" name="PerformanceScore" tableColumnId="30"/>
      <queryTableField id="31" name="EngagementSurvey" tableColumnId="31"/>
      <queryTableField id="32" name="EmpSatisfaction" tableColumnId="32"/>
      <queryTableField id="33" name="SpecialProjectsCount" tableColumnId="33"/>
      <queryTableField id="34" name="LastPerformanceReview_Date" tableColumnId="34"/>
      <queryTableField id="35" name="DaysLateLast30" tableColumnId="35"/>
      <queryTableField id="36" name="Absences" tableColumnId="3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AEDFB929-5B0A-4934-8B09-7AB65FD8C8BB}" sourceName="[HR_Project].[Gender]">
  <pivotTables>
    <pivotTable tabId="18" name="PivotTable2"/>
    <pivotTable tabId="18" name="PivotTable4"/>
    <pivotTable tabId="18" name="PivotTable5"/>
    <pivotTable tabId="18" name="PivotTable6"/>
    <pivotTable tabId="18" name="PivotTable7"/>
    <pivotTable tabId="18" name="PivotTable9"/>
    <pivotTable tabId="18" name="PivotTable13"/>
    <pivotTable tabId="18" name="PivotTable14"/>
    <pivotTable tabId="18" name="PivotTable15"/>
    <pivotTable tabId="14" name="PivotTable18"/>
  </pivotTables>
  <data>
    <olap pivotCacheId="1306468767">
      <levels count="2">
        <level uniqueName="[HR_Project].[Gender].[(All)]" sourceCaption="(All)" count="0"/>
        <level uniqueName="[HR_Project].[Gender].[Gender]" sourceCaption="Gender" count="2">
          <ranges>
            <range startItem="0">
              <i n="[HR_Project].[Gender].&amp;[Female]" c="Female"/>
              <i n="[HR_Project].[Gender].&amp;[Male]" c="Male"/>
            </range>
          </ranges>
        </level>
      </levels>
      <selections count="1">
        <selection n="[HR_Project].[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5AFA05FA-FB91-4DAC-8508-8488F79B905A}" sourceName="[HR_Project].[Status]">
  <pivotTables>
    <pivotTable tabId="18" name="PivotTable2"/>
    <pivotTable tabId="18" name="PivotTable4"/>
    <pivotTable tabId="18" name="PivotTable5"/>
    <pivotTable tabId="18" name="PivotTable6"/>
    <pivotTable tabId="18" name="PivotTable7"/>
    <pivotTable tabId="18" name="PivotTable9"/>
    <pivotTable tabId="18" name="PivotTable13"/>
    <pivotTable tabId="18" name="PivotTable14"/>
    <pivotTable tabId="18" name="PivotTable15"/>
    <pivotTable tabId="14" name="PivotTable18"/>
  </pivotTables>
  <data>
    <olap pivotCacheId="1306468767">
      <levels count="2">
        <level uniqueName="[HR_Project].[Status].[(All)]" sourceCaption="(All)" count="0"/>
        <level uniqueName="[HR_Project].[Status].[Status]" sourceCaption="Status" count="3">
          <ranges>
            <range startItem="0">
              <i n="[HR_Project].[Status].&amp;[Active]" c="Active"/>
              <i n="[HR_Project].[Status].&amp;[Termin. w/cause]" c="Termin. w/cause"/>
              <i n="[HR_Project].[Status].&amp;[Vol. Termin.]" c="Vol. Termin."/>
            </range>
          </ranges>
        </level>
      </levels>
      <selections count="1">
        <selection n="[HR_Project].[Status].&amp;[Activ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and" xr10:uid="{C51E0959-F999-473A-B1B8-5D5B34081E73}" sourceName="[HR_Project].[Age Band]">
  <pivotTables>
    <pivotTable tabId="18" name="PivotTable2"/>
    <pivotTable tabId="18" name="PivotTable4"/>
    <pivotTable tabId="18" name="PivotTable5"/>
    <pivotTable tabId="18" name="PivotTable6"/>
    <pivotTable tabId="18" name="PivotTable7"/>
    <pivotTable tabId="18" name="PivotTable9"/>
    <pivotTable tabId="18" name="PivotTable13"/>
    <pivotTable tabId="18" name="PivotTable14"/>
    <pivotTable tabId="18" name="PivotTable15"/>
    <pivotTable tabId="14" name="PivotTable18"/>
  </pivotTables>
  <data>
    <olap pivotCacheId="1306468767">
      <levels count="2">
        <level uniqueName="[HR_Project].[Age Band].[(All)]" sourceCaption="(All)" count="0"/>
        <level uniqueName="[HR_Project].[Age Band].[Age Band]" sourceCaption="Age Band" count="4">
          <ranges>
            <range startItem="0">
              <i n="[HR_Project].[Age Band].&amp;[27 - 37]" c="27 - 37"/>
              <i n="[HR_Project].[Age Band].&amp;[37 - 47]" c="37 - 47"/>
              <i n="[HR_Project].[Age Band].&amp;[47 - 57]" c="47 - 57"/>
              <i n="[HR_Project].[Age Band].&amp;[57 +]" c="57 +"/>
            </range>
          </ranges>
        </level>
      </levels>
      <selections count="1">
        <selection n="[HR_Project].[Age Ban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8A51BE66-57DC-4071-9A9C-1ADB441A315B}" cache="Slicer_Gender1" caption="Gender" level="1" rowHeight="249238"/>
  <slicer name="Status" xr10:uid="{F5AF6FE7-2221-4107-96A4-04D6B6AB8FDE}" cache="Slicer_Status" caption="Status" level="1" rowHeight="249238"/>
  <slicer name="Age Band" xr10:uid="{9AF165FA-D3E8-438B-B06C-EE55899390B5}" cache="Slicer_Age_Band" caption="Age Band" level="1" rowHeight="249238"/>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797C97-C715-4961-AED8-74B08EE9C789}" name="HR_Project" displayName="HR_Project" ref="A1:AI312" tableType="queryTable" totalsRowShown="0">
  <autoFilter ref="A1:AI312" xr:uid="{01797C97-C715-4961-AED8-74B08EE9C789}"/>
  <tableColumns count="35">
    <tableColumn id="2" xr3:uid="{B31EE536-37B2-4493-BC87-B48038E4C25E}" uniqueName="2" name="EmpID" queryTableFieldId="2"/>
    <tableColumn id="3" xr3:uid="{B7673AD4-0FBD-4EA6-87FB-5506742B82C3}" uniqueName="3" name="Salary" queryTableFieldId="3"/>
    <tableColumn id="1" xr3:uid="{468C67F4-BEEB-4984-821C-B28A618B2B83}" uniqueName="1" name="Salary Band" queryTableFieldId="32" dataDxfId="39"/>
    <tableColumn id="26" xr3:uid="{DB40C9C4-E1AF-4415-873E-FEEA84A4A8AF}" uniqueName="26" name="Position" queryTableFieldId="26" dataDxfId="38"/>
    <tableColumn id="5" xr3:uid="{34F1C1D7-120D-46FE-95A0-00ED78FF8DD6}" uniqueName="5" name="State" queryTableFieldId="5" dataDxfId="37"/>
    <tableColumn id="4" xr3:uid="{D26157FA-4451-43DE-82D4-54FC6EF9C2C4}" uniqueName="4" name="Age" queryTableFieldId="33"/>
    <tableColumn id="6" xr3:uid="{87BE1EE2-33E5-4768-B7B7-5AD9E00963E5}" uniqueName="6" name="DOB" queryTableFieldId="6" dataDxfId="36"/>
    <tableColumn id="7" xr3:uid="{C4DD493F-ABF3-4DF3-A5DE-55C55382F822}" uniqueName="7" name="Gender" queryTableFieldId="7" dataDxfId="35"/>
    <tableColumn id="27" xr3:uid="{910572BF-8A45-48CC-A5AE-E94A5DDA153E}" uniqueName="27" name="Marital Staus" queryTableFieldId="27" dataDxfId="34"/>
    <tableColumn id="9" xr3:uid="{4CA1F557-2B2B-49DB-95AE-53093CB07A6A}" uniqueName="9" name="Citizenship" queryTableFieldId="9" dataDxfId="33"/>
    <tableColumn id="10" xr3:uid="{7165776B-A76B-4C97-BEDF-4515735ED462}" uniqueName="10" name="Hispanic/Latino" queryTableFieldId="10" dataDxfId="32"/>
    <tableColumn id="11" xr3:uid="{86A744E7-8675-429C-B449-000642BA2F65}" uniqueName="11" name="Race" queryTableFieldId="11" dataDxfId="31"/>
    <tableColumn id="12" xr3:uid="{B54A23EF-B846-4735-969E-64E190A4BCB5}" uniqueName="12" name="Hire Date" queryTableFieldId="12" dataDxfId="30"/>
    <tableColumn id="13" xr3:uid="{DF9767BA-F318-48EF-BCFE-7BEB6574D783}" uniqueName="13" name="Termination Date" queryTableFieldId="13" dataDxfId="29"/>
    <tableColumn id="8" xr3:uid="{993A51EA-0B8F-43ED-9444-63C03A02AE64}" uniqueName="8" name="Days of Service" queryTableFieldId="34"/>
    <tableColumn id="30" xr3:uid="{383F826F-F279-4BB1-B371-136074931175}" uniqueName="30" name="Years of Service" queryTableFieldId="35"/>
    <tableColumn id="14" xr3:uid="{BDF7F218-44A8-47BD-8721-E5EA4505EF56}" uniqueName="14" name="Termination Reason" queryTableFieldId="14" dataDxfId="28"/>
    <tableColumn id="15" xr3:uid="{1D09E7ED-1662-436D-BFF7-64935C8C35F4}" uniqueName="15" name="Status" queryTableFieldId="15" dataDxfId="27"/>
    <tableColumn id="16" xr3:uid="{D30BF37E-D260-45D1-84BC-C06EA34BDA03}" uniqueName="16" name="Department" queryTableFieldId="16" dataDxfId="26"/>
    <tableColumn id="17" xr3:uid="{26693CC4-B183-4B96-ABCF-399683BAC263}" uniqueName="17" name="Manager" queryTableFieldId="17" dataDxfId="25"/>
    <tableColumn id="18" xr3:uid="{36EF2A03-7CD6-4B74-A271-23487B7EC8A4}" uniqueName="18" name="Recruit Source" queryTableFieldId="18" dataDxfId="24"/>
    <tableColumn id="19" xr3:uid="{73D1538B-5D6A-4AC7-97B9-CEDD79A867F5}" uniqueName="19" name="Performance" queryTableFieldId="19" dataDxfId="23"/>
    <tableColumn id="20" xr3:uid="{9EEE4789-567B-46AA-8EE0-0C89197ECD39}" uniqueName="20" name="Engagement" queryTableFieldId="20"/>
    <tableColumn id="21" xr3:uid="{3CDB7467-7FB2-418E-8B8B-066D2D531F5F}" uniqueName="21" name="Satisfaction" queryTableFieldId="21"/>
    <tableColumn id="22" xr3:uid="{173BB37C-44C3-4669-B53B-3CA27C926C57}" uniqueName="22" name="Projects" queryTableFieldId="22"/>
    <tableColumn id="23" xr3:uid="{F4B88ADE-8E02-4343-9B62-6D3EC2072832}" uniqueName="23" name="Last Review" queryTableFieldId="23" dataDxfId="22"/>
    <tableColumn id="24" xr3:uid="{74EED1E6-F703-4609-8D33-E8B23D955271}" uniqueName="24" name="Late Days (30)" queryTableFieldId="24"/>
    <tableColumn id="31" xr3:uid="{74353631-04EE-4C33-A815-A84A9955FCC1}" uniqueName="31" name="Working Days" queryTableFieldId="36"/>
    <tableColumn id="25" xr3:uid="{CF7B5DE3-E2BE-410D-B4C4-17621A6F73AD}" uniqueName="25" name="Absences" queryTableFieldId="25"/>
    <tableColumn id="32" xr3:uid="{0C076E2F-ED64-47A2-839D-0A1DDC7938F1}" uniqueName="32" name="Absence Fraction" queryTableFieldId="37"/>
    <tableColumn id="28" xr3:uid="{6F25CC8D-BA17-4E6A-ADD9-7C6B8C86D363}" uniqueName="28" name="First Name" queryTableFieldId="28" dataDxfId="21"/>
    <tableColumn id="29" xr3:uid="{96788CE5-E55A-4AFF-9ADB-65A71F69708B}" uniqueName="29" name="Last Name" queryTableFieldId="29" dataDxfId="20"/>
    <tableColumn id="33" xr3:uid="{81CD440B-4E75-4869-89D9-64923830A74B}" uniqueName="33" name="Age Band" queryTableFieldId="44" dataDxfId="19"/>
    <tableColumn id="34" xr3:uid="{7C1C4399-C2F7-4A3A-8CBB-8A7F50AE619A}" uniqueName="34" name="Tenure Bands" queryTableFieldId="45" dataDxfId="18"/>
    <tableColumn id="35" xr3:uid="{1B494F32-0892-4037-83F3-033665FB65E2}" uniqueName="35" name="Combined Eng&amp;Sat" queryTableFieldId="4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8CDD8A-A936-4B3A-8358-98128D55BAF1}" name="HR_Project_COPY" displayName="HR_Project_COPY" ref="A1:AJ312" tableType="queryTable" totalsRowShown="0">
  <autoFilter ref="A1:AJ312" xr:uid="{898CDD8A-A936-4B3A-8358-98128D55BAF1}"/>
  <tableColumns count="36">
    <tableColumn id="1" xr3:uid="{DB350D06-24F4-4F21-BFFB-4C46AA35B9DD}" uniqueName="1" name="Employee_Name" queryTableFieldId="1" dataDxfId="17"/>
    <tableColumn id="2" xr3:uid="{BD5310F7-069E-49C0-B613-027AF4CDC64F}" uniqueName="2" name="EmpID" queryTableFieldId="2"/>
    <tableColumn id="3" xr3:uid="{3C527079-97FA-43BE-8432-5E95A6A9B0CA}" uniqueName="3" name="MarriedID" queryTableFieldId="3"/>
    <tableColumn id="4" xr3:uid="{45DC735D-47BC-4A9F-A401-7C397FDA188A}" uniqueName="4" name="MaritalStatusID" queryTableFieldId="4"/>
    <tableColumn id="5" xr3:uid="{46CB500E-A741-451E-8A3C-48935E5D2AA9}" uniqueName="5" name="GenderID" queryTableFieldId="5"/>
    <tableColumn id="6" xr3:uid="{37C93302-497B-4405-9ACD-93F3322CD9DB}" uniqueName="6" name="EmpStatusID" queryTableFieldId="6"/>
    <tableColumn id="7" xr3:uid="{3F845A10-04AE-4B41-8A77-BCB43A409BB5}" uniqueName="7" name="DeptID" queryTableFieldId="7"/>
    <tableColumn id="8" xr3:uid="{1ECBBF4C-EED1-4F7B-A62A-3DCA72F13EB4}" uniqueName="8" name="PerfScoreID" queryTableFieldId="8"/>
    <tableColumn id="9" xr3:uid="{02861487-95FC-40D6-BA7E-C1D5839E3F09}" uniqueName="9" name="FromDiversityJobFairID" queryTableFieldId="9"/>
    <tableColumn id="10" xr3:uid="{73AA54B0-0C02-472A-BACD-389DC99348A6}" uniqueName="10" name="Salary" queryTableFieldId="10"/>
    <tableColumn id="11" xr3:uid="{1AE91E73-D901-40F0-8E1C-0F93C0E78521}" uniqueName="11" name="Termd" queryTableFieldId="11"/>
    <tableColumn id="12" xr3:uid="{FD2078E8-DD95-443C-A56D-A1656A8FE07C}" uniqueName="12" name="PositionID" queryTableFieldId="12"/>
    <tableColumn id="13" xr3:uid="{A130D055-0116-40AC-A6D9-BD05C9D6DAAB}" uniqueName="13" name="Position" queryTableFieldId="13" dataDxfId="16"/>
    <tableColumn id="14" xr3:uid="{669CE873-302E-4313-B115-661E6F0F7E3B}" uniqueName="14" name="State" queryTableFieldId="14" dataDxfId="15"/>
    <tableColumn id="15" xr3:uid="{25A080FD-C398-43AB-8C4E-A36839A36BD0}" uniqueName="15" name="Zip" queryTableFieldId="15"/>
    <tableColumn id="16" xr3:uid="{A99ADFC8-11DD-4B3C-AA03-6F75BDA3D715}" uniqueName="16" name="DOB" queryTableFieldId="16" dataDxfId="14"/>
    <tableColumn id="17" xr3:uid="{63354D90-F883-421E-93CD-E98C535B91A5}" uniqueName="17" name="Sex" queryTableFieldId="17" dataDxfId="13"/>
    <tableColumn id="18" xr3:uid="{9549FABB-DF7E-485F-B7CE-8300AD81ADF8}" uniqueName="18" name="MaritalDesc" queryTableFieldId="18" dataDxfId="12"/>
    <tableColumn id="19" xr3:uid="{E65A0276-B92E-4D9C-8387-4C4B485E94BC}" uniqueName="19" name="CitizenDesc" queryTableFieldId="19" dataDxfId="11"/>
    <tableColumn id="20" xr3:uid="{1A317D31-D5D8-4834-8DE8-51545C79EBC9}" uniqueName="20" name="HispanicLatino" queryTableFieldId="20" dataDxfId="10"/>
    <tableColumn id="21" xr3:uid="{A3DF00C0-68CE-4CB4-B852-117B409AD42B}" uniqueName="21" name="RaceDesc" queryTableFieldId="21" dataDxfId="9"/>
    <tableColumn id="22" xr3:uid="{8664833B-7497-4511-8861-C8429F575E15}" uniqueName="22" name="DateofHire" queryTableFieldId="22" dataDxfId="8"/>
    <tableColumn id="23" xr3:uid="{20C28AC9-0095-49A9-A211-C243B8321352}" uniqueName="23" name="DateofTermination" queryTableFieldId="23" dataDxfId="7"/>
    <tableColumn id="24" xr3:uid="{DEF0A640-3FB1-494A-A08D-E88644B1F84C}" uniqueName="24" name="TermReason" queryTableFieldId="24" dataDxfId="6"/>
    <tableColumn id="25" xr3:uid="{EBCCA85E-4C8F-4918-A4C6-5CDAFD5BA387}" uniqueName="25" name="EmploymentStatus" queryTableFieldId="25" dataDxfId="5"/>
    <tableColumn id="26" xr3:uid="{A0A08B0F-F4C0-4DDE-BE9D-A5E9AD401945}" uniqueName="26" name="Department" queryTableFieldId="26" dataDxfId="4"/>
    <tableColumn id="27" xr3:uid="{EF58A8C3-8C6C-44F8-A4C8-63D61BF04134}" uniqueName="27" name="ManagerName" queryTableFieldId="27" dataDxfId="3"/>
    <tableColumn id="28" xr3:uid="{0C71856C-0EB3-4E86-9916-EA78C90B9A87}" uniqueName="28" name="ManagerID" queryTableFieldId="28"/>
    <tableColumn id="29" xr3:uid="{03EB2D1D-8BD6-4B6D-9DF5-72C8133A41FD}" uniqueName="29" name="RecruitmentSource" queryTableFieldId="29" dataDxfId="2"/>
    <tableColumn id="30" xr3:uid="{00AF53F0-74D8-4B01-8BA3-4C45CA85596F}" uniqueName="30" name="PerformanceScore" queryTableFieldId="30" dataDxfId="1"/>
    <tableColumn id="31" xr3:uid="{195D25F0-D4BA-4D26-8ECC-488E76FBBAF9}" uniqueName="31" name="EngagementSurvey" queryTableFieldId="31"/>
    <tableColumn id="32" xr3:uid="{6DAEE328-3042-45F3-99F1-268DAEFEC7E6}" uniqueName="32" name="EmpSatisfaction" queryTableFieldId="32"/>
    <tableColumn id="33" xr3:uid="{BA1DB90A-7B92-4C81-AD01-D76406A32E07}" uniqueName="33" name="SpecialProjectsCount" queryTableFieldId="33"/>
    <tableColumn id="34" xr3:uid="{C42C486F-C75F-4FD7-89BD-39F66B0A441A}" uniqueName="34" name="LastPerformanceReview_Date" queryTableFieldId="34" dataDxfId="0"/>
    <tableColumn id="35" xr3:uid="{F83AB555-05EA-416A-84FF-8FB76EC30D65}" uniqueName="35" name="DaysLateLast30" queryTableFieldId="35"/>
    <tableColumn id="36" xr3:uid="{66DF726E-549C-4FD8-A939-A8A8B534E062}" uniqueName="36" name="Absences" queryTableFieldId="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18" Type="http://schemas.openxmlformats.org/officeDocument/2006/relationships/pivotTable" Target="../pivotTables/pivotTable27.xml"/><Relationship Id="rId3" Type="http://schemas.openxmlformats.org/officeDocument/2006/relationships/pivotTable" Target="../pivotTables/pivotTable12.xml"/><Relationship Id="rId21" Type="http://schemas.openxmlformats.org/officeDocument/2006/relationships/pivotTable" Target="../pivotTables/pivotTable30.xml"/><Relationship Id="rId7" Type="http://schemas.openxmlformats.org/officeDocument/2006/relationships/pivotTable" Target="../pivotTables/pivotTable16.xml"/><Relationship Id="rId12" Type="http://schemas.openxmlformats.org/officeDocument/2006/relationships/pivotTable" Target="../pivotTables/pivotTable21.xml"/><Relationship Id="rId17" Type="http://schemas.openxmlformats.org/officeDocument/2006/relationships/pivotTable" Target="../pivotTables/pivotTable26.xml"/><Relationship Id="rId2" Type="http://schemas.openxmlformats.org/officeDocument/2006/relationships/pivotTable" Target="../pivotTables/pivotTable11.xml"/><Relationship Id="rId16" Type="http://schemas.openxmlformats.org/officeDocument/2006/relationships/pivotTable" Target="../pivotTables/pivotTable25.xml"/><Relationship Id="rId20" Type="http://schemas.openxmlformats.org/officeDocument/2006/relationships/pivotTable" Target="../pivotTables/pivotTable29.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5" Type="http://schemas.openxmlformats.org/officeDocument/2006/relationships/pivotTable" Target="../pivotTables/pivotTable24.xml"/><Relationship Id="rId10" Type="http://schemas.openxmlformats.org/officeDocument/2006/relationships/pivotTable" Target="../pivotTables/pivotTable19.xml"/><Relationship Id="rId19" Type="http://schemas.openxmlformats.org/officeDocument/2006/relationships/pivotTable" Target="../pivotTables/pivotTable28.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pivotTable" Target="../pivotTables/pivotTable23.xml"/><Relationship Id="rId22" Type="http://schemas.openxmlformats.org/officeDocument/2006/relationships/pivotTable" Target="../pivotTables/pivotTable3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39.xml"/><Relationship Id="rId13" Type="http://schemas.openxmlformats.org/officeDocument/2006/relationships/pivotTable" Target="../pivotTables/pivotTable44.xml"/><Relationship Id="rId18" Type="http://schemas.openxmlformats.org/officeDocument/2006/relationships/pivotTable" Target="../pivotTables/pivotTable49.xml"/><Relationship Id="rId26" Type="http://schemas.openxmlformats.org/officeDocument/2006/relationships/pivotTable" Target="../pivotTables/pivotTable57.xml"/><Relationship Id="rId3" Type="http://schemas.openxmlformats.org/officeDocument/2006/relationships/pivotTable" Target="../pivotTables/pivotTable34.xml"/><Relationship Id="rId21" Type="http://schemas.openxmlformats.org/officeDocument/2006/relationships/pivotTable" Target="../pivotTables/pivotTable52.xml"/><Relationship Id="rId7" Type="http://schemas.openxmlformats.org/officeDocument/2006/relationships/pivotTable" Target="../pivotTables/pivotTable38.xml"/><Relationship Id="rId12" Type="http://schemas.openxmlformats.org/officeDocument/2006/relationships/pivotTable" Target="../pivotTables/pivotTable43.xml"/><Relationship Id="rId17" Type="http://schemas.openxmlformats.org/officeDocument/2006/relationships/pivotTable" Target="../pivotTables/pivotTable48.xml"/><Relationship Id="rId25" Type="http://schemas.openxmlformats.org/officeDocument/2006/relationships/pivotTable" Target="../pivotTables/pivotTable56.xml"/><Relationship Id="rId2" Type="http://schemas.openxmlformats.org/officeDocument/2006/relationships/pivotTable" Target="../pivotTables/pivotTable33.xml"/><Relationship Id="rId16" Type="http://schemas.openxmlformats.org/officeDocument/2006/relationships/pivotTable" Target="../pivotTables/pivotTable47.xml"/><Relationship Id="rId20" Type="http://schemas.openxmlformats.org/officeDocument/2006/relationships/pivotTable" Target="../pivotTables/pivotTable51.xml"/><Relationship Id="rId1" Type="http://schemas.openxmlformats.org/officeDocument/2006/relationships/pivotTable" Target="../pivotTables/pivotTable32.xml"/><Relationship Id="rId6" Type="http://schemas.openxmlformats.org/officeDocument/2006/relationships/pivotTable" Target="../pivotTables/pivotTable37.xml"/><Relationship Id="rId11" Type="http://schemas.openxmlformats.org/officeDocument/2006/relationships/pivotTable" Target="../pivotTables/pivotTable42.xml"/><Relationship Id="rId24" Type="http://schemas.openxmlformats.org/officeDocument/2006/relationships/pivotTable" Target="../pivotTables/pivotTable55.xml"/><Relationship Id="rId5" Type="http://schemas.openxmlformats.org/officeDocument/2006/relationships/pivotTable" Target="../pivotTables/pivotTable36.xml"/><Relationship Id="rId15" Type="http://schemas.openxmlformats.org/officeDocument/2006/relationships/pivotTable" Target="../pivotTables/pivotTable46.xml"/><Relationship Id="rId23" Type="http://schemas.openxmlformats.org/officeDocument/2006/relationships/pivotTable" Target="../pivotTables/pivotTable54.xml"/><Relationship Id="rId28" Type="http://schemas.openxmlformats.org/officeDocument/2006/relationships/pivotTable" Target="../pivotTables/pivotTable59.xml"/><Relationship Id="rId10" Type="http://schemas.openxmlformats.org/officeDocument/2006/relationships/pivotTable" Target="../pivotTables/pivotTable41.xml"/><Relationship Id="rId19" Type="http://schemas.openxmlformats.org/officeDocument/2006/relationships/pivotTable" Target="../pivotTables/pivotTable50.xml"/><Relationship Id="rId4" Type="http://schemas.openxmlformats.org/officeDocument/2006/relationships/pivotTable" Target="../pivotTables/pivotTable35.xml"/><Relationship Id="rId9" Type="http://schemas.openxmlformats.org/officeDocument/2006/relationships/pivotTable" Target="../pivotTables/pivotTable40.xml"/><Relationship Id="rId14" Type="http://schemas.openxmlformats.org/officeDocument/2006/relationships/pivotTable" Target="../pivotTables/pivotTable45.xml"/><Relationship Id="rId22" Type="http://schemas.openxmlformats.org/officeDocument/2006/relationships/pivotTable" Target="../pivotTables/pivotTable53.xml"/><Relationship Id="rId27" Type="http://schemas.openxmlformats.org/officeDocument/2006/relationships/pivotTable" Target="../pivotTables/pivotTable5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67.xml"/><Relationship Id="rId3" Type="http://schemas.openxmlformats.org/officeDocument/2006/relationships/pivotTable" Target="../pivotTables/pivotTable62.xml"/><Relationship Id="rId7" Type="http://schemas.openxmlformats.org/officeDocument/2006/relationships/pivotTable" Target="../pivotTables/pivotTable66.xml"/><Relationship Id="rId12" Type="http://schemas.openxmlformats.org/officeDocument/2006/relationships/printerSettings" Target="../printerSettings/printerSettings2.bin"/><Relationship Id="rId2" Type="http://schemas.openxmlformats.org/officeDocument/2006/relationships/pivotTable" Target="../pivotTables/pivotTable61.xml"/><Relationship Id="rId1" Type="http://schemas.openxmlformats.org/officeDocument/2006/relationships/pivotTable" Target="../pivotTables/pivotTable60.xml"/><Relationship Id="rId6" Type="http://schemas.openxmlformats.org/officeDocument/2006/relationships/pivotTable" Target="../pivotTables/pivotTable65.xml"/><Relationship Id="rId11" Type="http://schemas.openxmlformats.org/officeDocument/2006/relationships/pivotTable" Target="../pivotTables/pivotTable70.xml"/><Relationship Id="rId5" Type="http://schemas.openxmlformats.org/officeDocument/2006/relationships/pivotTable" Target="../pivotTables/pivotTable64.xml"/><Relationship Id="rId10" Type="http://schemas.openxmlformats.org/officeDocument/2006/relationships/pivotTable" Target="../pivotTables/pivotTable69.xml"/><Relationship Id="rId4" Type="http://schemas.openxmlformats.org/officeDocument/2006/relationships/pivotTable" Target="../pivotTables/pivotTable63.xml"/><Relationship Id="rId9" Type="http://schemas.openxmlformats.org/officeDocument/2006/relationships/pivotTable" Target="../pivotTables/pivotTable6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73.xml"/><Relationship Id="rId2" Type="http://schemas.openxmlformats.org/officeDocument/2006/relationships/pivotTable" Target="../pivotTables/pivotTable72.xml"/><Relationship Id="rId1" Type="http://schemas.openxmlformats.org/officeDocument/2006/relationships/pivotTable" Target="../pivotTables/pivotTable71.xml"/><Relationship Id="rId6" Type="http://schemas.openxmlformats.org/officeDocument/2006/relationships/pivotTable" Target="../pivotTables/pivotTable76.xml"/><Relationship Id="rId5" Type="http://schemas.openxmlformats.org/officeDocument/2006/relationships/pivotTable" Target="../pivotTables/pivotTable75.xml"/><Relationship Id="rId4" Type="http://schemas.openxmlformats.org/officeDocument/2006/relationships/pivotTable" Target="../pivotTables/pivotTable7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84.xml"/><Relationship Id="rId13" Type="http://schemas.openxmlformats.org/officeDocument/2006/relationships/pivotTable" Target="../pivotTables/pivotTable89.xml"/><Relationship Id="rId18" Type="http://schemas.openxmlformats.org/officeDocument/2006/relationships/pivotTable" Target="../pivotTables/pivotTable94.xml"/><Relationship Id="rId3" Type="http://schemas.openxmlformats.org/officeDocument/2006/relationships/pivotTable" Target="../pivotTables/pivotTable79.xml"/><Relationship Id="rId7" Type="http://schemas.openxmlformats.org/officeDocument/2006/relationships/pivotTable" Target="../pivotTables/pivotTable83.xml"/><Relationship Id="rId12" Type="http://schemas.openxmlformats.org/officeDocument/2006/relationships/pivotTable" Target="../pivotTables/pivotTable88.xml"/><Relationship Id="rId17" Type="http://schemas.openxmlformats.org/officeDocument/2006/relationships/pivotTable" Target="../pivotTables/pivotTable93.xml"/><Relationship Id="rId2" Type="http://schemas.openxmlformats.org/officeDocument/2006/relationships/pivotTable" Target="../pivotTables/pivotTable78.xml"/><Relationship Id="rId16" Type="http://schemas.openxmlformats.org/officeDocument/2006/relationships/pivotTable" Target="../pivotTables/pivotTable92.xml"/><Relationship Id="rId20" Type="http://schemas.openxmlformats.org/officeDocument/2006/relationships/pivotTable" Target="../pivotTables/pivotTable96.xml"/><Relationship Id="rId1" Type="http://schemas.openxmlformats.org/officeDocument/2006/relationships/pivotTable" Target="../pivotTables/pivotTable77.xml"/><Relationship Id="rId6" Type="http://schemas.openxmlformats.org/officeDocument/2006/relationships/pivotTable" Target="../pivotTables/pivotTable82.xml"/><Relationship Id="rId11" Type="http://schemas.openxmlformats.org/officeDocument/2006/relationships/pivotTable" Target="../pivotTables/pivotTable87.xml"/><Relationship Id="rId5" Type="http://schemas.openxmlformats.org/officeDocument/2006/relationships/pivotTable" Target="../pivotTables/pivotTable81.xml"/><Relationship Id="rId15" Type="http://schemas.openxmlformats.org/officeDocument/2006/relationships/pivotTable" Target="../pivotTables/pivotTable91.xml"/><Relationship Id="rId10" Type="http://schemas.openxmlformats.org/officeDocument/2006/relationships/pivotTable" Target="../pivotTables/pivotTable86.xml"/><Relationship Id="rId19" Type="http://schemas.openxmlformats.org/officeDocument/2006/relationships/pivotTable" Target="../pivotTables/pivotTable95.xml"/><Relationship Id="rId4" Type="http://schemas.openxmlformats.org/officeDocument/2006/relationships/pivotTable" Target="../pivotTables/pivotTable80.xml"/><Relationship Id="rId9" Type="http://schemas.openxmlformats.org/officeDocument/2006/relationships/pivotTable" Target="../pivotTables/pivotTable85.xml"/><Relationship Id="rId14" Type="http://schemas.openxmlformats.org/officeDocument/2006/relationships/pivotTable" Target="../pivotTables/pivotTable90.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58F1A-EEFC-4298-9545-98012CABE247}">
  <dimension ref="A1"/>
  <sheetViews>
    <sheetView showGridLines="0" tabSelected="1" zoomScale="80" zoomScaleNormal="80" workbookViewId="0">
      <selection activeCell="O7" sqref="O7"/>
    </sheetView>
  </sheetViews>
  <sheetFormatPr defaultRowHeight="14.25" x14ac:dyDescent="0.45"/>
  <sheetData/>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FF68F-9A4C-473F-A500-C3FF1CC535A6}">
  <dimension ref="A2:G34"/>
  <sheetViews>
    <sheetView zoomScale="80" zoomScaleNormal="80" workbookViewId="0">
      <selection activeCell="W39" sqref="W39"/>
    </sheetView>
  </sheetViews>
  <sheetFormatPr defaultRowHeight="14.25" x14ac:dyDescent="0.45"/>
  <cols>
    <col min="1" max="1" width="11.59765625" bestFit="1" customWidth="1"/>
    <col min="2" max="2" width="14.73046875" bestFit="1" customWidth="1"/>
    <col min="3" max="3" width="12.46484375" bestFit="1" customWidth="1"/>
    <col min="4" max="4" width="15.73046875" bestFit="1" customWidth="1"/>
    <col min="5" max="5" width="14.59765625" bestFit="1" customWidth="1"/>
    <col min="6" max="6" width="12.46484375" bestFit="1" customWidth="1"/>
    <col min="7" max="7" width="22.06640625" bestFit="1" customWidth="1"/>
    <col min="8" max="8" width="11.53125" bestFit="1" customWidth="1"/>
    <col min="9" max="9" width="14.73046875" bestFit="1" customWidth="1"/>
    <col min="10" max="10" width="13.1328125" bestFit="1" customWidth="1"/>
    <col min="11" max="11" width="16.1328125" bestFit="1" customWidth="1"/>
    <col min="12" max="12" width="19.33203125" bestFit="1" customWidth="1"/>
    <col min="14" max="14" width="18.9296875" bestFit="1" customWidth="1"/>
    <col min="15" max="15" width="16.9296875" bestFit="1" customWidth="1"/>
    <col min="16" max="16" width="10.265625" bestFit="1" customWidth="1"/>
    <col min="17" max="17" width="18.06640625" bestFit="1" customWidth="1"/>
    <col min="18" max="18" width="3.73046875" bestFit="1" customWidth="1"/>
    <col min="19" max="19" width="10.53125" bestFit="1" customWidth="1"/>
    <col min="20" max="20" width="12.19921875" bestFit="1" customWidth="1"/>
    <col min="21" max="21" width="18.9296875" bestFit="1" customWidth="1"/>
    <col min="22" max="22" width="12.19921875" bestFit="1" customWidth="1"/>
    <col min="23" max="23" width="23.53125" bestFit="1" customWidth="1"/>
    <col min="24" max="24" width="16.73046875" bestFit="1" customWidth="1"/>
  </cols>
  <sheetData>
    <row r="2" spans="1:7" ht="18" x14ac:dyDescent="0.55000000000000004">
      <c r="A2" s="52" t="s">
        <v>1907</v>
      </c>
    </row>
    <row r="4" spans="1:7" ht="21" x14ac:dyDescent="0.65">
      <c r="A4" s="37" t="s">
        <v>1908</v>
      </c>
      <c r="C4" s="42" t="s">
        <v>1909</v>
      </c>
      <c r="F4" s="42" t="s">
        <v>1912</v>
      </c>
    </row>
    <row r="5" spans="1:7" x14ac:dyDescent="0.45">
      <c r="C5" s="2" t="s">
        <v>1442</v>
      </c>
      <c r="D5" t="s">
        <v>1777</v>
      </c>
      <c r="F5" s="2" t="s">
        <v>1442</v>
      </c>
      <c r="G5" t="s">
        <v>1453</v>
      </c>
    </row>
    <row r="6" spans="1:7" x14ac:dyDescent="0.45">
      <c r="A6" t="s">
        <v>1777</v>
      </c>
      <c r="C6" s="3" t="s">
        <v>1450</v>
      </c>
      <c r="D6" s="6">
        <v>0.61165048543689315</v>
      </c>
      <c r="F6" s="3" t="s">
        <v>1415</v>
      </c>
      <c r="G6" s="6">
        <v>4.5999999999999999E-3</v>
      </c>
    </row>
    <row r="7" spans="1:7" x14ac:dyDescent="0.45">
      <c r="A7">
        <v>207</v>
      </c>
      <c r="C7" s="3" t="s">
        <v>48</v>
      </c>
      <c r="D7" s="6">
        <v>0.1941747572815534</v>
      </c>
      <c r="F7" s="3" t="s">
        <v>192</v>
      </c>
      <c r="G7" s="6">
        <v>5.4571428571428566E-3</v>
      </c>
    </row>
    <row r="8" spans="1:7" x14ac:dyDescent="0.45">
      <c r="C8" s="3" t="s">
        <v>225</v>
      </c>
      <c r="D8" s="6">
        <v>0.12621359223300971</v>
      </c>
      <c r="F8" s="3" t="s">
        <v>1450</v>
      </c>
      <c r="G8" s="6">
        <v>5.791269841269841E-3</v>
      </c>
    </row>
    <row r="9" spans="1:7" x14ac:dyDescent="0.45">
      <c r="A9" t="s">
        <v>1449</v>
      </c>
      <c r="C9" s="3" t="s">
        <v>1415</v>
      </c>
      <c r="D9" s="6">
        <v>3.3980582524271843E-2</v>
      </c>
      <c r="F9" s="3" t="s">
        <v>225</v>
      </c>
      <c r="G9" s="6">
        <v>6.8769230769230765E-3</v>
      </c>
    </row>
    <row r="10" spans="1:7" x14ac:dyDescent="0.45">
      <c r="A10" s="49">
        <v>70694.033816425115</v>
      </c>
      <c r="C10" s="3" t="s">
        <v>192</v>
      </c>
      <c r="D10" s="6">
        <v>3.3980582524271843E-2</v>
      </c>
      <c r="F10" s="3" t="s">
        <v>48</v>
      </c>
      <c r="G10" s="6">
        <v>9.0425000000000002E-3</v>
      </c>
    </row>
    <row r="11" spans="1:7" x14ac:dyDescent="0.45">
      <c r="C11" s="3" t="s">
        <v>1441</v>
      </c>
      <c r="D11" s="6">
        <v>1</v>
      </c>
      <c r="F11" s="3" t="s">
        <v>1441</v>
      </c>
      <c r="G11" s="6">
        <v>6.5077669902912621E-3</v>
      </c>
    </row>
    <row r="12" spans="1:7" x14ac:dyDescent="0.45">
      <c r="A12" t="s">
        <v>1905</v>
      </c>
      <c r="C12" s="3"/>
      <c r="D12" s="6"/>
    </row>
    <row r="13" spans="1:7" ht="18" x14ac:dyDescent="0.55000000000000004">
      <c r="A13" s="49">
        <v>14633665</v>
      </c>
      <c r="C13" s="53" t="s">
        <v>1910</v>
      </c>
      <c r="F13" s="53" t="s">
        <v>1913</v>
      </c>
    </row>
    <row r="14" spans="1:7" x14ac:dyDescent="0.45">
      <c r="C14" s="2" t="s">
        <v>1442</v>
      </c>
      <c r="D14" t="s">
        <v>1777</v>
      </c>
      <c r="F14" s="2" t="s">
        <v>1442</v>
      </c>
      <c r="G14" t="s">
        <v>1791</v>
      </c>
    </row>
    <row r="15" spans="1:7" x14ac:dyDescent="0.45">
      <c r="C15" s="3" t="s">
        <v>51</v>
      </c>
      <c r="D15" s="6">
        <v>0.78260869565217395</v>
      </c>
      <c r="F15" s="3" t="s">
        <v>285</v>
      </c>
      <c r="G15" s="6">
        <v>0.25</v>
      </c>
    </row>
    <row r="16" spans="1:7" x14ac:dyDescent="0.45">
      <c r="C16" s="3" t="s">
        <v>38</v>
      </c>
      <c r="D16" s="6">
        <v>0.14009661835748793</v>
      </c>
      <c r="F16" s="3" t="s">
        <v>199</v>
      </c>
      <c r="G16" s="6">
        <v>0.30769230769230771</v>
      </c>
    </row>
    <row r="17" spans="3:7" x14ac:dyDescent="0.45">
      <c r="C17" s="3" t="s">
        <v>352</v>
      </c>
      <c r="D17" s="6">
        <v>3.864734299516908E-2</v>
      </c>
      <c r="F17" s="3" t="s">
        <v>237</v>
      </c>
      <c r="G17" s="6">
        <v>0.33333333333333331</v>
      </c>
    </row>
    <row r="18" spans="3:7" x14ac:dyDescent="0.45">
      <c r="C18" s="3" t="s">
        <v>175</v>
      </c>
      <c r="D18" s="6">
        <v>3.864734299516908E-2</v>
      </c>
      <c r="F18" s="3" t="s">
        <v>78</v>
      </c>
      <c r="G18" s="6">
        <v>0.375</v>
      </c>
    </row>
    <row r="19" spans="3:7" x14ac:dyDescent="0.45">
      <c r="C19" s="3" t="s">
        <v>1441</v>
      </c>
      <c r="D19" s="6">
        <v>1</v>
      </c>
      <c r="F19" s="3" t="s">
        <v>98</v>
      </c>
      <c r="G19" s="6">
        <v>0.375</v>
      </c>
    </row>
    <row r="20" spans="3:7" x14ac:dyDescent="0.45">
      <c r="C20" s="3"/>
      <c r="D20" s="6"/>
      <c r="F20" s="3" t="s">
        <v>1441</v>
      </c>
      <c r="G20" s="6">
        <v>0.34042553191489361</v>
      </c>
    </row>
    <row r="21" spans="3:7" ht="18" x14ac:dyDescent="0.55000000000000004">
      <c r="C21" s="42" t="s">
        <v>1911</v>
      </c>
    </row>
    <row r="22" spans="3:7" ht="18" x14ac:dyDescent="0.55000000000000004">
      <c r="C22" s="2" t="s">
        <v>1102</v>
      </c>
      <c r="D22" t="s" vm="11">
        <v>1789</v>
      </c>
      <c r="F22" s="53" t="s">
        <v>1914</v>
      </c>
    </row>
    <row r="23" spans="3:7" x14ac:dyDescent="0.45">
      <c r="F23" s="2" t="s">
        <v>1442</v>
      </c>
      <c r="G23" t="s">
        <v>1780</v>
      </c>
    </row>
    <row r="24" spans="3:7" x14ac:dyDescent="0.45">
      <c r="C24" s="2" t="s">
        <v>1442</v>
      </c>
      <c r="D24" t="s">
        <v>1905</v>
      </c>
      <c r="F24" s="3" t="s">
        <v>1562</v>
      </c>
      <c r="G24">
        <v>10</v>
      </c>
    </row>
    <row r="25" spans="3:7" x14ac:dyDescent="0.45">
      <c r="C25" s="3" t="s">
        <v>1704</v>
      </c>
      <c r="D25" s="49">
        <v>150290</v>
      </c>
      <c r="F25" s="3" t="s">
        <v>1647</v>
      </c>
      <c r="G25">
        <v>10</v>
      </c>
    </row>
    <row r="26" spans="3:7" x14ac:dyDescent="0.45">
      <c r="C26" s="3" t="s">
        <v>1655</v>
      </c>
      <c r="D26" s="49">
        <v>157000</v>
      </c>
      <c r="F26" s="3" t="s">
        <v>1624</v>
      </c>
      <c r="G26">
        <v>10</v>
      </c>
    </row>
    <row r="27" spans="3:7" x14ac:dyDescent="0.45">
      <c r="C27" s="3" t="s">
        <v>1523</v>
      </c>
      <c r="D27" s="54">
        <v>170500</v>
      </c>
      <c r="F27" s="3" t="s">
        <v>1477</v>
      </c>
      <c r="G27">
        <v>10</v>
      </c>
    </row>
    <row r="28" spans="3:7" x14ac:dyDescent="0.45">
      <c r="C28" s="3" t="s">
        <v>1562</v>
      </c>
      <c r="D28" s="49">
        <v>178000</v>
      </c>
      <c r="F28" s="3" t="s">
        <v>1222</v>
      </c>
      <c r="G28">
        <v>10</v>
      </c>
    </row>
    <row r="29" spans="3:7" x14ac:dyDescent="0.45">
      <c r="C29" s="3" t="s">
        <v>1597</v>
      </c>
      <c r="D29" s="49">
        <v>180000</v>
      </c>
      <c r="F29" s="3" t="s">
        <v>1485</v>
      </c>
      <c r="G29">
        <v>10</v>
      </c>
    </row>
    <row r="30" spans="3:7" x14ac:dyDescent="0.45">
      <c r="C30" s="3" t="s">
        <v>1441</v>
      </c>
      <c r="D30" s="49">
        <v>835790</v>
      </c>
      <c r="F30" s="3" t="s">
        <v>1608</v>
      </c>
      <c r="G30">
        <v>10</v>
      </c>
    </row>
    <row r="31" spans="3:7" x14ac:dyDescent="0.45">
      <c r="F31" s="3" t="s">
        <v>1507</v>
      </c>
      <c r="G31">
        <v>10</v>
      </c>
    </row>
    <row r="32" spans="3:7" x14ac:dyDescent="0.45">
      <c r="F32" s="3" t="s">
        <v>1473</v>
      </c>
      <c r="G32">
        <v>10</v>
      </c>
    </row>
    <row r="33" spans="6:7" x14ac:dyDescent="0.45">
      <c r="F33" s="3" t="s">
        <v>1508</v>
      </c>
      <c r="G33">
        <v>10</v>
      </c>
    </row>
    <row r="34" spans="6:7" x14ac:dyDescent="0.45">
      <c r="F34" s="3" t="s">
        <v>1441</v>
      </c>
      <c r="G34">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2A313-95FC-4944-B075-D1D657C7C996}">
  <dimension ref="A2:A196"/>
  <sheetViews>
    <sheetView zoomScale="80" zoomScaleNormal="80" workbookViewId="0">
      <selection activeCell="X248" sqref="X248"/>
    </sheetView>
  </sheetViews>
  <sheetFormatPr defaultRowHeight="14.25" x14ac:dyDescent="0.45"/>
  <sheetData>
    <row r="2" spans="1:1" ht="29.25" x14ac:dyDescent="0.9">
      <c r="A2" s="50" t="s">
        <v>1929</v>
      </c>
    </row>
    <row r="52" spans="1:1" ht="29.25" x14ac:dyDescent="0.9">
      <c r="A52" s="50" t="s">
        <v>1930</v>
      </c>
    </row>
    <row r="79" ht="13.15" customHeight="1" x14ac:dyDescent="0.45"/>
    <row r="81" ht="16.149999999999999" customHeight="1" x14ac:dyDescent="0.45"/>
    <row r="85" ht="17.25" customHeight="1" x14ac:dyDescent="0.45"/>
    <row r="99" spans="1:1" ht="29.25" x14ac:dyDescent="0.9">
      <c r="A99" s="50" t="s">
        <v>1865</v>
      </c>
    </row>
    <row r="100" spans="1:1" ht="23.25" x14ac:dyDescent="0.7">
      <c r="A100" s="13"/>
    </row>
    <row r="130" ht="10.5" customHeight="1" x14ac:dyDescent="0.45"/>
    <row r="146" ht="16.149999999999999" customHeight="1" x14ac:dyDescent="0.45"/>
    <row r="196" spans="1:1" ht="29.25" x14ac:dyDescent="0.9">
      <c r="A196" s="50" t="s">
        <v>1864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D2A32-0266-4B12-9434-E134AF396CE1}">
  <dimension ref="A1:AP216"/>
  <sheetViews>
    <sheetView topLeftCell="A57" zoomScale="60" zoomScaleNormal="60" workbookViewId="0">
      <selection activeCell="L106" sqref="L106"/>
    </sheetView>
  </sheetViews>
  <sheetFormatPr defaultColWidth="26.59765625" defaultRowHeight="14.25" x14ac:dyDescent="0.45"/>
  <cols>
    <col min="1" max="1" width="13.86328125" bestFit="1" customWidth="1"/>
    <col min="2" max="2" width="16.19921875" bestFit="1" customWidth="1"/>
    <col min="3" max="3" width="13.73046875" bestFit="1" customWidth="1"/>
    <col min="4" max="4" width="13.86328125" bestFit="1" customWidth="1"/>
    <col min="5" max="5" width="26.06640625" bestFit="1" customWidth="1"/>
    <col min="6" max="6" width="12.73046875" bestFit="1" customWidth="1"/>
    <col min="7" max="7" width="13.86328125" bestFit="1" customWidth="1"/>
    <col min="8" max="8" width="10.86328125" bestFit="1" customWidth="1"/>
    <col min="9" max="9" width="17.06640625" bestFit="1" customWidth="1"/>
    <col min="10" max="10" width="13.73046875" bestFit="1" customWidth="1"/>
    <col min="11" max="11" width="12.73046875" bestFit="1" customWidth="1"/>
    <col min="12" max="12" width="18.265625" bestFit="1" customWidth="1"/>
    <col min="13" max="13" width="17.3984375" bestFit="1" customWidth="1"/>
    <col min="14" max="14" width="26.06640625" bestFit="1" customWidth="1"/>
    <col min="15" max="15" width="13.73046875" bestFit="1" customWidth="1"/>
    <col min="16" max="16" width="11.9296875" bestFit="1" customWidth="1"/>
    <col min="17" max="17" width="18.265625" bestFit="1" customWidth="1"/>
    <col min="18" max="18" width="14.53125" bestFit="1" customWidth="1"/>
    <col min="19" max="20" width="13.73046875" bestFit="1" customWidth="1"/>
    <col min="21" max="21" width="4.9296875" bestFit="1" customWidth="1"/>
    <col min="22" max="22" width="14.73046875" bestFit="1" customWidth="1"/>
    <col min="23" max="23" width="20.86328125" bestFit="1" customWidth="1"/>
    <col min="24" max="24" width="26.73046875" bestFit="1" customWidth="1"/>
    <col min="25" max="25" width="14.33203125" bestFit="1" customWidth="1"/>
    <col min="26" max="26" width="10.86328125" bestFit="1" customWidth="1"/>
    <col min="27" max="27" width="26.73046875" bestFit="1" customWidth="1"/>
    <col min="28" max="28" width="16.6640625" bestFit="1" customWidth="1"/>
    <col min="29" max="29" width="12.19921875" bestFit="1" customWidth="1"/>
    <col min="30" max="30" width="26.73046875" bestFit="1" customWidth="1"/>
    <col min="31" max="31" width="17" bestFit="1" customWidth="1"/>
    <col min="32" max="33" width="26.73046875" bestFit="1" customWidth="1"/>
    <col min="34" max="34" width="39.6640625" bestFit="1" customWidth="1"/>
    <col min="35" max="35" width="20.86328125" bestFit="1" customWidth="1"/>
    <col min="36" max="36" width="9.265625" bestFit="1" customWidth="1"/>
    <col min="37" max="37" width="25.9296875" bestFit="1" customWidth="1"/>
    <col min="38" max="38" width="26.73046875" bestFit="1" customWidth="1"/>
    <col min="39" max="40" width="19" bestFit="1" customWidth="1"/>
    <col min="41" max="41" width="14.86328125" bestFit="1" customWidth="1"/>
    <col min="42" max="42" width="26.73046875" bestFit="1" customWidth="1"/>
    <col min="43" max="43" width="12.33203125" bestFit="1" customWidth="1"/>
    <col min="44" max="44" width="26.73046875" bestFit="1" customWidth="1"/>
    <col min="45" max="45" width="12.33203125" bestFit="1" customWidth="1"/>
  </cols>
  <sheetData>
    <row r="1" spans="1:10" s="14" customFormat="1" ht="23.25" x14ac:dyDescent="0.7">
      <c r="A1" s="14" t="s">
        <v>1794</v>
      </c>
    </row>
    <row r="3" spans="1:10" ht="23.25" x14ac:dyDescent="0.7">
      <c r="D3" s="14"/>
    </row>
    <row r="4" spans="1:10" ht="21" x14ac:dyDescent="0.65">
      <c r="A4" s="56" t="s">
        <v>1928</v>
      </c>
    </row>
    <row r="5" spans="1:10" ht="13.15" customHeight="1" x14ac:dyDescent="0.45"/>
    <row r="7" spans="1:10" ht="18" x14ac:dyDescent="0.55000000000000004">
      <c r="A7" s="42" t="s">
        <v>1920</v>
      </c>
      <c r="E7" s="42" t="s">
        <v>1921</v>
      </c>
      <c r="I7" s="38" t="s">
        <v>1922</v>
      </c>
    </row>
    <row r="8" spans="1:10" x14ac:dyDescent="0.45">
      <c r="A8" s="8" t="s">
        <v>11</v>
      </c>
      <c r="B8" s="4" t="s" vm="1">
        <v>34</v>
      </c>
      <c r="E8" s="8" t="s">
        <v>11</v>
      </c>
      <c r="F8" s="4" t="s" vm="1">
        <v>34</v>
      </c>
      <c r="I8" s="8" t="s">
        <v>11</v>
      </c>
      <c r="J8" s="4" t="s" vm="1">
        <v>34</v>
      </c>
    </row>
    <row r="10" spans="1:10" x14ac:dyDescent="0.45">
      <c r="A10" s="8" t="s">
        <v>1442</v>
      </c>
      <c r="B10" s="4" t="s">
        <v>1467</v>
      </c>
      <c r="C10" s="4" t="s">
        <v>1448</v>
      </c>
      <c r="E10" s="8" t="s">
        <v>1442</v>
      </c>
      <c r="F10" s="4" t="s">
        <v>1777</v>
      </c>
      <c r="G10" s="4" t="s">
        <v>1449</v>
      </c>
      <c r="I10" s="8" t="s">
        <v>1442</v>
      </c>
      <c r="J10" s="4" t="s">
        <v>1777</v>
      </c>
    </row>
    <row r="11" spans="1:10" x14ac:dyDescent="0.45">
      <c r="A11" s="9" t="s">
        <v>199</v>
      </c>
      <c r="B11" s="4">
        <v>4.3184615384615386</v>
      </c>
      <c r="C11" s="4">
        <v>3.6923076923076925</v>
      </c>
      <c r="E11" s="9" t="s">
        <v>199</v>
      </c>
      <c r="F11" s="5">
        <v>13</v>
      </c>
      <c r="G11" s="49">
        <v>101752.76923076923</v>
      </c>
      <c r="I11" s="9" t="s">
        <v>199</v>
      </c>
      <c r="J11" s="6"/>
    </row>
    <row r="12" spans="1:10" x14ac:dyDescent="0.45">
      <c r="A12" s="9" t="s">
        <v>237</v>
      </c>
      <c r="B12" s="4">
        <v>3.938333333333333</v>
      </c>
      <c r="C12" s="4">
        <v>4.333333333333333</v>
      </c>
      <c r="E12" s="9" t="s">
        <v>237</v>
      </c>
      <c r="F12" s="5">
        <v>6</v>
      </c>
      <c r="G12" s="49">
        <v>133904.83333333334</v>
      </c>
      <c r="I12" s="10" t="s">
        <v>1450</v>
      </c>
      <c r="J12" s="6">
        <v>0.76923076923076927</v>
      </c>
    </row>
    <row r="13" spans="1:10" x14ac:dyDescent="0.45">
      <c r="A13" s="9" t="s">
        <v>1441</v>
      </c>
      <c r="B13" s="4">
        <v>4.1984210526315788</v>
      </c>
      <c r="C13" s="4">
        <v>3.8947368421052633</v>
      </c>
      <c r="E13" s="9" t="s">
        <v>1441</v>
      </c>
      <c r="F13" s="5">
        <v>19</v>
      </c>
      <c r="G13" s="49">
        <v>111906.05263157895</v>
      </c>
      <c r="I13" s="10" t="s">
        <v>225</v>
      </c>
      <c r="J13" s="6">
        <v>7.6923076923076927E-2</v>
      </c>
    </row>
    <row r="14" spans="1:10" x14ac:dyDescent="0.45">
      <c r="E14" s="3"/>
      <c r="I14" s="10" t="s">
        <v>192</v>
      </c>
      <c r="J14" s="6">
        <v>7.6923076923076927E-2</v>
      </c>
    </row>
    <row r="15" spans="1:10" x14ac:dyDescent="0.45">
      <c r="E15" s="3"/>
      <c r="I15" s="10" t="s">
        <v>48</v>
      </c>
      <c r="J15" s="6">
        <v>7.6923076923076927E-2</v>
      </c>
    </row>
    <row r="16" spans="1:10" ht="18" x14ac:dyDescent="0.55000000000000004">
      <c r="A16" s="42" t="s">
        <v>1927</v>
      </c>
      <c r="I16" s="9" t="s">
        <v>237</v>
      </c>
      <c r="J16" s="6"/>
    </row>
    <row r="17" spans="1:10" x14ac:dyDescent="0.45">
      <c r="A17" s="2" t="s">
        <v>11</v>
      </c>
      <c r="B17" t="s" vm="1">
        <v>34</v>
      </c>
      <c r="I17" s="10" t="s">
        <v>48</v>
      </c>
      <c r="J17" s="6">
        <v>0.83333333333333337</v>
      </c>
    </row>
    <row r="18" spans="1:10" x14ac:dyDescent="0.45">
      <c r="I18" s="10" t="s">
        <v>1415</v>
      </c>
      <c r="J18" s="6">
        <v>0.16666666666666666</v>
      </c>
    </row>
    <row r="19" spans="1:10" x14ac:dyDescent="0.45">
      <c r="A19" s="2" t="s">
        <v>1442</v>
      </c>
      <c r="B19" t="s">
        <v>1905</v>
      </c>
      <c r="C19" t="s">
        <v>1780</v>
      </c>
    </row>
    <row r="20" spans="1:10" x14ac:dyDescent="0.45">
      <c r="A20" s="3" t="s">
        <v>38</v>
      </c>
      <c r="B20" s="49"/>
    </row>
    <row r="21" spans="1:10" x14ac:dyDescent="0.45">
      <c r="A21" s="7" t="s">
        <v>1562</v>
      </c>
      <c r="B21" s="49">
        <v>178000</v>
      </c>
      <c r="C21">
        <v>10</v>
      </c>
    </row>
    <row r="22" spans="1:10" x14ac:dyDescent="0.45">
      <c r="A22" s="7" t="s">
        <v>1523</v>
      </c>
      <c r="B22" s="49">
        <v>170500</v>
      </c>
      <c r="C22">
        <v>8.6999999999999993</v>
      </c>
    </row>
    <row r="23" spans="1:10" x14ac:dyDescent="0.45">
      <c r="A23" s="3" t="s">
        <v>1441</v>
      </c>
      <c r="B23" s="49">
        <v>348500</v>
      </c>
      <c r="C23">
        <v>18.7</v>
      </c>
    </row>
    <row r="25" spans="1:10" ht="21" x14ac:dyDescent="0.65">
      <c r="A25" s="16" t="s">
        <v>1878</v>
      </c>
      <c r="E25" s="3"/>
    </row>
    <row r="26" spans="1:10" x14ac:dyDescent="0.45">
      <c r="E26" s="3"/>
    </row>
    <row r="27" spans="1:10" ht="21" x14ac:dyDescent="0.65">
      <c r="A27" s="34" t="s">
        <v>1924</v>
      </c>
      <c r="E27" s="38" t="s">
        <v>1923</v>
      </c>
      <c r="H27" s="55" t="s">
        <v>1925</v>
      </c>
    </row>
    <row r="28" spans="1:10" x14ac:dyDescent="0.45">
      <c r="A28" s="2" t="s">
        <v>11</v>
      </c>
      <c r="B28" t="s" vm="1">
        <v>34</v>
      </c>
      <c r="E28" s="2" t="s">
        <v>11</v>
      </c>
      <c r="F28" t="s" vm="1">
        <v>34</v>
      </c>
    </row>
    <row r="29" spans="1:10" x14ac:dyDescent="0.45">
      <c r="A29" s="2" t="s">
        <v>13</v>
      </c>
      <c r="B29" t="s" vm="12">
        <v>1789</v>
      </c>
      <c r="E29" s="2" t="s">
        <v>13</v>
      </c>
      <c r="F29" t="s" vm="12">
        <v>1789</v>
      </c>
      <c r="H29" s="2" t="s">
        <v>11</v>
      </c>
      <c r="I29" t="s" vm="1">
        <v>34</v>
      </c>
    </row>
    <row r="30" spans="1:10" x14ac:dyDescent="0.45">
      <c r="A30" s="2" t="s">
        <v>1102</v>
      </c>
      <c r="B30" t="s" vm="13">
        <v>1789</v>
      </c>
      <c r="H30" s="2" t="s">
        <v>13</v>
      </c>
      <c r="I30" t="s" vm="12">
        <v>1789</v>
      </c>
    </row>
    <row r="31" spans="1:10" x14ac:dyDescent="0.45">
      <c r="E31" s="2" t="s">
        <v>1779</v>
      </c>
      <c r="F31" s="2" t="s">
        <v>1457</v>
      </c>
    </row>
    <row r="32" spans="1:10" x14ac:dyDescent="0.45">
      <c r="A32" s="2" t="s">
        <v>1442</v>
      </c>
      <c r="B32" t="s">
        <v>1779</v>
      </c>
      <c r="E32" s="2" t="s">
        <v>1442</v>
      </c>
      <c r="F32" t="s">
        <v>1451</v>
      </c>
      <c r="H32" s="2" t="s">
        <v>1442</v>
      </c>
      <c r="I32" t="s">
        <v>1905</v>
      </c>
    </row>
    <row r="33" spans="1:38" x14ac:dyDescent="0.45">
      <c r="A33" s="3" t="s">
        <v>1545</v>
      </c>
      <c r="B33">
        <v>8.5</v>
      </c>
      <c r="E33" s="3" t="s">
        <v>1655</v>
      </c>
      <c r="F33">
        <v>5.4</v>
      </c>
      <c r="H33" s="3" t="s">
        <v>175</v>
      </c>
      <c r="I33" s="49"/>
    </row>
    <row r="34" spans="1:38" x14ac:dyDescent="0.45">
      <c r="A34" s="3" t="s">
        <v>1707</v>
      </c>
      <c r="B34">
        <v>8.6</v>
      </c>
      <c r="E34" s="3" t="s">
        <v>1522</v>
      </c>
      <c r="F34">
        <v>6.1</v>
      </c>
      <c r="H34" s="7" t="s">
        <v>1522</v>
      </c>
      <c r="I34" s="49">
        <v>68051</v>
      </c>
    </row>
    <row r="35" spans="1:38" x14ac:dyDescent="0.45">
      <c r="A35" s="3" t="s">
        <v>1543</v>
      </c>
      <c r="B35">
        <v>9.3000000000000007</v>
      </c>
      <c r="E35" s="3" t="s">
        <v>1503</v>
      </c>
      <c r="F35">
        <v>6.8</v>
      </c>
      <c r="H35" s="7" t="s">
        <v>1655</v>
      </c>
      <c r="I35" s="49">
        <v>157000</v>
      </c>
    </row>
    <row r="36" spans="1:38" x14ac:dyDescent="0.45">
      <c r="A36" s="3" t="s">
        <v>1510</v>
      </c>
      <c r="B36">
        <v>9.5</v>
      </c>
      <c r="E36" s="3" t="s">
        <v>1753</v>
      </c>
      <c r="F36">
        <v>6.9</v>
      </c>
      <c r="H36" s="3" t="s">
        <v>1441</v>
      </c>
      <c r="I36" s="49">
        <v>225051</v>
      </c>
    </row>
    <row r="37" spans="1:38" x14ac:dyDescent="0.45">
      <c r="A37" s="3" t="s">
        <v>1727</v>
      </c>
      <c r="B37">
        <v>9.8000000000000007</v>
      </c>
    </row>
    <row r="38" spans="1:38" x14ac:dyDescent="0.45">
      <c r="A38" s="3" t="s">
        <v>1441</v>
      </c>
      <c r="B38">
        <v>9.14</v>
      </c>
    </row>
    <row r="41" spans="1:38" ht="15.75" x14ac:dyDescent="0.5">
      <c r="A41" s="55" t="s">
        <v>1926</v>
      </c>
    </row>
    <row r="42" spans="1:38" ht="21" x14ac:dyDescent="0.65">
      <c r="A42" s="2" t="s">
        <v>11</v>
      </c>
      <c r="B42" t="s" vm="1">
        <v>34</v>
      </c>
      <c r="AK42" s="35"/>
    </row>
    <row r="43" spans="1:38" x14ac:dyDescent="0.45">
      <c r="A43" s="2" t="s">
        <v>13</v>
      </c>
      <c r="B43" t="s" vm="12">
        <v>1789</v>
      </c>
    </row>
    <row r="44" spans="1:38" x14ac:dyDescent="0.45">
      <c r="A44" s="2" t="s">
        <v>1102</v>
      </c>
      <c r="B44" t="s" vm="14">
        <v>1789</v>
      </c>
      <c r="AK44" s="4"/>
      <c r="AL44" s="4"/>
    </row>
    <row r="46" spans="1:38" x14ac:dyDescent="0.45">
      <c r="A46" s="2" t="s">
        <v>1442</v>
      </c>
      <c r="B46" t="s">
        <v>1905</v>
      </c>
      <c r="C46" t="s">
        <v>1780</v>
      </c>
    </row>
    <row r="47" spans="1:38" x14ac:dyDescent="0.45">
      <c r="A47" s="3" t="s">
        <v>38</v>
      </c>
      <c r="B47" s="49"/>
    </row>
    <row r="48" spans="1:38" x14ac:dyDescent="0.45">
      <c r="A48" s="7" t="s">
        <v>1543</v>
      </c>
      <c r="B48" s="49">
        <v>138888</v>
      </c>
      <c r="C48">
        <v>9.3000000000000007</v>
      </c>
    </row>
    <row r="49" spans="1:11" x14ac:dyDescent="0.45">
      <c r="A49" s="7" t="s">
        <v>1632</v>
      </c>
      <c r="B49" s="49">
        <v>77915</v>
      </c>
      <c r="C49">
        <v>7.1</v>
      </c>
    </row>
    <row r="50" spans="1:11" x14ac:dyDescent="0.45">
      <c r="A50" s="3" t="s">
        <v>1441</v>
      </c>
      <c r="B50" s="49">
        <v>216803</v>
      </c>
      <c r="C50">
        <v>16.399999999999999</v>
      </c>
    </row>
    <row r="53" spans="1:11" ht="23.25" x14ac:dyDescent="0.7">
      <c r="A53" s="14" t="s">
        <v>1917</v>
      </c>
    </row>
    <row r="54" spans="1:11" ht="21" x14ac:dyDescent="0.65">
      <c r="K54" s="36"/>
    </row>
    <row r="55" spans="1:11" ht="21" x14ac:dyDescent="0.65">
      <c r="A55" s="37" t="s">
        <v>1915</v>
      </c>
      <c r="D55" s="34" t="s">
        <v>1795</v>
      </c>
      <c r="G55" s="34" t="s">
        <v>1796</v>
      </c>
    </row>
    <row r="57" spans="1:11" x14ac:dyDescent="0.45">
      <c r="A57" s="2" t="s">
        <v>1442</v>
      </c>
      <c r="B57" t="s">
        <v>1862</v>
      </c>
      <c r="D57" s="8" t="s">
        <v>11</v>
      </c>
      <c r="E57" s="4" t="s" vm="1">
        <v>34</v>
      </c>
      <c r="G57" s="2" t="s">
        <v>1442</v>
      </c>
      <c r="H57" t="s">
        <v>1778</v>
      </c>
    </row>
    <row r="58" spans="1:11" x14ac:dyDescent="0.45">
      <c r="A58" s="3" t="s">
        <v>105</v>
      </c>
      <c r="B58" s="33">
        <v>7.1428571428571425E-2</v>
      </c>
      <c r="G58" s="3" t="s">
        <v>64</v>
      </c>
      <c r="H58" s="6">
        <v>6.104969019560199E-3</v>
      </c>
    </row>
    <row r="59" spans="1:11" x14ac:dyDescent="0.45">
      <c r="A59" s="3" t="s">
        <v>270</v>
      </c>
      <c r="B59" s="33">
        <v>7.6923076923076927E-2</v>
      </c>
      <c r="D59" s="8" t="s">
        <v>1442</v>
      </c>
      <c r="E59" s="4" t="s">
        <v>1931</v>
      </c>
      <c r="G59" s="3" t="s">
        <v>91</v>
      </c>
      <c r="H59" s="6">
        <v>6.0189974607354462E-3</v>
      </c>
    </row>
    <row r="60" spans="1:11" x14ac:dyDescent="0.45">
      <c r="A60" s="3" t="s">
        <v>226</v>
      </c>
      <c r="B60" s="33">
        <v>0.21428571428571427</v>
      </c>
      <c r="D60" s="9" t="s">
        <v>64</v>
      </c>
      <c r="E60" s="6">
        <v>0.16373257652546255</v>
      </c>
      <c r="G60" s="3" t="s">
        <v>270</v>
      </c>
      <c r="H60" s="6">
        <v>5.4165591952540625E-3</v>
      </c>
    </row>
    <row r="61" spans="1:11" x14ac:dyDescent="0.45">
      <c r="A61" s="3" t="s">
        <v>91</v>
      </c>
      <c r="B61" s="33">
        <v>0.23809523809523808</v>
      </c>
      <c r="D61" s="9" t="s">
        <v>270</v>
      </c>
      <c r="E61" s="6">
        <v>0.17986354100793747</v>
      </c>
      <c r="G61" s="3" t="s">
        <v>285</v>
      </c>
      <c r="H61" s="6">
        <v>3.9982230119946687E-3</v>
      </c>
    </row>
    <row r="62" spans="1:11" x14ac:dyDescent="0.45">
      <c r="A62" s="3" t="s">
        <v>1441</v>
      </c>
      <c r="B62" s="33">
        <v>0.16129032258064516</v>
      </c>
      <c r="D62" s="9" t="s">
        <v>49</v>
      </c>
      <c r="E62" s="6">
        <v>0.21205389098651664</v>
      </c>
      <c r="G62" s="3" t="s">
        <v>1441</v>
      </c>
      <c r="H62" s="6">
        <v>5.7164045360442476E-3</v>
      </c>
    </row>
    <row r="63" spans="1:11" x14ac:dyDescent="0.45">
      <c r="D63" s="9" t="s">
        <v>78</v>
      </c>
      <c r="E63" s="6">
        <v>0.3386587451219788</v>
      </c>
    </row>
    <row r="64" spans="1:11" x14ac:dyDescent="0.45">
      <c r="D64" s="9" t="s">
        <v>98</v>
      </c>
      <c r="E64" s="6">
        <v>0.45154499349597177</v>
      </c>
    </row>
    <row r="65" spans="1:34" x14ac:dyDescent="0.45">
      <c r="D65" s="9" t="s">
        <v>1441</v>
      </c>
      <c r="E65" s="6">
        <v>0.45021661312935868</v>
      </c>
    </row>
    <row r="67" spans="1:34" ht="18" x14ac:dyDescent="0.55000000000000004">
      <c r="A67" s="58" t="s">
        <v>1933</v>
      </c>
    </row>
    <row r="69" spans="1:34" x14ac:dyDescent="0.45">
      <c r="A69" s="8" t="s">
        <v>11</v>
      </c>
      <c r="B69" s="4" t="s" vm="1">
        <v>34</v>
      </c>
    </row>
    <row r="71" spans="1:34" x14ac:dyDescent="0.45">
      <c r="A71" s="8" t="s">
        <v>1442</v>
      </c>
      <c r="B71" s="4" t="s">
        <v>1932</v>
      </c>
      <c r="C71" s="4" t="s">
        <v>1777</v>
      </c>
    </row>
    <row r="72" spans="1:34" x14ac:dyDescent="0.45">
      <c r="A72" s="9" t="s">
        <v>91</v>
      </c>
      <c r="B72" s="4">
        <v>10.013805441159379</v>
      </c>
      <c r="C72" s="5">
        <v>16</v>
      </c>
    </row>
    <row r="73" spans="1:34" x14ac:dyDescent="0.45">
      <c r="A73" s="9" t="s">
        <v>129</v>
      </c>
      <c r="B73" s="4">
        <v>9.7779179269679339</v>
      </c>
      <c r="C73" s="5">
        <v>16</v>
      </c>
    </row>
    <row r="74" spans="1:34" x14ac:dyDescent="0.45">
      <c r="A74" s="9" t="s">
        <v>113</v>
      </c>
      <c r="B74" s="4">
        <v>9.7051711124151083</v>
      </c>
      <c r="C74" s="5">
        <v>15</v>
      </c>
    </row>
    <row r="75" spans="1:34" x14ac:dyDescent="0.45">
      <c r="A75" s="9" t="s">
        <v>64</v>
      </c>
      <c r="B75" s="4">
        <v>9.6144679613595407</v>
      </c>
      <c r="C75" s="5">
        <v>14</v>
      </c>
    </row>
    <row r="76" spans="1:34" x14ac:dyDescent="0.45">
      <c r="A76" s="9" t="s">
        <v>98</v>
      </c>
      <c r="B76" s="4">
        <v>9.3289707225390561</v>
      </c>
      <c r="C76" s="5">
        <v>16</v>
      </c>
    </row>
    <row r="77" spans="1:34" x14ac:dyDescent="0.45">
      <c r="A77" s="9" t="s">
        <v>1441</v>
      </c>
      <c r="B77" s="4">
        <v>15.234641910209973</v>
      </c>
      <c r="C77" s="5">
        <v>77</v>
      </c>
    </row>
    <row r="78" spans="1:34" ht="21" x14ac:dyDescent="0.65">
      <c r="AH78" s="35"/>
    </row>
    <row r="81" spans="1:35" x14ac:dyDescent="0.45">
      <c r="AF81" s="4"/>
      <c r="AH81" s="4"/>
      <c r="AI81" s="4"/>
    </row>
    <row r="85" spans="1:35" ht="21" x14ac:dyDescent="0.65">
      <c r="A85" s="38" t="s">
        <v>91</v>
      </c>
      <c r="D85" s="34" t="s">
        <v>270</v>
      </c>
      <c r="H85" s="38" t="s">
        <v>1934</v>
      </c>
    </row>
    <row r="86" spans="1:35" x14ac:dyDescent="0.45">
      <c r="A86" s="8" t="s">
        <v>11</v>
      </c>
      <c r="B86" s="4" t="s" vm="1">
        <v>34</v>
      </c>
      <c r="H86" s="8" t="s">
        <v>11</v>
      </c>
      <c r="I86" s="4" t="s" vm="1">
        <v>34</v>
      </c>
    </row>
    <row r="87" spans="1:35" x14ac:dyDescent="0.45">
      <c r="A87" s="8" t="s">
        <v>13</v>
      </c>
      <c r="B87" s="4" t="s" vm="3">
        <v>91</v>
      </c>
      <c r="D87" s="8" t="s">
        <v>11</v>
      </c>
      <c r="E87" s="4" t="s" vm="1">
        <v>34</v>
      </c>
      <c r="H87" s="8" t="s">
        <v>13</v>
      </c>
      <c r="I87" s="4" t="s" vm="15">
        <v>64</v>
      </c>
    </row>
    <row r="88" spans="1:35" x14ac:dyDescent="0.45">
      <c r="D88" s="8" t="s">
        <v>13</v>
      </c>
      <c r="E88" s="4" t="s" vm="8">
        <v>270</v>
      </c>
    </row>
    <row r="89" spans="1:35" x14ac:dyDescent="0.45">
      <c r="A89" s="8" t="s">
        <v>1442</v>
      </c>
      <c r="B89" s="4" t="s">
        <v>1443</v>
      </c>
      <c r="H89" s="8" t="s">
        <v>1442</v>
      </c>
      <c r="I89" s="4" t="s">
        <v>1779</v>
      </c>
      <c r="J89" s="4" t="s">
        <v>1777</v>
      </c>
    </row>
    <row r="90" spans="1:35" x14ac:dyDescent="0.45">
      <c r="A90" s="9" t="s">
        <v>38</v>
      </c>
      <c r="B90" s="4">
        <v>1</v>
      </c>
      <c r="D90" s="8" t="s">
        <v>1442</v>
      </c>
      <c r="E90" s="4" t="s">
        <v>1779</v>
      </c>
      <c r="F90" s="4" t="s">
        <v>1447</v>
      </c>
      <c r="H90" s="9" t="s">
        <v>1130</v>
      </c>
      <c r="I90" s="4">
        <v>8.4583333333333339</v>
      </c>
      <c r="J90" s="4">
        <v>12</v>
      </c>
    </row>
    <row r="91" spans="1:35" x14ac:dyDescent="0.45">
      <c r="A91" s="9" t="s">
        <v>51</v>
      </c>
      <c r="B91" s="4">
        <v>15</v>
      </c>
      <c r="D91" s="9" t="s">
        <v>1130</v>
      </c>
      <c r="E91" s="4">
        <v>8.75</v>
      </c>
      <c r="F91" s="5">
        <v>34.666666666666664</v>
      </c>
      <c r="H91" s="9" t="s">
        <v>1451</v>
      </c>
      <c r="I91" s="4">
        <v>7.2</v>
      </c>
      <c r="J91" s="4">
        <v>2</v>
      </c>
    </row>
    <row r="92" spans="1:35" x14ac:dyDescent="0.45">
      <c r="A92" s="9" t="s">
        <v>1441</v>
      </c>
      <c r="B92" s="4">
        <v>16</v>
      </c>
      <c r="D92" s="9" t="s">
        <v>1451</v>
      </c>
      <c r="E92" s="4">
        <v>7.1499999999999995</v>
      </c>
      <c r="F92" s="5">
        <v>46.666666666666664</v>
      </c>
      <c r="H92" s="9" t="s">
        <v>1441</v>
      </c>
      <c r="I92" s="4">
        <v>8.2785714285714285</v>
      </c>
      <c r="J92" s="4">
        <v>14</v>
      </c>
    </row>
    <row r="93" spans="1:35" x14ac:dyDescent="0.45">
      <c r="D93" s="9" t="s">
        <v>1441</v>
      </c>
      <c r="E93" s="4">
        <v>7.95</v>
      </c>
      <c r="F93" s="5">
        <v>40.666666666666664</v>
      </c>
    </row>
    <row r="94" spans="1:35" x14ac:dyDescent="0.45">
      <c r="D94" s="9"/>
      <c r="E94" s="4"/>
      <c r="F94" s="5"/>
    </row>
    <row r="95" spans="1:35" ht="18" x14ac:dyDescent="0.55000000000000004">
      <c r="A95" s="42" t="s">
        <v>1935</v>
      </c>
      <c r="D95" s="9"/>
      <c r="E95" s="4"/>
      <c r="F95" s="5"/>
    </row>
    <row r="96" spans="1:35" x14ac:dyDescent="0.45">
      <c r="A96" s="8" t="s">
        <v>11</v>
      </c>
      <c r="B96" s="4" t="s" vm="1">
        <v>34</v>
      </c>
      <c r="D96" s="9"/>
      <c r="E96" s="4"/>
      <c r="F96" s="5"/>
    </row>
    <row r="97" spans="1:19" x14ac:dyDescent="0.45">
      <c r="D97" s="9"/>
      <c r="E97" s="4"/>
      <c r="F97" s="5"/>
    </row>
    <row r="98" spans="1:19" x14ac:dyDescent="0.45">
      <c r="A98" s="8" t="s">
        <v>1442</v>
      </c>
      <c r="B98" s="4" t="s">
        <v>1780</v>
      </c>
      <c r="C98" s="4" t="s">
        <v>1786</v>
      </c>
      <c r="D98" s="9"/>
      <c r="E98" s="4"/>
      <c r="F98" s="5"/>
    </row>
    <row r="99" spans="1:19" x14ac:dyDescent="0.45">
      <c r="A99" s="9" t="s">
        <v>1528</v>
      </c>
      <c r="B99" s="4">
        <v>8.6</v>
      </c>
      <c r="C99" s="5">
        <v>30</v>
      </c>
      <c r="D99" s="9"/>
      <c r="E99" s="4"/>
      <c r="F99" s="5"/>
    </row>
    <row r="100" spans="1:19" x14ac:dyDescent="0.45">
      <c r="A100" s="9" t="s">
        <v>1584</v>
      </c>
      <c r="B100" s="4">
        <v>7.6</v>
      </c>
      <c r="C100" s="5">
        <v>39</v>
      </c>
      <c r="D100" s="9"/>
      <c r="E100" s="4"/>
      <c r="F100" s="5"/>
    </row>
    <row r="101" spans="1:19" x14ac:dyDescent="0.45">
      <c r="A101" s="9" t="s">
        <v>1632</v>
      </c>
      <c r="B101" s="4">
        <v>7.1</v>
      </c>
      <c r="C101" s="5">
        <v>38</v>
      </c>
      <c r="D101" s="9"/>
      <c r="E101" s="4"/>
      <c r="F101" s="5"/>
    </row>
    <row r="102" spans="1:19" x14ac:dyDescent="0.45">
      <c r="A102" s="9" t="s">
        <v>1441</v>
      </c>
      <c r="B102" s="4">
        <v>23.3</v>
      </c>
      <c r="C102" s="5">
        <v>107</v>
      </c>
    </row>
    <row r="104" spans="1:19" ht="21" x14ac:dyDescent="0.65">
      <c r="A104" s="39" t="s">
        <v>1918</v>
      </c>
    </row>
    <row r="105" spans="1:19" ht="21" x14ac:dyDescent="0.65">
      <c r="D105" s="34"/>
    </row>
    <row r="106" spans="1:19" ht="21" x14ac:dyDescent="0.65">
      <c r="A106" s="37" t="s">
        <v>1916</v>
      </c>
      <c r="D106" s="38" t="s">
        <v>1796</v>
      </c>
      <c r="G106" s="34" t="s">
        <v>1866</v>
      </c>
    </row>
    <row r="107" spans="1:19" x14ac:dyDescent="0.45">
      <c r="G107" s="2" t="s">
        <v>11</v>
      </c>
      <c r="H107" t="s" vm="1">
        <v>34</v>
      </c>
    </row>
    <row r="108" spans="1:19" x14ac:dyDescent="0.45">
      <c r="A108" s="2" t="s">
        <v>1442</v>
      </c>
      <c r="B108" t="s">
        <v>1862</v>
      </c>
      <c r="D108" s="2" t="s">
        <v>1442</v>
      </c>
      <c r="E108" t="s">
        <v>1778</v>
      </c>
      <c r="S108" s="4"/>
    </row>
    <row r="109" spans="1:19" x14ac:dyDescent="0.45">
      <c r="A109" s="3" t="s">
        <v>72</v>
      </c>
      <c r="B109" s="33">
        <v>0.61904761904761907</v>
      </c>
      <c r="D109" s="3" t="s">
        <v>226</v>
      </c>
      <c r="E109" s="6">
        <v>8.5965154231600234E-3</v>
      </c>
      <c r="G109" s="2" t="s">
        <v>1442</v>
      </c>
      <c r="H109" t="s">
        <v>1797</v>
      </c>
    </row>
    <row r="110" spans="1:19" x14ac:dyDescent="0.45">
      <c r="A110" s="3" t="s">
        <v>78</v>
      </c>
      <c r="B110" s="33">
        <v>0.61904761904761907</v>
      </c>
      <c r="D110" s="3" t="s">
        <v>105</v>
      </c>
      <c r="E110" s="6">
        <v>8.8368760449008838E-3</v>
      </c>
      <c r="G110" s="3" t="s">
        <v>329</v>
      </c>
      <c r="H110" s="6">
        <v>0.5</v>
      </c>
    </row>
    <row r="111" spans="1:19" x14ac:dyDescent="0.45">
      <c r="A111" s="3" t="s">
        <v>59</v>
      </c>
      <c r="B111" s="33">
        <v>0.54545454545454541</v>
      </c>
      <c r="D111" s="3" t="s">
        <v>72</v>
      </c>
      <c r="E111" s="6">
        <v>9.7865817710175683E-3</v>
      </c>
      <c r="G111" s="3" t="s">
        <v>78</v>
      </c>
      <c r="H111" s="6">
        <v>0.25</v>
      </c>
    </row>
    <row r="112" spans="1:19" x14ac:dyDescent="0.45">
      <c r="A112" s="3" t="s">
        <v>49</v>
      </c>
      <c r="B112" s="33">
        <v>0.47058823529411764</v>
      </c>
      <c r="D112" s="3" t="s">
        <v>49</v>
      </c>
      <c r="E112" s="6">
        <v>1.1108811150210446E-2</v>
      </c>
      <c r="G112" s="3" t="s">
        <v>36</v>
      </c>
      <c r="H112" s="6">
        <v>0.23076923076923078</v>
      </c>
    </row>
    <row r="113" spans="1:22" x14ac:dyDescent="0.45">
      <c r="A113" s="3" t="s">
        <v>36</v>
      </c>
      <c r="B113" s="33">
        <v>0.40909090909090912</v>
      </c>
      <c r="D113" s="3" t="s">
        <v>364</v>
      </c>
      <c r="E113" s="6">
        <v>1.6281341582546401E-2</v>
      </c>
      <c r="G113" s="3" t="s">
        <v>226</v>
      </c>
      <c r="H113" s="6">
        <v>0.18181818181818182</v>
      </c>
    </row>
    <row r="114" spans="1:22" ht="21" x14ac:dyDescent="0.65">
      <c r="A114" s="3" t="s">
        <v>1441</v>
      </c>
      <c r="B114" s="33">
        <v>0.53398058252427183</v>
      </c>
      <c r="D114" s="3" t="s">
        <v>1441</v>
      </c>
      <c r="E114" s="6">
        <v>9.9906596200002359E-3</v>
      </c>
      <c r="G114" s="3" t="s">
        <v>1441</v>
      </c>
      <c r="H114" s="6">
        <v>0.23529411764705882</v>
      </c>
      <c r="V114" s="12"/>
    </row>
    <row r="117" spans="1:22" ht="21" x14ac:dyDescent="0.65">
      <c r="A117" s="34" t="s">
        <v>78</v>
      </c>
      <c r="D117" s="34" t="s">
        <v>226</v>
      </c>
      <c r="I117" s="34" t="s">
        <v>1798</v>
      </c>
    </row>
    <row r="118" spans="1:22" x14ac:dyDescent="0.45">
      <c r="A118" s="2" t="s">
        <v>11</v>
      </c>
      <c r="B118" t="s" vm="2">
        <v>1789</v>
      </c>
      <c r="U118" s="4"/>
      <c r="V118" s="4"/>
    </row>
    <row r="119" spans="1:22" x14ac:dyDescent="0.45">
      <c r="A119" s="2" t="s">
        <v>13</v>
      </c>
      <c r="B119" t="s" vm="7">
        <v>78</v>
      </c>
      <c r="D119" s="2" t="s">
        <v>13</v>
      </c>
      <c r="E119" t="s" vm="9">
        <v>226</v>
      </c>
      <c r="I119" s="2" t="s">
        <v>13</v>
      </c>
      <c r="J119" t="s" vm="10">
        <v>72</v>
      </c>
    </row>
    <row r="121" spans="1:22" x14ac:dyDescent="0.45">
      <c r="A121" s="2" t="s">
        <v>1442</v>
      </c>
      <c r="B121" t="s">
        <v>1775</v>
      </c>
      <c r="D121" s="2" t="s">
        <v>1442</v>
      </c>
      <c r="E121" t="s">
        <v>1779</v>
      </c>
      <c r="F121" t="s">
        <v>1777</v>
      </c>
      <c r="I121" s="2" t="s">
        <v>1777</v>
      </c>
      <c r="J121" s="2" t="s">
        <v>1457</v>
      </c>
    </row>
    <row r="122" spans="1:22" x14ac:dyDescent="0.45">
      <c r="A122" s="3" t="s">
        <v>1417</v>
      </c>
      <c r="B122">
        <v>4</v>
      </c>
      <c r="D122" s="3" t="s">
        <v>1460</v>
      </c>
      <c r="E122">
        <v>6.9666666666666659</v>
      </c>
      <c r="F122">
        <v>6</v>
      </c>
      <c r="I122" s="2" t="s">
        <v>1442</v>
      </c>
      <c r="J122" t="s">
        <v>1412</v>
      </c>
    </row>
    <row r="123" spans="1:22" x14ac:dyDescent="0.45">
      <c r="A123" s="3" t="s">
        <v>1425</v>
      </c>
      <c r="B123">
        <v>2</v>
      </c>
      <c r="D123" s="3" t="s">
        <v>1461</v>
      </c>
      <c r="E123">
        <v>7.45</v>
      </c>
      <c r="F123">
        <v>2</v>
      </c>
      <c r="I123" s="3" t="s">
        <v>1426</v>
      </c>
      <c r="J123">
        <v>3</v>
      </c>
    </row>
    <row r="124" spans="1:22" x14ac:dyDescent="0.45">
      <c r="A124" s="3" t="s">
        <v>1413</v>
      </c>
      <c r="B124">
        <v>2</v>
      </c>
      <c r="D124" s="3" t="s">
        <v>1462</v>
      </c>
      <c r="E124">
        <v>8.84</v>
      </c>
      <c r="F124">
        <v>5</v>
      </c>
      <c r="I124" s="3" t="s">
        <v>112</v>
      </c>
      <c r="J124">
        <v>2</v>
      </c>
    </row>
    <row r="125" spans="1:22" x14ac:dyDescent="0.45">
      <c r="A125" s="3" t="s">
        <v>112</v>
      </c>
      <c r="B125">
        <v>1</v>
      </c>
      <c r="D125" s="3" t="s">
        <v>1459</v>
      </c>
      <c r="E125">
        <v>7</v>
      </c>
      <c r="F125">
        <v>1</v>
      </c>
      <c r="I125" s="3" t="s">
        <v>1417</v>
      </c>
      <c r="J125">
        <v>2</v>
      </c>
    </row>
    <row r="126" spans="1:22" x14ac:dyDescent="0.45">
      <c r="A126" s="3" t="s">
        <v>1420</v>
      </c>
      <c r="B126">
        <v>1</v>
      </c>
      <c r="D126" s="3" t="s">
        <v>1441</v>
      </c>
      <c r="E126">
        <v>7.7071428571428573</v>
      </c>
      <c r="F126">
        <v>14</v>
      </c>
      <c r="I126" s="3" t="s">
        <v>1414</v>
      </c>
      <c r="J126">
        <v>2</v>
      </c>
    </row>
    <row r="127" spans="1:22" x14ac:dyDescent="0.45">
      <c r="A127" s="3" t="s">
        <v>1441</v>
      </c>
      <c r="B127">
        <v>10</v>
      </c>
    </row>
    <row r="134" spans="16:19" x14ac:dyDescent="0.45">
      <c r="P134" s="4"/>
      <c r="S134" s="4"/>
    </row>
    <row r="150" spans="6:6" ht="21" x14ac:dyDescent="0.65">
      <c r="F150" s="12"/>
    </row>
    <row r="184" spans="33:42" ht="21" x14ac:dyDescent="0.65">
      <c r="AG184" s="12"/>
      <c r="AK184" s="12"/>
      <c r="AO184" s="12"/>
    </row>
    <row r="187" spans="33:42" x14ac:dyDescent="0.45">
      <c r="AG187" s="4"/>
      <c r="AH187" s="4"/>
      <c r="AK187" s="4"/>
      <c r="AL187" s="4"/>
    </row>
    <row r="188" spans="33:42" x14ac:dyDescent="0.45">
      <c r="AO188" s="4"/>
      <c r="AP188" s="4"/>
    </row>
    <row r="216" spans="17:17" ht="21" x14ac:dyDescent="0.65">
      <c r="Q216" s="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491F1-A4AE-485B-97B2-97566765BE17}">
  <dimension ref="A2:A236"/>
  <sheetViews>
    <sheetView showGridLines="0" zoomScale="80" zoomScaleNormal="80" workbookViewId="0">
      <selection activeCell="L222" sqref="L222"/>
    </sheetView>
  </sheetViews>
  <sheetFormatPr defaultRowHeight="14.25" x14ac:dyDescent="0.45"/>
  <sheetData>
    <row r="2" spans="1:1" ht="29.25" x14ac:dyDescent="0.9">
      <c r="A2" s="50" t="s">
        <v>1871</v>
      </c>
    </row>
    <row r="3" spans="1:1" ht="18" x14ac:dyDescent="0.55000000000000004">
      <c r="A3" s="11"/>
    </row>
    <row r="19" spans="1:1" ht="18" x14ac:dyDescent="0.55000000000000004">
      <c r="A19" s="11"/>
    </row>
    <row r="21" spans="1:1" ht="18" x14ac:dyDescent="0.55000000000000004">
      <c r="A21" s="11"/>
    </row>
    <row r="23" spans="1:1" ht="21" x14ac:dyDescent="0.65">
      <c r="A23" s="12"/>
    </row>
    <row r="26" spans="1:1" ht="16.149999999999999" customHeight="1" x14ac:dyDescent="0.45"/>
    <row r="27" spans="1:1" ht="12.85" customHeight="1" x14ac:dyDescent="0.9">
      <c r="A27" s="50"/>
    </row>
    <row r="45" spans="1:1" ht="21" x14ac:dyDescent="0.65">
      <c r="A45" s="12"/>
    </row>
    <row r="50" spans="1:1" ht="29.25" x14ac:dyDescent="0.9">
      <c r="A50" s="50" t="s">
        <v>1872</v>
      </c>
    </row>
    <row r="97" spans="1:1" ht="29.25" x14ac:dyDescent="0.9">
      <c r="A97" s="50" t="s">
        <v>48</v>
      </c>
    </row>
    <row r="143" spans="1:1" ht="29.25" x14ac:dyDescent="0.9">
      <c r="A143" s="50" t="s">
        <v>1874</v>
      </c>
    </row>
    <row r="190" spans="1:1" ht="29.25" x14ac:dyDescent="0.9">
      <c r="A190" s="50" t="s">
        <v>1906</v>
      </c>
    </row>
    <row r="236" spans="1:1" ht="29.25" x14ac:dyDescent="0.9">
      <c r="A236" s="50" t="s">
        <v>1884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A6553-4E98-464F-B046-576F8E73AE25}">
  <dimension ref="A2:W82"/>
  <sheetViews>
    <sheetView zoomScale="70" zoomScaleNormal="70" workbookViewId="0">
      <selection activeCell="L76" sqref="L76"/>
    </sheetView>
  </sheetViews>
  <sheetFormatPr defaultRowHeight="14.25" x14ac:dyDescent="0.45"/>
  <cols>
    <col min="1" max="1" width="14.9296875" bestFit="1" customWidth="1"/>
    <col min="2" max="2" width="24.9296875" bestFit="1" customWidth="1"/>
    <col min="3" max="3" width="4.59765625" bestFit="1" customWidth="1"/>
    <col min="4" max="4" width="12.46484375" bestFit="1" customWidth="1"/>
    <col min="5" max="5" width="13.265625" bestFit="1" customWidth="1"/>
    <col min="6" max="6" width="17.1328125" bestFit="1" customWidth="1"/>
    <col min="7" max="7" width="3.3984375" bestFit="1" customWidth="1"/>
    <col min="8" max="8" width="13.3984375" bestFit="1" customWidth="1"/>
    <col min="9" max="9" width="15.19921875" bestFit="1" customWidth="1"/>
    <col min="10" max="10" width="23.33203125" bestFit="1" customWidth="1"/>
    <col min="11" max="11" width="13.3984375" bestFit="1" customWidth="1"/>
    <col min="12" max="12" width="15.19921875" bestFit="1" customWidth="1"/>
    <col min="13" max="13" width="16.3984375" bestFit="1" customWidth="1"/>
    <col min="14" max="14" width="13.6640625" customWidth="1"/>
    <col min="15" max="15" width="11.73046875" bestFit="1" customWidth="1"/>
    <col min="16" max="16" width="14.33203125" bestFit="1" customWidth="1"/>
    <col min="17" max="17" width="24.53125" bestFit="1" customWidth="1"/>
    <col min="18" max="18" width="15" bestFit="1" customWidth="1"/>
    <col min="19" max="19" width="13.3984375" bestFit="1" customWidth="1"/>
    <col min="20" max="20" width="17.46484375" bestFit="1" customWidth="1"/>
    <col min="21" max="21" width="26.06640625" bestFit="1" customWidth="1"/>
    <col min="22" max="22" width="12.46484375" bestFit="1" customWidth="1"/>
    <col min="23" max="23" width="24.9296875" bestFit="1" customWidth="1"/>
    <col min="24" max="24" width="16.9296875" bestFit="1" customWidth="1"/>
    <col min="25" max="25" width="11.06640625" bestFit="1" customWidth="1"/>
    <col min="26" max="26" width="18.73046875" bestFit="1" customWidth="1"/>
    <col min="27" max="27" width="4.9296875" bestFit="1" customWidth="1"/>
    <col min="28" max="28" width="18.73046875" bestFit="1" customWidth="1"/>
    <col min="29" max="29" width="15.06640625" bestFit="1" customWidth="1"/>
    <col min="30" max="30" width="10.3984375" bestFit="1" customWidth="1"/>
    <col min="31" max="31" width="15.265625" bestFit="1" customWidth="1"/>
    <col min="32" max="32" width="9.3984375" bestFit="1" customWidth="1"/>
    <col min="33" max="33" width="12.59765625" bestFit="1" customWidth="1"/>
    <col min="34" max="34" width="19.59765625" bestFit="1" customWidth="1"/>
    <col min="35" max="35" width="10.265625" bestFit="1" customWidth="1"/>
  </cols>
  <sheetData>
    <row r="2" spans="1:17" ht="23.25" x14ac:dyDescent="0.7">
      <c r="A2" s="13" t="s">
        <v>12</v>
      </c>
    </row>
    <row r="4" spans="1:17" ht="21" x14ac:dyDescent="0.65">
      <c r="A4" s="40" t="s">
        <v>1878</v>
      </c>
    </row>
    <row r="5" spans="1:17" ht="15" customHeight="1" x14ac:dyDescent="0.45"/>
    <row r="6" spans="1:17" ht="21" x14ac:dyDescent="0.65">
      <c r="A6" s="34" t="s">
        <v>1867</v>
      </c>
      <c r="D6" s="41" t="s">
        <v>1868</v>
      </c>
      <c r="G6" s="41" t="s">
        <v>1869</v>
      </c>
      <c r="J6" s="41" t="s">
        <v>1870</v>
      </c>
      <c r="M6" s="37" t="s">
        <v>1886</v>
      </c>
      <c r="P6" s="41" t="s">
        <v>1940</v>
      </c>
    </row>
    <row r="7" spans="1:17" x14ac:dyDescent="0.45">
      <c r="D7" s="2" t="s">
        <v>11</v>
      </c>
      <c r="E7" t="s" vm="1">
        <v>34</v>
      </c>
      <c r="G7" s="2" t="s">
        <v>11</v>
      </c>
      <c r="H7" t="s" vm="1">
        <v>34</v>
      </c>
      <c r="P7" s="2" t="s">
        <v>1442</v>
      </c>
      <c r="Q7" t="s">
        <v>1453</v>
      </c>
    </row>
    <row r="8" spans="1:17" x14ac:dyDescent="0.45">
      <c r="A8" s="2" t="s">
        <v>1442</v>
      </c>
      <c r="B8" t="s">
        <v>1862</v>
      </c>
      <c r="J8" s="2" t="s">
        <v>11</v>
      </c>
      <c r="K8" t="s" vm="1">
        <v>34</v>
      </c>
      <c r="M8" s="2" t="s">
        <v>11</v>
      </c>
      <c r="N8" t="s" vm="1">
        <v>34</v>
      </c>
      <c r="P8" s="3" t="s">
        <v>48</v>
      </c>
      <c r="Q8" s="6">
        <v>9.0425000000000002E-3</v>
      </c>
    </row>
    <row r="9" spans="1:17" x14ac:dyDescent="0.45">
      <c r="A9" s="3" t="s">
        <v>1450</v>
      </c>
      <c r="B9" s="6">
        <v>0.39712918660287083</v>
      </c>
      <c r="D9" s="2" t="s">
        <v>1442</v>
      </c>
      <c r="E9" t="s">
        <v>1449</v>
      </c>
      <c r="G9" s="2" t="s">
        <v>1442</v>
      </c>
      <c r="H9" t="s">
        <v>1777</v>
      </c>
      <c r="P9" s="3" t="s">
        <v>225</v>
      </c>
      <c r="Q9" s="6">
        <v>6.8769230769230765E-3</v>
      </c>
    </row>
    <row r="10" spans="1:17" x14ac:dyDescent="0.45">
      <c r="A10" s="3" t="s">
        <v>1415</v>
      </c>
      <c r="B10" s="6">
        <v>0.36363636363636365</v>
      </c>
      <c r="D10" s="3" t="s">
        <v>1450</v>
      </c>
      <c r="E10" s="49">
        <v>60419.261904761908</v>
      </c>
      <c r="G10" s="3" t="s">
        <v>1450</v>
      </c>
      <c r="H10" s="6">
        <v>0.61165048543689315</v>
      </c>
      <c r="J10" s="2" t="s">
        <v>1442</v>
      </c>
      <c r="K10" t="s">
        <v>1791</v>
      </c>
      <c r="M10" s="2" t="s">
        <v>1442</v>
      </c>
      <c r="N10" t="s">
        <v>1797</v>
      </c>
      <c r="P10" s="3" t="s">
        <v>1450</v>
      </c>
      <c r="Q10" s="6">
        <v>5.791269841269841E-3</v>
      </c>
    </row>
    <row r="11" spans="1:17" x14ac:dyDescent="0.45">
      <c r="A11" s="3" t="s">
        <v>192</v>
      </c>
      <c r="B11" s="6">
        <v>0.22222222222222221</v>
      </c>
      <c r="D11" s="3" t="s">
        <v>225</v>
      </c>
      <c r="E11" s="49">
        <v>69088.846153846156</v>
      </c>
      <c r="G11" s="3" t="s">
        <v>48</v>
      </c>
      <c r="H11" s="6">
        <v>0.1941747572815534</v>
      </c>
      <c r="J11" s="3" t="s">
        <v>1450</v>
      </c>
      <c r="K11" s="6">
        <v>0.15873015873015872</v>
      </c>
      <c r="M11" s="3" t="s">
        <v>48</v>
      </c>
      <c r="N11" s="6">
        <v>0.05</v>
      </c>
      <c r="P11" s="3" t="s">
        <v>192</v>
      </c>
      <c r="Q11" s="6">
        <v>5.4571428571428566E-3</v>
      </c>
    </row>
    <row r="12" spans="1:17" x14ac:dyDescent="0.45">
      <c r="A12" s="3" t="s">
        <v>48</v>
      </c>
      <c r="B12" s="6">
        <v>0.2</v>
      </c>
      <c r="D12" s="3" t="s">
        <v>192</v>
      </c>
      <c r="E12" s="49">
        <v>77315.28571428571</v>
      </c>
      <c r="G12" s="3" t="s">
        <v>225</v>
      </c>
      <c r="H12" s="6">
        <v>0.12621359223300971</v>
      </c>
      <c r="J12" s="3" t="s">
        <v>48</v>
      </c>
      <c r="K12" s="6">
        <v>0.15</v>
      </c>
      <c r="M12" s="3" t="s">
        <v>1450</v>
      </c>
      <c r="N12" s="6">
        <v>7.9365079365079361E-2</v>
      </c>
      <c r="P12" s="3" t="s">
        <v>1415</v>
      </c>
      <c r="Q12" s="6">
        <v>4.5999999999999999E-3</v>
      </c>
    </row>
    <row r="13" spans="1:17" x14ac:dyDescent="0.45">
      <c r="A13" s="3" t="s">
        <v>225</v>
      </c>
      <c r="B13" s="6">
        <v>0.16129032258064516</v>
      </c>
      <c r="D13" s="3" t="s">
        <v>1415</v>
      </c>
      <c r="E13" s="49">
        <v>93262.571428571435</v>
      </c>
      <c r="G13" s="3" t="s">
        <v>1415</v>
      </c>
      <c r="H13" s="6">
        <v>3.3980582524271843E-2</v>
      </c>
      <c r="J13" s="3" t="s">
        <v>1415</v>
      </c>
      <c r="K13" s="6">
        <v>0.14285714285714285</v>
      </c>
      <c r="M13" s="3" t="s">
        <v>225</v>
      </c>
      <c r="N13" s="6">
        <v>0.15384615384615385</v>
      </c>
      <c r="P13" s="3" t="s">
        <v>1441</v>
      </c>
      <c r="Q13" s="6">
        <v>6.5077669902912621E-3</v>
      </c>
    </row>
    <row r="14" spans="1:17" x14ac:dyDescent="0.45">
      <c r="D14" s="3" t="s">
        <v>48</v>
      </c>
      <c r="E14" s="49">
        <v>94512.074999999997</v>
      </c>
      <c r="G14" s="3" t="s">
        <v>192</v>
      </c>
      <c r="H14" s="6">
        <v>3.3980582524271843E-2</v>
      </c>
      <c r="J14" s="3" t="s">
        <v>225</v>
      </c>
      <c r="K14" s="6">
        <v>7.6923076923076927E-2</v>
      </c>
    </row>
    <row r="16" spans="1:17" ht="23.25" x14ac:dyDescent="0.7">
      <c r="A16" s="15" t="s">
        <v>1785</v>
      </c>
      <c r="J16" s="12"/>
    </row>
    <row r="18" spans="1:21" ht="21" x14ac:dyDescent="0.65">
      <c r="A18" s="34" t="s">
        <v>1919</v>
      </c>
      <c r="E18" s="41"/>
      <c r="F18" s="42" t="s">
        <v>1936</v>
      </c>
      <c r="I18" s="42" t="s">
        <v>1937</v>
      </c>
      <c r="M18" s="42" t="s">
        <v>1938</v>
      </c>
    </row>
    <row r="20" spans="1:21" x14ac:dyDescent="0.45">
      <c r="A20" s="2" t="s">
        <v>1775</v>
      </c>
      <c r="B20" s="2" t="s">
        <v>1457</v>
      </c>
      <c r="F20" s="2" t="s">
        <v>11</v>
      </c>
      <c r="G20" t="s" vm="1">
        <v>34</v>
      </c>
      <c r="I20" s="2" t="s">
        <v>11</v>
      </c>
      <c r="J20" t="s" vm="1">
        <v>34</v>
      </c>
      <c r="M20" s="2" t="s">
        <v>11</v>
      </c>
      <c r="N20" t="s" vm="1">
        <v>34</v>
      </c>
      <c r="U20" s="41"/>
    </row>
    <row r="21" spans="1:21" x14ac:dyDescent="0.45">
      <c r="B21" t="s">
        <v>1450</v>
      </c>
      <c r="F21" s="2" t="s">
        <v>12</v>
      </c>
      <c r="G21" t="s" vm="16">
        <v>1450</v>
      </c>
      <c r="I21" s="2" t="s">
        <v>12</v>
      </c>
      <c r="J21" t="s" vm="16">
        <v>1450</v>
      </c>
      <c r="M21" s="2" t="s">
        <v>12</v>
      </c>
      <c r="N21" t="s" vm="16">
        <v>1450</v>
      </c>
    </row>
    <row r="22" spans="1:21" x14ac:dyDescent="0.45">
      <c r="A22" s="2" t="s">
        <v>1776</v>
      </c>
      <c r="B22" t="s">
        <v>1130</v>
      </c>
      <c r="C22" t="s">
        <v>1451</v>
      </c>
    </row>
    <row r="23" spans="1:21" x14ac:dyDescent="0.45">
      <c r="A23" s="3" t="s">
        <v>112</v>
      </c>
      <c r="B23">
        <v>14</v>
      </c>
      <c r="C23">
        <v>3</v>
      </c>
      <c r="F23" s="2" t="s">
        <v>1777</v>
      </c>
      <c r="G23" s="2" t="s">
        <v>1457</v>
      </c>
      <c r="J23" s="2" t="s">
        <v>1457</v>
      </c>
      <c r="M23" s="2" t="s">
        <v>1873</v>
      </c>
      <c r="N23" t="s">
        <v>1779</v>
      </c>
    </row>
    <row r="24" spans="1:21" x14ac:dyDescent="0.45">
      <c r="A24" s="3" t="s">
        <v>1417</v>
      </c>
      <c r="B24">
        <v>9</v>
      </c>
      <c r="C24">
        <v>5</v>
      </c>
      <c r="F24" s="2" t="s">
        <v>1873</v>
      </c>
      <c r="G24" t="s">
        <v>38</v>
      </c>
      <c r="J24" t="s">
        <v>1777</v>
      </c>
      <c r="K24" t="s">
        <v>1447</v>
      </c>
      <c r="M24" s="3" t="s">
        <v>1440</v>
      </c>
      <c r="N24" s="4">
        <v>8.1065573770491799</v>
      </c>
    </row>
    <row r="25" spans="1:21" x14ac:dyDescent="0.45">
      <c r="A25" s="3" t="s">
        <v>1425</v>
      </c>
      <c r="B25">
        <v>6</v>
      </c>
      <c r="C25">
        <v>5</v>
      </c>
      <c r="F25" s="3" t="s">
        <v>1130</v>
      </c>
      <c r="G25">
        <v>12</v>
      </c>
      <c r="I25" s="2" t="s">
        <v>1873</v>
      </c>
      <c r="J25" t="s">
        <v>38</v>
      </c>
      <c r="K25" t="s">
        <v>38</v>
      </c>
      <c r="M25" s="3" t="s">
        <v>1438</v>
      </c>
      <c r="N25" s="4">
        <v>7.935483870967742</v>
      </c>
    </row>
    <row r="26" spans="1:21" x14ac:dyDescent="0.45">
      <c r="A26" s="3" t="s">
        <v>1411</v>
      </c>
      <c r="B26">
        <v>3</v>
      </c>
      <c r="C26">
        <v>3</v>
      </c>
      <c r="F26" s="3" t="s">
        <v>1451</v>
      </c>
      <c r="G26">
        <v>8</v>
      </c>
      <c r="I26" s="3" t="s">
        <v>27</v>
      </c>
      <c r="J26" s="6">
        <v>0.45</v>
      </c>
      <c r="K26">
        <v>43</v>
      </c>
      <c r="M26" s="3" t="s">
        <v>1439</v>
      </c>
      <c r="N26" s="4">
        <v>7.666666666666667</v>
      </c>
    </row>
    <row r="27" spans="1:21" x14ac:dyDescent="0.45">
      <c r="A27" s="3" t="s">
        <v>1413</v>
      </c>
      <c r="B27">
        <v>3</v>
      </c>
      <c r="C27">
        <v>3</v>
      </c>
      <c r="F27" s="3" t="s">
        <v>1441</v>
      </c>
      <c r="G27">
        <v>20</v>
      </c>
      <c r="I27" s="3" t="s">
        <v>43</v>
      </c>
      <c r="J27" s="6">
        <v>0.35</v>
      </c>
      <c r="K27">
        <v>42.428571428571431</v>
      </c>
      <c r="M27" s="3" t="s">
        <v>1441</v>
      </c>
      <c r="N27" s="4">
        <v>8.0119047619047628</v>
      </c>
    </row>
    <row r="28" spans="1:21" x14ac:dyDescent="0.45">
      <c r="A28" s="3" t="s">
        <v>1441</v>
      </c>
      <c r="B28">
        <v>35</v>
      </c>
      <c r="C28">
        <v>19</v>
      </c>
      <c r="I28" s="3" t="s">
        <v>68</v>
      </c>
      <c r="J28" s="6">
        <v>0.1</v>
      </c>
      <c r="K28">
        <v>41.5</v>
      </c>
    </row>
    <row r="29" spans="1:21" x14ac:dyDescent="0.45">
      <c r="I29" s="3" t="s">
        <v>89</v>
      </c>
      <c r="J29" s="6">
        <v>0.05</v>
      </c>
      <c r="K29">
        <v>35</v>
      </c>
    </row>
    <row r="30" spans="1:21" x14ac:dyDescent="0.45">
      <c r="I30" s="3" t="s">
        <v>216</v>
      </c>
      <c r="J30" s="6">
        <v>0.05</v>
      </c>
      <c r="K30">
        <v>53</v>
      </c>
    </row>
    <row r="31" spans="1:21" x14ac:dyDescent="0.45">
      <c r="I31" s="3" t="s">
        <v>1441</v>
      </c>
      <c r="J31" s="6">
        <v>1</v>
      </c>
      <c r="K31">
        <v>42.75</v>
      </c>
    </row>
    <row r="32" spans="1:21" ht="23.25" x14ac:dyDescent="0.7">
      <c r="A32" s="15" t="s">
        <v>48</v>
      </c>
    </row>
    <row r="33" spans="1:23" ht="18" x14ac:dyDescent="0.55000000000000004">
      <c r="M33" s="38" t="s">
        <v>1876</v>
      </c>
    </row>
    <row r="34" spans="1:23" ht="21" x14ac:dyDescent="0.65">
      <c r="A34" s="42" t="s">
        <v>1877</v>
      </c>
      <c r="E34" s="42" t="s">
        <v>1941</v>
      </c>
      <c r="H34" s="38" t="s">
        <v>1942</v>
      </c>
      <c r="M34" s="16"/>
      <c r="P34" s="42" t="s">
        <v>1943</v>
      </c>
      <c r="U34" s="42" t="s">
        <v>1944</v>
      </c>
    </row>
    <row r="35" spans="1:23" x14ac:dyDescent="0.45">
      <c r="E35" s="2" t="s">
        <v>11</v>
      </c>
      <c r="F35" t="s" vm="1">
        <v>34</v>
      </c>
      <c r="H35" s="2" t="s">
        <v>11</v>
      </c>
      <c r="I35" t="s" vm="1">
        <v>34</v>
      </c>
      <c r="M35" s="2" t="s">
        <v>11</v>
      </c>
      <c r="N35" t="s" vm="1">
        <v>34</v>
      </c>
      <c r="P35" s="2" t="s">
        <v>11</v>
      </c>
      <c r="Q35" t="s" vm="1">
        <v>34</v>
      </c>
      <c r="U35" s="2" t="s">
        <v>11</v>
      </c>
      <c r="V35" t="s" vm="1">
        <v>34</v>
      </c>
    </row>
    <row r="36" spans="1:23" x14ac:dyDescent="0.45">
      <c r="A36" s="2" t="s">
        <v>11</v>
      </c>
      <c r="B36" t="s" vm="1">
        <v>34</v>
      </c>
      <c r="E36" s="2" t="s">
        <v>12</v>
      </c>
      <c r="F36" t="s" vm="17">
        <v>48</v>
      </c>
      <c r="H36" s="2" t="s">
        <v>12</v>
      </c>
      <c r="I36" t="s" vm="17">
        <v>48</v>
      </c>
      <c r="P36" s="2" t="s">
        <v>12</v>
      </c>
      <c r="Q36" t="s" vm="17">
        <v>48</v>
      </c>
      <c r="U36" s="2" t="s">
        <v>12</v>
      </c>
      <c r="V36" t="s" vm="17">
        <v>48</v>
      </c>
    </row>
    <row r="37" spans="1:23" x14ac:dyDescent="0.45">
      <c r="M37" s="2" t="s">
        <v>1442</v>
      </c>
      <c r="N37" t="s">
        <v>1777</v>
      </c>
      <c r="P37" s="2" t="s">
        <v>1431</v>
      </c>
      <c r="Q37" t="s" vm="18">
        <v>1939</v>
      </c>
    </row>
    <row r="38" spans="1:23" x14ac:dyDescent="0.45">
      <c r="A38" s="2" t="s">
        <v>1442</v>
      </c>
      <c r="B38" t="s">
        <v>1779</v>
      </c>
      <c r="E38" s="2" t="s">
        <v>1442</v>
      </c>
      <c r="F38" t="s">
        <v>1777</v>
      </c>
      <c r="H38" s="2" t="s">
        <v>1777</v>
      </c>
      <c r="I38" s="2" t="s">
        <v>1457</v>
      </c>
      <c r="M38" s="3" t="s">
        <v>48</v>
      </c>
      <c r="N38" s="6"/>
      <c r="U38" s="2" t="s">
        <v>1442</v>
      </c>
      <c r="V38" t="s">
        <v>1453</v>
      </c>
      <c r="W38" t="s">
        <v>1781</v>
      </c>
    </row>
    <row r="39" spans="1:23" x14ac:dyDescent="0.45">
      <c r="A39" s="3" t="s">
        <v>48</v>
      </c>
      <c r="B39" s="4"/>
      <c r="E39" s="3" t="s">
        <v>38</v>
      </c>
      <c r="H39" s="2" t="s">
        <v>1442</v>
      </c>
      <c r="I39" t="s">
        <v>1130</v>
      </c>
      <c r="J39" t="s">
        <v>1451</v>
      </c>
      <c r="M39" s="7" t="s">
        <v>1439</v>
      </c>
      <c r="N39" s="6">
        <v>0.7</v>
      </c>
      <c r="P39" s="2" t="s">
        <v>1449</v>
      </c>
      <c r="Q39" s="2" t="s">
        <v>1457</v>
      </c>
      <c r="U39" s="3" t="s">
        <v>1130</v>
      </c>
      <c r="V39" s="6">
        <v>8.0210526315789479E-3</v>
      </c>
      <c r="W39">
        <v>0</v>
      </c>
    </row>
    <row r="40" spans="1:23" x14ac:dyDescent="0.45">
      <c r="A40" s="7" t="s">
        <v>1416</v>
      </c>
      <c r="B40" s="4">
        <v>8.545454545454545</v>
      </c>
      <c r="E40" s="7" t="s">
        <v>1462</v>
      </c>
      <c r="F40">
        <v>1</v>
      </c>
      <c r="H40" s="3" t="s">
        <v>38</v>
      </c>
      <c r="I40">
        <v>3</v>
      </c>
      <c r="J40">
        <v>3</v>
      </c>
      <c r="M40" s="7" t="s">
        <v>1438</v>
      </c>
      <c r="N40" s="6">
        <v>0.17499999999999999</v>
      </c>
      <c r="P40" s="2" t="s">
        <v>1442</v>
      </c>
      <c r="Q40" t="s">
        <v>1130</v>
      </c>
      <c r="R40" t="s">
        <v>1451</v>
      </c>
      <c r="U40" s="3" t="s">
        <v>1451</v>
      </c>
      <c r="V40" s="6">
        <v>9.9666666666666671E-3</v>
      </c>
      <c r="W40">
        <v>7</v>
      </c>
    </row>
    <row r="41" spans="1:23" x14ac:dyDescent="0.45">
      <c r="A41" s="7" t="s">
        <v>30</v>
      </c>
      <c r="B41" s="4">
        <v>8.0391304347826082</v>
      </c>
      <c r="E41" s="7" t="s">
        <v>1461</v>
      </c>
      <c r="F41">
        <v>2</v>
      </c>
      <c r="H41" s="3" t="s">
        <v>51</v>
      </c>
      <c r="I41">
        <v>16</v>
      </c>
      <c r="J41">
        <v>16</v>
      </c>
      <c r="M41" s="7" t="s">
        <v>1440</v>
      </c>
      <c r="N41" s="6">
        <v>0.125</v>
      </c>
      <c r="P41" s="3" t="s">
        <v>1460</v>
      </c>
      <c r="Q41" s="59">
        <v>85895.142857142855</v>
      </c>
      <c r="R41" s="59">
        <v>87207.666666666672</v>
      </c>
      <c r="U41" s="3" t="s">
        <v>1441</v>
      </c>
      <c r="V41" s="6">
        <v>9.0425000000000002E-3</v>
      </c>
      <c r="W41">
        <v>7</v>
      </c>
    </row>
    <row r="42" spans="1:23" x14ac:dyDescent="0.45">
      <c r="A42" s="7" t="s">
        <v>160</v>
      </c>
      <c r="B42" s="4">
        <v>7.8</v>
      </c>
      <c r="E42" s="7" t="s">
        <v>1460</v>
      </c>
      <c r="F42">
        <v>3</v>
      </c>
      <c r="H42" s="3" t="s">
        <v>1441</v>
      </c>
      <c r="I42">
        <v>19</v>
      </c>
      <c r="J42">
        <v>19</v>
      </c>
      <c r="M42" s="3" t="s">
        <v>1441</v>
      </c>
      <c r="N42" s="6">
        <v>1</v>
      </c>
      <c r="P42" s="3" t="s">
        <v>1461</v>
      </c>
      <c r="Q42" s="59">
        <v>98424.5</v>
      </c>
      <c r="R42" s="59">
        <v>134607.66666666666</v>
      </c>
    </row>
    <row r="43" spans="1:23" x14ac:dyDescent="0.45">
      <c r="A43" s="3" t="s">
        <v>1441</v>
      </c>
      <c r="B43" s="4">
        <v>8.1425000000000001</v>
      </c>
      <c r="E43" s="3" t="s">
        <v>1441</v>
      </c>
      <c r="F43">
        <v>6</v>
      </c>
      <c r="P43" s="3" t="s">
        <v>1462</v>
      </c>
      <c r="Q43" s="59">
        <v>65707</v>
      </c>
      <c r="R43" s="59">
        <v>98987</v>
      </c>
    </row>
    <row r="44" spans="1:23" x14ac:dyDescent="0.45">
      <c r="A44" s="3"/>
      <c r="B44" s="4"/>
      <c r="E44" s="3"/>
      <c r="L44" s="3"/>
      <c r="M44" s="59"/>
      <c r="N44" s="59"/>
      <c r="O44" s="59"/>
      <c r="P44" s="3" t="s">
        <v>1441</v>
      </c>
      <c r="Q44" s="59">
        <v>91734.333333333328</v>
      </c>
      <c r="R44" s="59">
        <v>97344.619047619053</v>
      </c>
    </row>
    <row r="46" spans="1:23" ht="23.25" x14ac:dyDescent="0.7">
      <c r="A46" s="15" t="s">
        <v>225</v>
      </c>
    </row>
    <row r="47" spans="1:23" ht="18" x14ac:dyDescent="0.55000000000000004">
      <c r="M47" s="42" t="s">
        <v>1947</v>
      </c>
      <c r="P47" s="42" t="s">
        <v>1948</v>
      </c>
    </row>
    <row r="48" spans="1:23" ht="21" x14ac:dyDescent="0.65">
      <c r="A48" s="34" t="s">
        <v>1793</v>
      </c>
      <c r="E48" s="41" t="s">
        <v>1945</v>
      </c>
      <c r="I48" s="34" t="s">
        <v>1875</v>
      </c>
      <c r="M48" s="2" t="s">
        <v>11</v>
      </c>
      <c r="N48" t="s" vm="1">
        <v>34</v>
      </c>
      <c r="P48" s="2" t="s">
        <v>11</v>
      </c>
      <c r="Q48" t="s" vm="1">
        <v>34</v>
      </c>
    </row>
    <row r="49" spans="1:17" x14ac:dyDescent="0.45">
      <c r="I49" s="2" t="s">
        <v>11</v>
      </c>
      <c r="J49" t="s" vm="1">
        <v>34</v>
      </c>
      <c r="P49" s="2" t="s">
        <v>12</v>
      </c>
      <c r="Q49" t="s" vm="4">
        <v>225</v>
      </c>
    </row>
    <row r="50" spans="1:17" x14ac:dyDescent="0.45">
      <c r="A50" s="2" t="s">
        <v>1442</v>
      </c>
      <c r="B50" t="s">
        <v>1448</v>
      </c>
      <c r="C50" t="s">
        <v>1447</v>
      </c>
      <c r="E50" s="2" t="s">
        <v>12</v>
      </c>
      <c r="F50" t="s" vm="4">
        <v>225</v>
      </c>
      <c r="I50" s="2" t="s">
        <v>12</v>
      </c>
      <c r="J50" t="s" vm="4">
        <v>225</v>
      </c>
      <c r="M50" s="2" t="s">
        <v>1442</v>
      </c>
      <c r="N50" t="s">
        <v>1449</v>
      </c>
    </row>
    <row r="51" spans="1:17" x14ac:dyDescent="0.45">
      <c r="A51" s="3" t="s">
        <v>225</v>
      </c>
      <c r="E51" s="2" t="s">
        <v>11</v>
      </c>
      <c r="F51" t="s" vm="1">
        <v>34</v>
      </c>
      <c r="M51" s="3" t="s">
        <v>225</v>
      </c>
      <c r="N51" s="49"/>
      <c r="P51" s="2" t="s">
        <v>1442</v>
      </c>
      <c r="Q51" t="s">
        <v>1454</v>
      </c>
    </row>
    <row r="52" spans="1:17" x14ac:dyDescent="0.45">
      <c r="A52" s="7" t="s">
        <v>1421</v>
      </c>
      <c r="B52">
        <v>4.5</v>
      </c>
      <c r="C52">
        <v>47</v>
      </c>
      <c r="I52" s="2" t="s">
        <v>1442</v>
      </c>
      <c r="J52" t="s">
        <v>1781</v>
      </c>
      <c r="M52" s="7" t="s">
        <v>1451</v>
      </c>
      <c r="N52" s="49">
        <v>65625.357142857145</v>
      </c>
      <c r="P52" s="3" t="s">
        <v>160</v>
      </c>
      <c r="Q52">
        <v>8</v>
      </c>
    </row>
    <row r="53" spans="1:17" x14ac:dyDescent="0.45">
      <c r="A53" s="7" t="s">
        <v>1412</v>
      </c>
      <c r="B53">
        <v>5</v>
      </c>
      <c r="C53">
        <v>45.666666666666664</v>
      </c>
      <c r="E53" s="2" t="s">
        <v>1777</v>
      </c>
      <c r="F53" s="2" t="s">
        <v>1457</v>
      </c>
      <c r="I53" s="3" t="s">
        <v>1130</v>
      </c>
      <c r="J53" s="6">
        <v>0.13333333333333333</v>
      </c>
      <c r="M53" s="7" t="s">
        <v>1130</v>
      </c>
      <c r="N53" s="49">
        <v>73129.583333333328</v>
      </c>
      <c r="P53" s="3" t="s">
        <v>1416</v>
      </c>
      <c r="Q53">
        <v>7.625</v>
      </c>
    </row>
    <row r="54" spans="1:17" x14ac:dyDescent="0.45">
      <c r="A54" s="7" t="s">
        <v>34</v>
      </c>
      <c r="B54">
        <v>3.8846153846153846</v>
      </c>
      <c r="C54">
        <v>40.269230769230766</v>
      </c>
      <c r="E54" s="2" t="s">
        <v>1442</v>
      </c>
      <c r="F54" t="s">
        <v>175</v>
      </c>
      <c r="G54" t="s">
        <v>352</v>
      </c>
      <c r="H54" t="s">
        <v>1441</v>
      </c>
      <c r="I54" s="3" t="s">
        <v>1451</v>
      </c>
      <c r="J54" s="6">
        <v>0.8666666666666667</v>
      </c>
      <c r="M54" s="3" t="s">
        <v>1787</v>
      </c>
      <c r="N54" s="49">
        <v>69088.846153846156</v>
      </c>
      <c r="P54" s="3" t="s">
        <v>30</v>
      </c>
      <c r="Q54">
        <v>6.833333333333333</v>
      </c>
    </row>
    <row r="55" spans="1:17" x14ac:dyDescent="0.45">
      <c r="A55" s="3" t="s">
        <v>1441</v>
      </c>
      <c r="B55">
        <v>4.032258064516129</v>
      </c>
      <c r="C55">
        <v>41.225806451612904</v>
      </c>
      <c r="E55" s="3" t="s">
        <v>1451</v>
      </c>
      <c r="F55">
        <v>1</v>
      </c>
      <c r="G55">
        <v>2</v>
      </c>
      <c r="H55">
        <v>3</v>
      </c>
      <c r="I55" s="3" t="s">
        <v>1441</v>
      </c>
      <c r="J55" s="6">
        <v>1</v>
      </c>
      <c r="P55" s="3" t="s">
        <v>1418</v>
      </c>
      <c r="Q55">
        <v>5.5</v>
      </c>
    </row>
    <row r="56" spans="1:17" x14ac:dyDescent="0.45">
      <c r="E56" s="3" t="s">
        <v>1130</v>
      </c>
      <c r="G56">
        <v>1</v>
      </c>
      <c r="H56">
        <v>1</v>
      </c>
      <c r="P56" s="3" t="s">
        <v>1239</v>
      </c>
      <c r="Q56">
        <v>5</v>
      </c>
    </row>
    <row r="57" spans="1:17" x14ac:dyDescent="0.45">
      <c r="E57" s="3" t="s">
        <v>1441</v>
      </c>
      <c r="F57">
        <v>1</v>
      </c>
      <c r="G57">
        <v>3</v>
      </c>
      <c r="H57">
        <v>4</v>
      </c>
    </row>
    <row r="61" spans="1:17" ht="23.25" x14ac:dyDescent="0.7">
      <c r="A61" s="15" t="s">
        <v>1792</v>
      </c>
    </row>
    <row r="62" spans="1:17" ht="21" x14ac:dyDescent="0.65">
      <c r="E62" s="34" t="s">
        <v>1879</v>
      </c>
    </row>
    <row r="63" spans="1:17" ht="21" x14ac:dyDescent="0.65">
      <c r="A63" s="34" t="s">
        <v>1880</v>
      </c>
      <c r="M63" s="42" t="s">
        <v>1949</v>
      </c>
    </row>
    <row r="64" spans="1:17" ht="21" x14ac:dyDescent="0.65">
      <c r="A64" s="2" t="s">
        <v>11</v>
      </c>
      <c r="B64" t="s" vm="1">
        <v>34</v>
      </c>
      <c r="E64" s="2" t="s">
        <v>12</v>
      </c>
      <c r="F64" t="s" vm="5">
        <v>1415</v>
      </c>
      <c r="I64" s="34" t="s">
        <v>1881</v>
      </c>
      <c r="M64" s="2" t="s">
        <v>12</v>
      </c>
      <c r="N64" t="s" vm="5">
        <v>1415</v>
      </c>
    </row>
    <row r="65" spans="1:14" x14ac:dyDescent="0.45">
      <c r="A65" s="2" t="s">
        <v>12</v>
      </c>
      <c r="B65" t="s" vm="5">
        <v>1415</v>
      </c>
      <c r="E65" s="2" t="s">
        <v>11</v>
      </c>
      <c r="F65" t="s" vm="1">
        <v>34</v>
      </c>
    </row>
    <row r="66" spans="1:14" x14ac:dyDescent="0.45">
      <c r="I66" s="2" t="s">
        <v>12</v>
      </c>
      <c r="J66" t="s" vm="5">
        <v>1415</v>
      </c>
      <c r="M66" s="2" t="s">
        <v>1777</v>
      </c>
      <c r="N66" s="2" t="s">
        <v>1457</v>
      </c>
    </row>
    <row r="67" spans="1:14" x14ac:dyDescent="0.45">
      <c r="A67" s="2" t="s">
        <v>1442</v>
      </c>
      <c r="B67" t="s">
        <v>1779</v>
      </c>
      <c r="E67" s="2" t="s">
        <v>1442</v>
      </c>
      <c r="F67" t="s">
        <v>1777</v>
      </c>
      <c r="M67" s="2" t="s">
        <v>1442</v>
      </c>
      <c r="N67" t="s">
        <v>1416</v>
      </c>
    </row>
    <row r="68" spans="1:14" x14ac:dyDescent="0.45">
      <c r="A68" s="3" t="s">
        <v>30</v>
      </c>
      <c r="B68">
        <v>7.7</v>
      </c>
      <c r="E68" s="3" t="s">
        <v>1439</v>
      </c>
      <c r="I68" s="2" t="s">
        <v>1442</v>
      </c>
      <c r="J68" t="s">
        <v>1835</v>
      </c>
      <c r="K68" t="s">
        <v>1779</v>
      </c>
      <c r="M68" s="3" t="s">
        <v>1421</v>
      </c>
    </row>
    <row r="69" spans="1:14" x14ac:dyDescent="0.45">
      <c r="A69" s="3" t="s">
        <v>1416</v>
      </c>
      <c r="B69">
        <v>8.8000000000000007</v>
      </c>
      <c r="E69" s="7" t="s">
        <v>1451</v>
      </c>
      <c r="F69">
        <v>1</v>
      </c>
      <c r="I69" s="3" t="s">
        <v>43</v>
      </c>
      <c r="J69">
        <v>3.3333333333333335</v>
      </c>
      <c r="K69">
        <v>7.5</v>
      </c>
      <c r="M69" s="7" t="s">
        <v>1130</v>
      </c>
      <c r="N69">
        <v>1</v>
      </c>
    </row>
    <row r="70" spans="1:14" x14ac:dyDescent="0.45">
      <c r="A70" s="3" t="s">
        <v>160</v>
      </c>
      <c r="B70">
        <v>9.5</v>
      </c>
      <c r="E70" s="7" t="s">
        <v>1130</v>
      </c>
      <c r="F70">
        <v>5</v>
      </c>
      <c r="I70" s="3" t="s">
        <v>27</v>
      </c>
      <c r="J70">
        <v>4.5</v>
      </c>
      <c r="K70">
        <v>8.4</v>
      </c>
      <c r="M70" s="3" t="s">
        <v>1412</v>
      </c>
    </row>
    <row r="71" spans="1:14" x14ac:dyDescent="0.45">
      <c r="E71" s="3" t="s">
        <v>1946</v>
      </c>
      <c r="F71">
        <v>6</v>
      </c>
      <c r="M71" s="7" t="s">
        <v>1451</v>
      </c>
      <c r="N71">
        <v>3</v>
      </c>
    </row>
    <row r="73" spans="1:14" ht="21" x14ac:dyDescent="0.65">
      <c r="A73" s="28" t="s">
        <v>1882</v>
      </c>
    </row>
    <row r="74" spans="1:14" ht="21" x14ac:dyDescent="0.65">
      <c r="A74" s="34" t="s">
        <v>1883</v>
      </c>
      <c r="D74" s="34" t="s">
        <v>1883</v>
      </c>
      <c r="H74" s="34" t="s">
        <v>1885</v>
      </c>
    </row>
    <row r="75" spans="1:14" x14ac:dyDescent="0.45">
      <c r="A75" s="2" t="s">
        <v>11</v>
      </c>
      <c r="B75" t="s" vm="1">
        <v>34</v>
      </c>
      <c r="D75" s="2" t="s">
        <v>11</v>
      </c>
      <c r="E75" t="s" vm="1">
        <v>34</v>
      </c>
      <c r="H75" s="2" t="s">
        <v>11</v>
      </c>
      <c r="I75" t="s" vm="1">
        <v>34</v>
      </c>
    </row>
    <row r="76" spans="1:14" x14ac:dyDescent="0.45">
      <c r="A76" s="2" t="s">
        <v>12</v>
      </c>
      <c r="B76" t="s" vm="6">
        <v>192</v>
      </c>
      <c r="D76" s="2" t="s">
        <v>12</v>
      </c>
      <c r="E76" t="s" vm="6">
        <v>192</v>
      </c>
      <c r="H76" s="2" t="s">
        <v>12</v>
      </c>
      <c r="I76" t="s" vm="6">
        <v>192</v>
      </c>
    </row>
    <row r="78" spans="1:14" x14ac:dyDescent="0.45">
      <c r="A78" s="2" t="s">
        <v>1442</v>
      </c>
      <c r="B78" t="s">
        <v>1777</v>
      </c>
      <c r="D78" s="2" t="s">
        <v>1442</v>
      </c>
      <c r="E78" t="s">
        <v>1467</v>
      </c>
      <c r="F78" t="s">
        <v>1448</v>
      </c>
      <c r="H78" s="2" t="s">
        <v>1442</v>
      </c>
      <c r="I78" t="s">
        <v>1449</v>
      </c>
    </row>
    <row r="79" spans="1:14" x14ac:dyDescent="0.45">
      <c r="A79" s="3" t="s">
        <v>1460</v>
      </c>
      <c r="B79" s="6">
        <v>0.8571428571428571</v>
      </c>
      <c r="D79" s="3" t="s">
        <v>189</v>
      </c>
      <c r="E79">
        <v>5</v>
      </c>
      <c r="F79">
        <v>3.5</v>
      </c>
      <c r="H79" s="3" t="s">
        <v>27</v>
      </c>
      <c r="I79" s="49">
        <v>57461.5</v>
      </c>
    </row>
    <row r="80" spans="1:14" x14ac:dyDescent="0.45">
      <c r="A80" s="3" t="s">
        <v>1461</v>
      </c>
      <c r="B80" s="6">
        <v>0.14285714285714285</v>
      </c>
      <c r="D80" s="3" t="s">
        <v>1255</v>
      </c>
      <c r="E80">
        <v>5</v>
      </c>
      <c r="F80">
        <v>3</v>
      </c>
      <c r="H80" s="3" t="s">
        <v>68</v>
      </c>
      <c r="I80" s="49">
        <v>64520</v>
      </c>
    </row>
    <row r="81" spans="4:9" x14ac:dyDescent="0.45">
      <c r="D81" s="3" t="s">
        <v>1161</v>
      </c>
      <c r="E81">
        <v>4.4666666666666668</v>
      </c>
      <c r="F81">
        <v>3.6666666666666665</v>
      </c>
      <c r="H81" s="3" t="s">
        <v>43</v>
      </c>
      <c r="I81" s="49">
        <v>90441</v>
      </c>
    </row>
    <row r="82" spans="4:9" x14ac:dyDescent="0.45">
      <c r="D82" s="3" t="s">
        <v>663</v>
      </c>
      <c r="E82">
        <v>4.0999999999999996</v>
      </c>
      <c r="F82">
        <v>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0787-348C-4B44-BEC4-3C864233EEA5}">
  <dimension ref="A2:A57"/>
  <sheetViews>
    <sheetView showGridLines="0" zoomScale="80" zoomScaleNormal="80" workbookViewId="0">
      <selection activeCell="W84" sqref="W84"/>
    </sheetView>
  </sheetViews>
  <sheetFormatPr defaultRowHeight="14.25" x14ac:dyDescent="0.45"/>
  <sheetData>
    <row r="2" spans="1:1" ht="29.25" x14ac:dyDescent="0.9">
      <c r="A2" s="50" t="s">
        <v>1888</v>
      </c>
    </row>
    <row r="51" spans="1:1" ht="29.25" x14ac:dyDescent="0.9">
      <c r="A51" s="50" t="s">
        <v>1890</v>
      </c>
    </row>
    <row r="57" spans="1:1" ht="29.25" x14ac:dyDescent="0.9">
      <c r="A57" s="5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F3D3D-7CCA-48B5-A480-8B8AA1EFB424}">
  <dimension ref="A1:T84"/>
  <sheetViews>
    <sheetView topLeftCell="A15" zoomScale="80" zoomScaleNormal="80" workbookViewId="0">
      <selection activeCell="C41" sqref="C41"/>
    </sheetView>
  </sheetViews>
  <sheetFormatPr defaultRowHeight="14.25" x14ac:dyDescent="0.45"/>
  <cols>
    <col min="1" max="1" width="11.3984375" bestFit="1" customWidth="1"/>
    <col min="2" max="2" width="10.33203125" bestFit="1" customWidth="1"/>
    <col min="3" max="3" width="13.33203125" bestFit="1" customWidth="1"/>
    <col min="4" max="4" width="11.3984375" bestFit="1" customWidth="1"/>
    <col min="5" max="5" width="12.46484375" bestFit="1" customWidth="1"/>
    <col min="6" max="6" width="13.9296875" bestFit="1" customWidth="1"/>
    <col min="7" max="7" width="13.33203125" bestFit="1" customWidth="1"/>
    <col min="8" max="8" width="12.46484375" bestFit="1" customWidth="1"/>
    <col min="9" max="9" width="22.06640625" bestFit="1" customWidth="1"/>
    <col min="10" max="10" width="8.1328125" bestFit="1" customWidth="1"/>
    <col min="11" max="11" width="12.73046875" bestFit="1" customWidth="1"/>
    <col min="12" max="12" width="14" bestFit="1" customWidth="1"/>
    <col min="13" max="13" width="9.59765625" bestFit="1" customWidth="1"/>
    <col min="14" max="14" width="19.46484375" bestFit="1" customWidth="1"/>
    <col min="15" max="16" width="9.86328125" bestFit="1" customWidth="1"/>
    <col min="17" max="17" width="15" bestFit="1" customWidth="1"/>
    <col min="18" max="18" width="14.19921875" bestFit="1" customWidth="1"/>
    <col min="19" max="26" width="10.3984375" bestFit="1" customWidth="1"/>
    <col min="27" max="27" width="24.796875" bestFit="1" customWidth="1"/>
    <col min="28" max="28" width="12.33203125" bestFit="1" customWidth="1"/>
    <col min="29" max="29" width="24.796875" bestFit="1" customWidth="1"/>
    <col min="30" max="30" width="12.33203125" bestFit="1" customWidth="1"/>
    <col min="31" max="31" width="24.796875" bestFit="1" customWidth="1"/>
    <col min="32" max="32" width="12.33203125" bestFit="1" customWidth="1"/>
    <col min="33" max="33" width="24.796875" bestFit="1" customWidth="1"/>
    <col min="34" max="34" width="12.33203125" bestFit="1" customWidth="1"/>
    <col min="35" max="35" width="24.796875" bestFit="1" customWidth="1"/>
    <col min="36" max="36" width="12.33203125" bestFit="1" customWidth="1"/>
    <col min="37" max="37" width="24.796875" bestFit="1" customWidth="1"/>
    <col min="38" max="38" width="12.33203125" bestFit="1" customWidth="1"/>
    <col min="39" max="39" width="24.796875" bestFit="1" customWidth="1"/>
    <col min="40" max="40" width="12.33203125" bestFit="1" customWidth="1"/>
    <col min="41" max="41" width="24.796875" bestFit="1" customWidth="1"/>
    <col min="42" max="42" width="12.33203125" bestFit="1" customWidth="1"/>
    <col min="43" max="43" width="24.796875" bestFit="1" customWidth="1"/>
    <col min="44" max="44" width="12.33203125" bestFit="1" customWidth="1"/>
    <col min="45" max="45" width="24.796875" bestFit="1" customWidth="1"/>
    <col min="46" max="46" width="12.33203125" bestFit="1" customWidth="1"/>
    <col min="47" max="47" width="24.796875" bestFit="1" customWidth="1"/>
    <col min="48" max="48" width="12.33203125" bestFit="1" customWidth="1"/>
    <col min="49" max="49" width="24.796875" bestFit="1" customWidth="1"/>
    <col min="50" max="50" width="12.33203125" bestFit="1" customWidth="1"/>
    <col min="51" max="51" width="24.796875" bestFit="1" customWidth="1"/>
    <col min="52" max="52" width="12.33203125" bestFit="1" customWidth="1"/>
    <col min="53" max="53" width="24.796875" bestFit="1" customWidth="1"/>
    <col min="54" max="54" width="12.33203125" bestFit="1" customWidth="1"/>
    <col min="55" max="55" width="24.796875" bestFit="1" customWidth="1"/>
    <col min="56" max="56" width="12.33203125" bestFit="1" customWidth="1"/>
    <col min="57" max="57" width="24.796875" bestFit="1" customWidth="1"/>
    <col min="58" max="58" width="12.33203125" bestFit="1" customWidth="1"/>
    <col min="59" max="59" width="24.796875" bestFit="1" customWidth="1"/>
    <col min="60" max="60" width="16.6640625" bestFit="1" customWidth="1"/>
    <col min="61" max="61" width="29.19921875" bestFit="1" customWidth="1"/>
  </cols>
  <sheetData>
    <row r="1" spans="1:20" ht="21" x14ac:dyDescent="0.65">
      <c r="A1" s="16" t="s">
        <v>1859</v>
      </c>
    </row>
    <row r="3" spans="1:20" ht="18" x14ac:dyDescent="0.55000000000000004">
      <c r="A3" s="11" t="s">
        <v>1783</v>
      </c>
    </row>
    <row r="4" spans="1:20" ht="18" x14ac:dyDescent="0.55000000000000004">
      <c r="A4" s="11"/>
    </row>
    <row r="5" spans="1:20" x14ac:dyDescent="0.45">
      <c r="A5" s="41" t="s">
        <v>1887</v>
      </c>
      <c r="E5" s="41" t="s">
        <v>1891</v>
      </c>
      <c r="H5" s="41" t="s">
        <v>1893</v>
      </c>
    </row>
    <row r="6" spans="1:20" x14ac:dyDescent="0.45">
      <c r="A6" s="2" t="s">
        <v>11</v>
      </c>
      <c r="B6" t="s" vm="1">
        <v>34</v>
      </c>
      <c r="E6" s="2" t="s">
        <v>11</v>
      </c>
      <c r="F6" t="s" vm="1">
        <v>34</v>
      </c>
      <c r="H6" s="2" t="s">
        <v>11</v>
      </c>
      <c r="I6" t="s" vm="1">
        <v>34</v>
      </c>
    </row>
    <row r="7" spans="1:20" x14ac:dyDescent="0.45">
      <c r="T7" s="3"/>
    </row>
    <row r="8" spans="1:20" ht="18" x14ac:dyDescent="0.55000000000000004">
      <c r="A8" s="2" t="s">
        <v>1784</v>
      </c>
      <c r="B8" t="s">
        <v>1449</v>
      </c>
      <c r="C8" t="s">
        <v>1779</v>
      </c>
      <c r="E8" s="2" t="s">
        <v>1784</v>
      </c>
      <c r="F8" t="s">
        <v>1779</v>
      </c>
      <c r="H8" s="2" t="s">
        <v>1784</v>
      </c>
      <c r="I8" t="s">
        <v>1782</v>
      </c>
      <c r="T8" s="11"/>
    </row>
    <row r="9" spans="1:20" x14ac:dyDescent="0.45">
      <c r="A9" s="3" t="s">
        <v>38</v>
      </c>
      <c r="B9" s="49"/>
      <c r="E9" s="3" t="s">
        <v>38</v>
      </c>
      <c r="H9" s="3" t="s">
        <v>38</v>
      </c>
    </row>
    <row r="10" spans="1:20" x14ac:dyDescent="0.45">
      <c r="A10" s="7" t="s">
        <v>1696</v>
      </c>
      <c r="B10" s="49">
        <v>46738</v>
      </c>
      <c r="C10">
        <v>9.4</v>
      </c>
      <c r="E10" s="7" t="s">
        <v>1468</v>
      </c>
      <c r="F10">
        <v>9.6</v>
      </c>
      <c r="H10" s="7" t="s">
        <v>1771</v>
      </c>
      <c r="I10">
        <v>10</v>
      </c>
    </row>
    <row r="11" spans="1:20" x14ac:dyDescent="0.45">
      <c r="A11" s="7" t="s">
        <v>1672</v>
      </c>
      <c r="B11" s="49">
        <v>47414</v>
      </c>
      <c r="C11">
        <v>8</v>
      </c>
      <c r="E11" s="7" t="s">
        <v>1544</v>
      </c>
      <c r="F11">
        <v>9.8000000000000007</v>
      </c>
      <c r="H11" s="7" t="s">
        <v>1523</v>
      </c>
      <c r="I11">
        <v>11</v>
      </c>
    </row>
    <row r="12" spans="1:20" x14ac:dyDescent="0.45">
      <c r="A12" s="7" t="s">
        <v>1519</v>
      </c>
      <c r="B12" s="49">
        <v>50373</v>
      </c>
      <c r="C12">
        <v>8.1</v>
      </c>
      <c r="E12" s="7" t="s">
        <v>1473</v>
      </c>
      <c r="F12">
        <v>10</v>
      </c>
      <c r="H12" s="7" t="s">
        <v>1745</v>
      </c>
      <c r="I12">
        <v>14</v>
      </c>
    </row>
    <row r="13" spans="1:20" x14ac:dyDescent="0.45">
      <c r="A13" s="7" t="s">
        <v>1635</v>
      </c>
      <c r="B13" s="49">
        <v>51777</v>
      </c>
      <c r="C13">
        <v>8.6</v>
      </c>
      <c r="E13" s="7" t="s">
        <v>1562</v>
      </c>
      <c r="F13">
        <v>10</v>
      </c>
      <c r="H13" s="3" t="s">
        <v>1441</v>
      </c>
      <c r="I13">
        <v>35</v>
      </c>
    </row>
    <row r="14" spans="1:20" x14ac:dyDescent="0.45">
      <c r="A14" s="3" t="s">
        <v>1441</v>
      </c>
      <c r="B14" s="49">
        <v>49075.5</v>
      </c>
      <c r="C14">
        <v>8.5250000000000004</v>
      </c>
      <c r="E14" s="3" t="s">
        <v>1441</v>
      </c>
      <c r="F14">
        <v>9.85</v>
      </c>
    </row>
    <row r="18" spans="1:9" x14ac:dyDescent="0.45">
      <c r="A18" s="41" t="s">
        <v>1892</v>
      </c>
      <c r="D18" s="41" t="s">
        <v>1894</v>
      </c>
    </row>
    <row r="19" spans="1:9" x14ac:dyDescent="0.45">
      <c r="A19" s="2" t="s">
        <v>11</v>
      </c>
      <c r="B19" t="s" vm="1">
        <v>34</v>
      </c>
      <c r="H19" s="2" t="s">
        <v>11</v>
      </c>
      <c r="I19" t="s" vm="1">
        <v>34</v>
      </c>
    </row>
    <row r="20" spans="1:9" x14ac:dyDescent="0.45">
      <c r="D20" s="2" t="s">
        <v>11</v>
      </c>
      <c r="E20" t="s" vm="1">
        <v>34</v>
      </c>
    </row>
    <row r="21" spans="1:9" x14ac:dyDescent="0.45">
      <c r="A21" s="2" t="s">
        <v>1784</v>
      </c>
      <c r="B21" t="s">
        <v>1778</v>
      </c>
      <c r="H21" s="2" t="s">
        <v>1784</v>
      </c>
      <c r="I21" t="s">
        <v>1786</v>
      </c>
    </row>
    <row r="22" spans="1:9" x14ac:dyDescent="0.45">
      <c r="A22" s="3" t="s">
        <v>1565</v>
      </c>
      <c r="B22" s="43">
        <v>3.9619651347068147E-4</v>
      </c>
      <c r="D22" s="2" t="s">
        <v>1784</v>
      </c>
      <c r="E22" t="s">
        <v>1816</v>
      </c>
      <c r="F22" t="s">
        <v>1889</v>
      </c>
      <c r="H22" s="3" t="s">
        <v>1130</v>
      </c>
    </row>
    <row r="23" spans="1:9" x14ac:dyDescent="0.45">
      <c r="A23" s="3" t="s">
        <v>1468</v>
      </c>
      <c r="B23" s="43">
        <v>4.512635379061372E-4</v>
      </c>
      <c r="D23" s="3" t="s">
        <v>1762</v>
      </c>
      <c r="E23">
        <v>8</v>
      </c>
      <c r="F23">
        <v>4</v>
      </c>
      <c r="H23" s="7" t="s">
        <v>1529</v>
      </c>
    </row>
    <row r="24" spans="1:9" x14ac:dyDescent="0.45">
      <c r="A24" s="3" t="s">
        <v>1577</v>
      </c>
      <c r="B24" s="43">
        <v>4.5207956600361662E-4</v>
      </c>
      <c r="D24" s="3" t="s">
        <v>1529</v>
      </c>
      <c r="E24">
        <v>8</v>
      </c>
      <c r="F24">
        <v>5</v>
      </c>
      <c r="H24" s="57" t="s">
        <v>48</v>
      </c>
      <c r="I24">
        <v>68</v>
      </c>
    </row>
    <row r="25" spans="1:9" x14ac:dyDescent="0.45">
      <c r="A25" s="3" t="s">
        <v>1441</v>
      </c>
      <c r="B25" s="43">
        <v>4.3153049482163404E-4</v>
      </c>
      <c r="D25" s="3" t="s">
        <v>1510</v>
      </c>
      <c r="E25">
        <v>7</v>
      </c>
      <c r="F25">
        <v>5</v>
      </c>
      <c r="H25" s="7" t="s">
        <v>1565</v>
      </c>
    </row>
    <row r="26" spans="1:9" x14ac:dyDescent="0.45">
      <c r="D26" s="3" t="s">
        <v>1537</v>
      </c>
      <c r="E26">
        <v>7</v>
      </c>
      <c r="F26">
        <v>5</v>
      </c>
      <c r="H26" s="57" t="s">
        <v>48</v>
      </c>
      <c r="I26">
        <v>52</v>
      </c>
    </row>
    <row r="27" spans="1:9" x14ac:dyDescent="0.45">
      <c r="D27" s="3" t="s">
        <v>1441</v>
      </c>
      <c r="E27">
        <v>30</v>
      </c>
      <c r="F27">
        <v>19</v>
      </c>
      <c r="H27" s="7" t="s">
        <v>1696</v>
      </c>
    </row>
    <row r="28" spans="1:9" x14ac:dyDescent="0.45">
      <c r="H28" s="57" t="s">
        <v>1450</v>
      </c>
      <c r="I28">
        <v>47</v>
      </c>
    </row>
    <row r="29" spans="1:9" x14ac:dyDescent="0.45">
      <c r="H29" s="7" t="s">
        <v>1473</v>
      </c>
    </row>
    <row r="30" spans="1:9" x14ac:dyDescent="0.45">
      <c r="H30" s="57" t="s">
        <v>1450</v>
      </c>
      <c r="I30">
        <v>43</v>
      </c>
    </row>
    <row r="31" spans="1:9" ht="21" x14ac:dyDescent="0.65">
      <c r="A31" s="12" t="s">
        <v>1899</v>
      </c>
      <c r="H31" s="3" t="s">
        <v>1441</v>
      </c>
      <c r="I31">
        <v>210</v>
      </c>
    </row>
    <row r="33" spans="1:9" x14ac:dyDescent="0.45">
      <c r="A33" s="41" t="s">
        <v>1895</v>
      </c>
      <c r="E33" s="41" t="s">
        <v>1896</v>
      </c>
    </row>
    <row r="34" spans="1:9" x14ac:dyDescent="0.45">
      <c r="A34" s="2" t="s">
        <v>11</v>
      </c>
      <c r="B34" t="s" vm="1">
        <v>34</v>
      </c>
      <c r="E34" s="2" t="s">
        <v>11</v>
      </c>
      <c r="F34" t="s" vm="1">
        <v>34</v>
      </c>
      <c r="H34" s="2" t="s">
        <v>11</v>
      </c>
      <c r="I34" t="s" vm="1">
        <v>34</v>
      </c>
    </row>
    <row r="35" spans="1:9" x14ac:dyDescent="0.45">
      <c r="H35" s="41"/>
    </row>
    <row r="36" spans="1:9" x14ac:dyDescent="0.45">
      <c r="A36" s="2" t="s">
        <v>1784</v>
      </c>
      <c r="B36" t="s">
        <v>1778</v>
      </c>
      <c r="C36" t="s">
        <v>1816</v>
      </c>
      <c r="E36" s="2" t="s">
        <v>1442</v>
      </c>
      <c r="F36" t="s">
        <v>1781</v>
      </c>
      <c r="H36" s="2" t="s">
        <v>1442</v>
      </c>
      <c r="I36" t="s">
        <v>1780</v>
      </c>
    </row>
    <row r="37" spans="1:9" x14ac:dyDescent="0.45">
      <c r="A37" s="3" t="s">
        <v>1761</v>
      </c>
      <c r="B37" s="6"/>
      <c r="E37" s="3" t="s">
        <v>352</v>
      </c>
      <c r="H37" s="3" t="s">
        <v>1536</v>
      </c>
    </row>
    <row r="38" spans="1:9" x14ac:dyDescent="0.45">
      <c r="A38" s="7" t="s">
        <v>48</v>
      </c>
      <c r="B38" s="6">
        <v>2.2666666666666668E-2</v>
      </c>
      <c r="C38">
        <v>7</v>
      </c>
      <c r="E38" s="7" t="s">
        <v>1557</v>
      </c>
      <c r="F38">
        <v>6</v>
      </c>
      <c r="H38" s="7" t="s">
        <v>30</v>
      </c>
      <c r="I38">
        <v>3.1</v>
      </c>
    </row>
    <row r="39" spans="1:9" x14ac:dyDescent="0.45">
      <c r="A39" s="3" t="s">
        <v>1661</v>
      </c>
      <c r="B39" s="6"/>
      <c r="E39" s="7" t="s">
        <v>1534</v>
      </c>
      <c r="F39">
        <v>6</v>
      </c>
      <c r="H39" s="3" t="s">
        <v>1539</v>
      </c>
    </row>
    <row r="40" spans="1:9" x14ac:dyDescent="0.45">
      <c r="A40" s="7" t="s">
        <v>48</v>
      </c>
      <c r="B40" s="6">
        <v>2.2516556291390728E-2</v>
      </c>
      <c r="C40">
        <v>6</v>
      </c>
      <c r="E40" s="7" t="s">
        <v>1726</v>
      </c>
      <c r="F40">
        <v>6</v>
      </c>
      <c r="H40" s="7" t="s">
        <v>30</v>
      </c>
      <c r="I40">
        <v>3.3</v>
      </c>
    </row>
    <row r="41" spans="1:9" x14ac:dyDescent="0.45">
      <c r="A41" s="3" t="s">
        <v>1704</v>
      </c>
      <c r="B41" s="6"/>
      <c r="E41" s="3" t="s">
        <v>1441</v>
      </c>
      <c r="F41">
        <v>18</v>
      </c>
      <c r="H41" s="3" t="s">
        <v>1730</v>
      </c>
    </row>
    <row r="42" spans="1:9" x14ac:dyDescent="0.45">
      <c r="A42" s="7" t="s">
        <v>48</v>
      </c>
      <c r="B42" s="6">
        <v>2.1822849807445442E-2</v>
      </c>
      <c r="C42">
        <v>5</v>
      </c>
      <c r="H42" s="7" t="s">
        <v>30</v>
      </c>
      <c r="I42">
        <v>3.8</v>
      </c>
    </row>
    <row r="43" spans="1:9" x14ac:dyDescent="0.45">
      <c r="A43" s="3" t="s">
        <v>1537</v>
      </c>
      <c r="B43" s="6"/>
      <c r="H43" s="3" t="s">
        <v>1550</v>
      </c>
    </row>
    <row r="44" spans="1:9" x14ac:dyDescent="0.45">
      <c r="A44" s="7" t="s">
        <v>48</v>
      </c>
      <c r="B44" s="6">
        <v>0.02</v>
      </c>
      <c r="C44">
        <v>7</v>
      </c>
      <c r="H44" s="7" t="s">
        <v>30</v>
      </c>
      <c r="I44">
        <v>4</v>
      </c>
    </row>
    <row r="45" spans="1:9" x14ac:dyDescent="0.45">
      <c r="A45" s="3" t="s">
        <v>1441</v>
      </c>
      <c r="B45" s="6">
        <v>2.1753460777851022E-2</v>
      </c>
      <c r="C45">
        <v>25</v>
      </c>
      <c r="H45" s="3" t="s">
        <v>1558</v>
      </c>
    </row>
    <row r="46" spans="1:9" x14ac:dyDescent="0.45">
      <c r="H46" s="7" t="s">
        <v>30</v>
      </c>
      <c r="I46">
        <v>4.2</v>
      </c>
    </row>
    <row r="47" spans="1:9" x14ac:dyDescent="0.45">
      <c r="H47" s="3" t="s">
        <v>1441</v>
      </c>
      <c r="I47">
        <v>18.399999999999999</v>
      </c>
    </row>
    <row r="49" spans="1:7" ht="21" x14ac:dyDescent="0.65">
      <c r="E49" s="37" t="s">
        <v>1898</v>
      </c>
    </row>
    <row r="50" spans="1:7" x14ac:dyDescent="0.45">
      <c r="A50" s="2" t="s">
        <v>11</v>
      </c>
      <c r="B50" t="s" vm="2">
        <v>1789</v>
      </c>
      <c r="E50" s="2" t="s">
        <v>11</v>
      </c>
      <c r="F50" t="s" vm="1">
        <v>34</v>
      </c>
    </row>
    <row r="51" spans="1:7" x14ac:dyDescent="0.45">
      <c r="A51" s="41"/>
      <c r="E51" s="41"/>
    </row>
    <row r="52" spans="1:7" x14ac:dyDescent="0.45">
      <c r="A52" s="2" t="s">
        <v>1442</v>
      </c>
      <c r="B52" t="s">
        <v>1897</v>
      </c>
      <c r="C52" t="s">
        <v>1780</v>
      </c>
      <c r="E52" s="2" t="s">
        <v>1442</v>
      </c>
      <c r="F52" t="s">
        <v>1897</v>
      </c>
      <c r="G52" t="s">
        <v>1816</v>
      </c>
    </row>
    <row r="53" spans="1:7" x14ac:dyDescent="0.45">
      <c r="A53" s="3" t="s">
        <v>1697</v>
      </c>
      <c r="B53" s="5">
        <v>0.8666666666666667</v>
      </c>
      <c r="C53">
        <v>8.5</v>
      </c>
      <c r="E53" s="3" t="s">
        <v>1532</v>
      </c>
      <c r="F53" s="5"/>
    </row>
    <row r="54" spans="1:7" x14ac:dyDescent="0.45">
      <c r="A54" s="3" t="s">
        <v>1574</v>
      </c>
      <c r="B54" s="5">
        <v>0.9</v>
      </c>
      <c r="C54">
        <v>8.6</v>
      </c>
      <c r="E54" s="7" t="s">
        <v>1450</v>
      </c>
      <c r="F54" s="5">
        <v>18.033333333333335</v>
      </c>
      <c r="G54">
        <v>3</v>
      </c>
    </row>
    <row r="55" spans="1:7" x14ac:dyDescent="0.45">
      <c r="A55" s="3" t="s">
        <v>1598</v>
      </c>
      <c r="B55" s="5">
        <v>1.9333333333333333</v>
      </c>
      <c r="C55">
        <v>6.2</v>
      </c>
      <c r="E55" s="3" t="s">
        <v>1586</v>
      </c>
      <c r="F55" s="5"/>
    </row>
    <row r="56" spans="1:7" x14ac:dyDescent="0.45">
      <c r="A56" s="3" t="s">
        <v>1759</v>
      </c>
      <c r="B56" s="5">
        <v>3.2666666666666666</v>
      </c>
      <c r="C56">
        <v>7.5</v>
      </c>
      <c r="E56" s="7" t="s">
        <v>48</v>
      </c>
      <c r="F56" s="5">
        <v>32.866666666666667</v>
      </c>
      <c r="G56">
        <v>5</v>
      </c>
    </row>
    <row r="57" spans="1:7" x14ac:dyDescent="0.45">
      <c r="A57" s="3" t="s">
        <v>1441</v>
      </c>
      <c r="B57" s="5">
        <v>6.9666666666666668</v>
      </c>
      <c r="C57">
        <v>30.8</v>
      </c>
      <c r="E57" s="3" t="s">
        <v>1738</v>
      </c>
      <c r="F57" s="5"/>
    </row>
    <row r="58" spans="1:7" x14ac:dyDescent="0.45">
      <c r="E58" s="7" t="s">
        <v>48</v>
      </c>
      <c r="F58" s="5">
        <v>32.866666666666667</v>
      </c>
      <c r="G58">
        <v>6</v>
      </c>
    </row>
    <row r="59" spans="1:7" x14ac:dyDescent="0.45">
      <c r="E59" s="3" t="s">
        <v>1537</v>
      </c>
      <c r="F59" s="5"/>
    </row>
    <row r="60" spans="1:7" x14ac:dyDescent="0.45">
      <c r="E60" s="7" t="s">
        <v>48</v>
      </c>
      <c r="F60" s="5">
        <v>35</v>
      </c>
      <c r="G60">
        <v>7</v>
      </c>
    </row>
    <row r="61" spans="1:7" x14ac:dyDescent="0.45">
      <c r="E61" s="3" t="s">
        <v>1761</v>
      </c>
      <c r="F61" s="5"/>
    </row>
    <row r="62" spans="1:7" x14ac:dyDescent="0.45">
      <c r="E62" s="7" t="s">
        <v>48</v>
      </c>
      <c r="F62" s="5">
        <v>35</v>
      </c>
      <c r="G62">
        <v>7</v>
      </c>
    </row>
    <row r="63" spans="1:7" x14ac:dyDescent="0.45">
      <c r="E63" s="3" t="s">
        <v>1441</v>
      </c>
      <c r="F63" s="5">
        <v>153.76666666666668</v>
      </c>
      <c r="G63">
        <v>28</v>
      </c>
    </row>
    <row r="66" spans="1:7" ht="18" x14ac:dyDescent="0.55000000000000004">
      <c r="A66" s="11"/>
    </row>
    <row r="72" spans="1:7" ht="18" x14ac:dyDescent="0.55000000000000004">
      <c r="G72" s="11"/>
    </row>
    <row r="84" spans="10:10" ht="18" x14ac:dyDescent="0.55000000000000004">
      <c r="J84" s="11"/>
    </row>
  </sheetData>
  <pageMargins left="0.7" right="0.7" top="0.75" bottom="0.75" header="0.3" footer="0.3"/>
  <pageSetup paperSize="9" orientation="portrait" r:id="rId1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A6A36-E282-4891-947B-C29609A3E835}">
  <dimension ref="A1:A51"/>
  <sheetViews>
    <sheetView zoomScale="80" zoomScaleNormal="80" workbookViewId="0">
      <selection activeCell="K50" sqref="K50"/>
    </sheetView>
  </sheetViews>
  <sheetFormatPr defaultRowHeight="14.25" x14ac:dyDescent="0.45"/>
  <sheetData>
    <row r="1" spans="1:1" ht="34.15" x14ac:dyDescent="1.05">
      <c r="A1" s="51" t="s">
        <v>1900</v>
      </c>
    </row>
    <row r="2" spans="1:1" x14ac:dyDescent="0.45">
      <c r="A2" s="44"/>
    </row>
    <row r="3" spans="1:1" ht="29.25" x14ac:dyDescent="0.9">
      <c r="A3" s="50" t="s">
        <v>1901</v>
      </c>
    </row>
    <row r="4" spans="1:1" x14ac:dyDescent="0.45">
      <c r="A4" s="44"/>
    </row>
    <row r="51" spans="1:1" ht="29.25" x14ac:dyDescent="0.9">
      <c r="A51" s="50" t="s">
        <v>1902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AB5CE-979A-45D5-B53B-E0A0F497B525}">
  <dimension ref="A2:Q37"/>
  <sheetViews>
    <sheetView zoomScale="70" zoomScaleNormal="70" workbookViewId="0">
      <selection activeCell="B35" sqref="B35"/>
    </sheetView>
  </sheetViews>
  <sheetFormatPr defaultRowHeight="14.25" x14ac:dyDescent="0.45"/>
  <cols>
    <col min="1" max="1" width="13.3984375" bestFit="1" customWidth="1"/>
    <col min="2" max="2" width="13.86328125" bestFit="1" customWidth="1"/>
    <col min="3" max="3" width="4.796875" bestFit="1" customWidth="1"/>
    <col min="4" max="4" width="10.265625" bestFit="1" customWidth="1"/>
    <col min="5" max="5" width="13.3984375" bestFit="1" customWidth="1"/>
    <col min="6" max="6" width="13.86328125" bestFit="1" customWidth="1"/>
    <col min="7" max="7" width="10.53125" bestFit="1" customWidth="1"/>
    <col min="8" max="8" width="10.265625" bestFit="1" customWidth="1"/>
    <col min="9" max="9" width="13.3984375" bestFit="1" customWidth="1"/>
    <col min="10" max="11" width="13" bestFit="1" customWidth="1"/>
    <col min="12" max="12" width="13.3984375" bestFit="1" customWidth="1"/>
    <col min="13" max="13" width="13.59765625" bestFit="1" customWidth="1"/>
    <col min="14" max="14" width="16" bestFit="1" customWidth="1"/>
    <col min="15" max="15" width="5.86328125" bestFit="1" customWidth="1"/>
    <col min="16" max="16" width="11.33203125" bestFit="1" customWidth="1"/>
    <col min="17" max="17" width="18" bestFit="1" customWidth="1"/>
    <col min="18" max="18" width="7.33203125" bestFit="1" customWidth="1"/>
    <col min="19" max="19" width="6.9296875" bestFit="1" customWidth="1"/>
    <col min="20" max="20" width="11" bestFit="1" customWidth="1"/>
    <col min="21" max="21" width="14.9296875" bestFit="1" customWidth="1"/>
    <col min="22" max="22" width="11.46484375" bestFit="1" customWidth="1"/>
    <col min="23" max="23" width="9.796875" bestFit="1" customWidth="1"/>
    <col min="24" max="24" width="7.33203125" bestFit="1" customWidth="1"/>
    <col min="25" max="25" width="14.6640625" bestFit="1" customWidth="1"/>
    <col min="26" max="26" width="8.06640625" bestFit="1" customWidth="1"/>
    <col min="27" max="27" width="5.86328125" bestFit="1" customWidth="1"/>
    <col min="28" max="28" width="6.33203125" bestFit="1" customWidth="1"/>
    <col min="29" max="29" width="5.86328125" bestFit="1" customWidth="1"/>
    <col min="30" max="30" width="5" bestFit="1" customWidth="1"/>
    <col min="31" max="31" width="5.86328125" bestFit="1" customWidth="1"/>
    <col min="32" max="32" width="5.3984375" bestFit="1" customWidth="1"/>
    <col min="33" max="33" width="5.86328125" bestFit="1" customWidth="1"/>
    <col min="34" max="35" width="5.46484375" bestFit="1" customWidth="1"/>
    <col min="36" max="36" width="6.33203125" bestFit="1" customWidth="1"/>
    <col min="37" max="37" width="5.265625" bestFit="1" customWidth="1"/>
    <col min="38" max="38" width="5.86328125" bestFit="1" customWidth="1"/>
    <col min="39" max="39" width="5.53125" bestFit="1" customWidth="1"/>
    <col min="40" max="40" width="5" bestFit="1" customWidth="1"/>
    <col min="41" max="42" width="5.86328125" bestFit="1" customWidth="1"/>
    <col min="43" max="43" width="6.33203125" bestFit="1" customWidth="1"/>
    <col min="44" max="44" width="5.265625" bestFit="1" customWidth="1"/>
    <col min="45" max="45" width="5.86328125" bestFit="1" customWidth="1"/>
    <col min="46" max="46" width="5" bestFit="1" customWidth="1"/>
    <col min="47" max="47" width="5.86328125" bestFit="1" customWidth="1"/>
    <col min="48" max="48" width="5.265625" bestFit="1" customWidth="1"/>
    <col min="49" max="49" width="5.3984375" bestFit="1" customWidth="1"/>
    <col min="50" max="50" width="5.86328125" bestFit="1" customWidth="1"/>
    <col min="51" max="51" width="6.33203125" bestFit="1" customWidth="1"/>
    <col min="52" max="52" width="5.86328125" bestFit="1" customWidth="1"/>
    <col min="53" max="53" width="5.53125" bestFit="1" customWidth="1"/>
    <col min="54" max="54" width="5" bestFit="1" customWidth="1"/>
    <col min="55" max="55" width="5.86328125" bestFit="1" customWidth="1"/>
    <col min="56" max="56" width="5.265625" bestFit="1" customWidth="1"/>
    <col min="57" max="57" width="5.3984375" bestFit="1" customWidth="1"/>
    <col min="58" max="58" width="5.86328125" bestFit="1" customWidth="1"/>
    <col min="59" max="59" width="10.265625" bestFit="1" customWidth="1"/>
    <col min="60" max="98" width="10.53125" bestFit="1" customWidth="1"/>
    <col min="99" max="99" width="10.265625" bestFit="1" customWidth="1"/>
  </cols>
  <sheetData>
    <row r="2" spans="1:17" ht="21" x14ac:dyDescent="0.65">
      <c r="A2" s="16" t="s">
        <v>1836</v>
      </c>
    </row>
    <row r="3" spans="1:17" x14ac:dyDescent="0.45">
      <c r="A3" s="45"/>
    </row>
    <row r="4" spans="1:17" x14ac:dyDescent="0.45">
      <c r="A4" s="44" t="s">
        <v>1901</v>
      </c>
    </row>
    <row r="6" spans="1:17" ht="18" x14ac:dyDescent="0.55000000000000004">
      <c r="A6" s="38" t="s">
        <v>1837</v>
      </c>
      <c r="E6" s="38" t="s">
        <v>1838</v>
      </c>
      <c r="I6" s="46" t="s">
        <v>1839</v>
      </c>
      <c r="L6" s="46" t="s">
        <v>1840</v>
      </c>
    </row>
    <row r="7" spans="1:17" x14ac:dyDescent="0.45">
      <c r="A7" s="2" t="s">
        <v>1442</v>
      </c>
      <c r="B7" t="s">
        <v>1835</v>
      </c>
      <c r="E7" s="2" t="s">
        <v>1442</v>
      </c>
      <c r="F7" t="s">
        <v>1777</v>
      </c>
      <c r="I7" s="2" t="s">
        <v>1442</v>
      </c>
      <c r="J7" t="s">
        <v>1447</v>
      </c>
      <c r="L7" s="2" t="s">
        <v>1442</v>
      </c>
      <c r="M7" t="s">
        <v>1788</v>
      </c>
    </row>
    <row r="8" spans="1:17" ht="18" x14ac:dyDescent="0.55000000000000004">
      <c r="A8" s="3" t="s">
        <v>1822</v>
      </c>
      <c r="B8" s="5">
        <v>0</v>
      </c>
      <c r="E8" s="3" t="s">
        <v>1822</v>
      </c>
      <c r="F8">
        <v>1</v>
      </c>
      <c r="I8" s="3" t="s">
        <v>1822</v>
      </c>
      <c r="J8" s="5">
        <v>52</v>
      </c>
      <c r="L8" s="3" t="s">
        <v>1823</v>
      </c>
      <c r="M8" s="6">
        <v>7.1428571428571425E-2</v>
      </c>
      <c r="Q8" s="47"/>
    </row>
    <row r="9" spans="1:17" x14ac:dyDescent="0.45">
      <c r="A9" s="3" t="s">
        <v>1823</v>
      </c>
      <c r="B9" s="5">
        <v>0</v>
      </c>
      <c r="E9" s="3" t="s">
        <v>1823</v>
      </c>
      <c r="F9">
        <v>2</v>
      </c>
      <c r="I9" s="3" t="s">
        <v>1823</v>
      </c>
      <c r="J9" s="5">
        <v>41</v>
      </c>
      <c r="L9" s="3" t="s">
        <v>1824</v>
      </c>
      <c r="M9" s="6">
        <v>3.5714285714285712E-2</v>
      </c>
    </row>
    <row r="10" spans="1:17" x14ac:dyDescent="0.45">
      <c r="A10" s="3" t="s">
        <v>1824</v>
      </c>
      <c r="B10" s="5">
        <v>2</v>
      </c>
      <c r="E10" s="3" t="s">
        <v>1824</v>
      </c>
      <c r="F10">
        <v>3</v>
      </c>
      <c r="I10" s="3" t="s">
        <v>1824</v>
      </c>
      <c r="J10" s="5">
        <v>33.666666666666664</v>
      </c>
      <c r="L10" s="3" t="s">
        <v>1825</v>
      </c>
      <c r="M10" s="6">
        <v>5.3571428571428568E-2</v>
      </c>
    </row>
    <row r="11" spans="1:17" x14ac:dyDescent="0.45">
      <c r="A11" s="3" t="s">
        <v>1825</v>
      </c>
      <c r="B11" s="5">
        <v>0.2857142857142857</v>
      </c>
      <c r="E11" s="3" t="s">
        <v>1825</v>
      </c>
      <c r="F11">
        <v>7</v>
      </c>
      <c r="I11" s="3" t="s">
        <v>1825</v>
      </c>
      <c r="J11" s="5">
        <v>41.714285714285715</v>
      </c>
      <c r="L11" s="3" t="s">
        <v>1826</v>
      </c>
      <c r="M11" s="6">
        <v>3.5714285714285712E-2</v>
      </c>
    </row>
    <row r="12" spans="1:17" x14ac:dyDescent="0.45">
      <c r="A12" s="3" t="s">
        <v>1826</v>
      </c>
      <c r="B12" s="5">
        <v>1.2222222222222223</v>
      </c>
      <c r="E12" s="3" t="s">
        <v>1826</v>
      </c>
      <c r="F12">
        <v>9</v>
      </c>
      <c r="I12" s="3" t="s">
        <v>1826</v>
      </c>
      <c r="J12" s="5">
        <v>42.888888888888886</v>
      </c>
      <c r="L12" s="3" t="s">
        <v>1827</v>
      </c>
      <c r="M12" s="6">
        <v>0.17559523809523811</v>
      </c>
    </row>
    <row r="13" spans="1:17" x14ac:dyDescent="0.45">
      <c r="A13" s="3" t="s">
        <v>1827</v>
      </c>
      <c r="B13" s="5">
        <v>0.37349397590361444</v>
      </c>
      <c r="E13" s="3" t="s">
        <v>1827</v>
      </c>
      <c r="F13">
        <v>83</v>
      </c>
      <c r="I13" s="3" t="s">
        <v>1827</v>
      </c>
      <c r="J13" s="5">
        <v>40.915662650602407</v>
      </c>
      <c r="L13" s="3" t="s">
        <v>1828</v>
      </c>
      <c r="M13" s="6">
        <v>3.9408866995073892E-2</v>
      </c>
    </row>
    <row r="14" spans="1:17" x14ac:dyDescent="0.45">
      <c r="A14" s="3" t="s">
        <v>1828</v>
      </c>
      <c r="B14" s="5">
        <v>0.66666666666666663</v>
      </c>
      <c r="E14" s="3" t="s">
        <v>1828</v>
      </c>
      <c r="F14">
        <v>45</v>
      </c>
      <c r="I14" s="3" t="s">
        <v>1828</v>
      </c>
      <c r="J14" s="5">
        <v>42.31111111111111</v>
      </c>
      <c r="L14" s="3" t="s">
        <v>1829</v>
      </c>
      <c r="M14" s="6">
        <v>1.3513513513513514E-2</v>
      </c>
    </row>
    <row r="15" spans="1:17" x14ac:dyDescent="0.45">
      <c r="A15" s="3" t="s">
        <v>1829</v>
      </c>
      <c r="B15" s="5">
        <v>0.47727272727272729</v>
      </c>
      <c r="E15" s="3" t="s">
        <v>1829</v>
      </c>
      <c r="F15">
        <v>44</v>
      </c>
      <c r="I15" s="3" t="s">
        <v>1829</v>
      </c>
      <c r="J15" s="5">
        <v>41.43181818181818</v>
      </c>
      <c r="L15" s="3" t="s">
        <v>1830</v>
      </c>
      <c r="M15" s="6">
        <v>9.433962264150943E-3</v>
      </c>
    </row>
    <row r="16" spans="1:17" x14ac:dyDescent="0.45">
      <c r="A16" s="3" t="s">
        <v>1830</v>
      </c>
      <c r="B16" s="5">
        <v>1.2666666666666666</v>
      </c>
      <c r="E16" s="3" t="s">
        <v>1830</v>
      </c>
      <c r="F16">
        <v>60</v>
      </c>
      <c r="I16" s="3" t="s">
        <v>1830</v>
      </c>
      <c r="J16" s="5">
        <v>42.333333333333336</v>
      </c>
      <c r="L16" s="3" t="s">
        <v>1831</v>
      </c>
      <c r="M16" s="6">
        <v>1.7241379310344827E-2</v>
      </c>
    </row>
    <row r="17" spans="1:13" x14ac:dyDescent="0.45">
      <c r="A17" s="3" t="s">
        <v>1831</v>
      </c>
      <c r="B17" s="5">
        <v>3.6666666666666665</v>
      </c>
      <c r="E17" s="3" t="s">
        <v>1831</v>
      </c>
      <c r="F17">
        <v>36</v>
      </c>
      <c r="I17" s="3" t="s">
        <v>1831</v>
      </c>
      <c r="J17" s="5">
        <v>36.916666666666664</v>
      </c>
      <c r="L17" s="3" t="s">
        <v>1441</v>
      </c>
      <c r="M17" s="6">
        <v>3.5886818495514151E-2</v>
      </c>
    </row>
    <row r="18" spans="1:13" x14ac:dyDescent="0.45">
      <c r="A18" s="3" t="s">
        <v>1832</v>
      </c>
      <c r="B18" s="5">
        <v>2.2142857142857144</v>
      </c>
      <c r="E18" s="3" t="s">
        <v>1832</v>
      </c>
      <c r="F18">
        <v>14</v>
      </c>
      <c r="I18" s="3" t="s">
        <v>1832</v>
      </c>
      <c r="J18" s="5">
        <v>39.785714285714285</v>
      </c>
    </row>
    <row r="19" spans="1:13" x14ac:dyDescent="0.45">
      <c r="A19" s="3" t="s">
        <v>1833</v>
      </c>
      <c r="B19" s="5">
        <v>6</v>
      </c>
      <c r="E19" s="3" t="s">
        <v>1833</v>
      </c>
      <c r="F19">
        <v>6</v>
      </c>
      <c r="I19" s="3" t="s">
        <v>1833</v>
      </c>
      <c r="J19" s="5">
        <v>39.166666666666664</v>
      </c>
    </row>
    <row r="20" spans="1:13" x14ac:dyDescent="0.45">
      <c r="A20" s="3" t="s">
        <v>1834</v>
      </c>
      <c r="B20" s="5">
        <v>3</v>
      </c>
      <c r="E20" s="3" t="s">
        <v>1834</v>
      </c>
      <c r="F20">
        <v>1</v>
      </c>
      <c r="I20" s="3" t="s">
        <v>1834</v>
      </c>
      <c r="J20" s="5">
        <v>32</v>
      </c>
    </row>
    <row r="21" spans="1:13" x14ac:dyDescent="0.45">
      <c r="A21" s="3" t="s">
        <v>1441</v>
      </c>
      <c r="B21" s="5">
        <v>1.2186495176848875</v>
      </c>
      <c r="E21" s="3" t="s">
        <v>1441</v>
      </c>
      <c r="F21">
        <v>311</v>
      </c>
      <c r="I21" s="3" t="s">
        <v>1441</v>
      </c>
      <c r="J21" s="5">
        <v>40.929260450160768</v>
      </c>
    </row>
    <row r="24" spans="1:13" x14ac:dyDescent="0.45">
      <c r="A24" s="48" t="s">
        <v>1902</v>
      </c>
    </row>
    <row r="25" spans="1:13" x14ac:dyDescent="0.45">
      <c r="A25" s="48"/>
    </row>
    <row r="26" spans="1:13" ht="18" x14ac:dyDescent="0.55000000000000004">
      <c r="A26" s="41" t="s">
        <v>1903</v>
      </c>
      <c r="E26" s="42" t="s">
        <v>1904</v>
      </c>
    </row>
    <row r="27" spans="1:13" x14ac:dyDescent="0.45">
      <c r="A27" s="2" t="s">
        <v>1442</v>
      </c>
      <c r="B27" t="s">
        <v>1777</v>
      </c>
      <c r="E27" s="2" t="s">
        <v>1442</v>
      </c>
      <c r="F27" t="s">
        <v>1790</v>
      </c>
    </row>
    <row r="28" spans="1:13" x14ac:dyDescent="0.45">
      <c r="A28" s="3" t="s">
        <v>1826</v>
      </c>
      <c r="B28">
        <v>1</v>
      </c>
      <c r="E28" s="3" t="s">
        <v>1826</v>
      </c>
      <c r="F28" s="6">
        <v>0</v>
      </c>
    </row>
    <row r="29" spans="1:13" x14ac:dyDescent="0.45">
      <c r="A29" s="3" t="s">
        <v>1827</v>
      </c>
      <c r="B29">
        <v>3</v>
      </c>
      <c r="E29" s="3" t="s">
        <v>1827</v>
      </c>
      <c r="F29" s="6">
        <v>6.1538461538461542E-2</v>
      </c>
    </row>
    <row r="30" spans="1:13" x14ac:dyDescent="0.45">
      <c r="A30" s="3" t="s">
        <v>1828</v>
      </c>
      <c r="B30">
        <v>8</v>
      </c>
      <c r="E30" s="3" t="s">
        <v>1828</v>
      </c>
      <c r="F30" s="6">
        <v>1.6783216783216783E-2</v>
      </c>
    </row>
    <row r="31" spans="1:13" x14ac:dyDescent="0.45">
      <c r="A31" s="3" t="s">
        <v>1829</v>
      </c>
      <c r="B31">
        <v>13</v>
      </c>
      <c r="E31" s="3" t="s">
        <v>1829</v>
      </c>
      <c r="F31" s="6">
        <v>7.6457470532016571E-3</v>
      </c>
    </row>
    <row r="32" spans="1:13" x14ac:dyDescent="0.45">
      <c r="A32" s="3" t="s">
        <v>1830</v>
      </c>
      <c r="B32">
        <v>13</v>
      </c>
      <c r="E32" s="3" t="s">
        <v>1830</v>
      </c>
      <c r="F32" s="6">
        <v>9.4883090477804136E-3</v>
      </c>
    </row>
    <row r="33" spans="1:6" x14ac:dyDescent="0.45">
      <c r="A33" s="3" t="s">
        <v>1831</v>
      </c>
      <c r="B33">
        <v>23</v>
      </c>
      <c r="E33" s="3" t="s">
        <v>1831</v>
      </c>
      <c r="F33" s="6">
        <v>1.1136075021979094E-2</v>
      </c>
    </row>
    <row r="34" spans="1:6" x14ac:dyDescent="0.45">
      <c r="A34" s="3" t="s">
        <v>1832</v>
      </c>
      <c r="B34">
        <v>22</v>
      </c>
      <c r="E34" s="3" t="s">
        <v>1832</v>
      </c>
      <c r="F34" s="6">
        <v>4.6940194714881782E-3</v>
      </c>
    </row>
    <row r="35" spans="1:6" x14ac:dyDescent="0.45">
      <c r="A35" s="3" t="s">
        <v>1833</v>
      </c>
      <c r="B35">
        <v>8</v>
      </c>
      <c r="E35" s="3" t="s">
        <v>1833</v>
      </c>
      <c r="F35" s="6">
        <v>4.2470359228455141E-3</v>
      </c>
    </row>
    <row r="36" spans="1:6" x14ac:dyDescent="0.45">
      <c r="A36" s="3" t="s">
        <v>1834</v>
      </c>
      <c r="B36">
        <v>13</v>
      </c>
      <c r="E36" s="3" t="s">
        <v>1834</v>
      </c>
      <c r="F36" s="6">
        <v>1.1698757007068E-2</v>
      </c>
    </row>
    <row r="37" spans="1:6" x14ac:dyDescent="0.45">
      <c r="A37" s="3" t="s">
        <v>1441</v>
      </c>
      <c r="B37">
        <v>104</v>
      </c>
      <c r="E37" s="3" t="s">
        <v>1441</v>
      </c>
      <c r="F37" s="6">
        <v>8.8094478135971911E-3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14ACE-BC86-4957-B97E-D480E50EB2C5}">
  <sheetPr>
    <pageSetUpPr fitToPage="1"/>
  </sheetPr>
  <dimension ref="A1:AI312"/>
  <sheetViews>
    <sheetView topLeftCell="H1" zoomScale="60" zoomScaleNormal="60" workbookViewId="0">
      <selection activeCell="Q7" sqref="Q7"/>
    </sheetView>
  </sheetViews>
  <sheetFormatPr defaultRowHeight="14.25" x14ac:dyDescent="0.45"/>
  <cols>
    <col min="1" max="1" width="10.19921875" bestFit="1" customWidth="1"/>
    <col min="2" max="2" width="9.86328125" bestFit="1" customWidth="1"/>
    <col min="3" max="3" width="14.3984375" bestFit="1" customWidth="1"/>
    <col min="4" max="4" width="21.3984375" bestFit="1" customWidth="1"/>
    <col min="5" max="5" width="9.06640625" bestFit="1" customWidth="1"/>
    <col min="6" max="6" width="7.59765625" bestFit="1" customWidth="1"/>
    <col min="7" max="7" width="10.265625" bestFit="1" customWidth="1"/>
    <col min="8" max="8" width="10.73046875" bestFit="1" customWidth="1"/>
    <col min="9" max="9" width="15.53125" bestFit="1" customWidth="1"/>
    <col min="10" max="10" width="14.19921875" bestFit="1" customWidth="1"/>
    <col min="11" max="11" width="17.9296875" bestFit="1" customWidth="1"/>
    <col min="12" max="12" width="20.3984375" bestFit="1" customWidth="1"/>
    <col min="13" max="13" width="12.3984375" bestFit="1" customWidth="1"/>
    <col min="14" max="14" width="18.9296875" bestFit="1" customWidth="1"/>
    <col min="15" max="15" width="17.19921875" bestFit="1" customWidth="1"/>
    <col min="16" max="16" width="17.73046875" bestFit="1" customWidth="1"/>
    <col min="17" max="17" width="21.19921875" bestFit="1" customWidth="1"/>
    <col min="18" max="18" width="14.3984375" bestFit="1" customWidth="1"/>
    <col min="19" max="19" width="14.59765625" bestFit="1" customWidth="1"/>
    <col min="20" max="20" width="16.59765625" bestFit="1" customWidth="1"/>
    <col min="21" max="21" width="16.86328125" bestFit="1" customWidth="1"/>
    <col min="22" max="22" width="17.265625" bestFit="1" customWidth="1"/>
    <col min="23" max="23" width="14.73046875" bestFit="1" customWidth="1"/>
    <col min="24" max="24" width="14.59765625" bestFit="1" customWidth="1"/>
    <col min="25" max="25" width="11.53125" bestFit="1" customWidth="1"/>
    <col min="26" max="26" width="14.265625" bestFit="1" customWidth="1"/>
    <col min="27" max="27" width="16.19921875" bestFit="1" customWidth="1"/>
    <col min="28" max="28" width="15.73046875" bestFit="1" customWidth="1"/>
    <col min="29" max="29" width="12.59765625" bestFit="1" customWidth="1"/>
    <col min="30" max="30" width="19.06640625" bestFit="1" customWidth="1"/>
    <col min="31" max="31" width="13.73046875" bestFit="1" customWidth="1"/>
    <col min="32" max="32" width="15.19921875" bestFit="1" customWidth="1"/>
    <col min="33" max="33" width="12.19921875" bestFit="1" customWidth="1"/>
    <col min="34" max="34" width="15.59765625" bestFit="1" customWidth="1"/>
    <col min="35" max="35" width="20.59765625" bestFit="1" customWidth="1"/>
    <col min="36" max="36" width="23.86328125" bestFit="1" customWidth="1"/>
    <col min="37" max="37" width="12.33203125" bestFit="1" customWidth="1"/>
    <col min="38" max="38" width="14.06640625" bestFit="1" customWidth="1"/>
    <col min="39" max="39" width="10.6640625" bestFit="1" customWidth="1"/>
  </cols>
  <sheetData>
    <row r="1" spans="1:35" x14ac:dyDescent="0.45">
      <c r="A1" t="s">
        <v>1</v>
      </c>
      <c r="B1" t="s">
        <v>2</v>
      </c>
      <c r="C1" t="s">
        <v>1431</v>
      </c>
      <c r="D1" t="s">
        <v>1102</v>
      </c>
      <c r="E1" t="s">
        <v>3</v>
      </c>
      <c r="F1" t="s">
        <v>1432</v>
      </c>
      <c r="G1" t="s">
        <v>4</v>
      </c>
      <c r="H1" t="s">
        <v>1433</v>
      </c>
      <c r="I1" t="s">
        <v>1122</v>
      </c>
      <c r="J1" t="s">
        <v>5</v>
      </c>
      <c r="K1" t="s">
        <v>6</v>
      </c>
      <c r="L1" t="s">
        <v>7</v>
      </c>
      <c r="M1" t="s">
        <v>8</v>
      </c>
      <c r="N1" t="s">
        <v>9</v>
      </c>
      <c r="O1" t="s">
        <v>1434</v>
      </c>
      <c r="P1" t="s">
        <v>1435</v>
      </c>
      <c r="Q1" t="s">
        <v>10</v>
      </c>
      <c r="R1" t="s">
        <v>11</v>
      </c>
      <c r="S1" t="s">
        <v>12</v>
      </c>
      <c r="T1" t="s">
        <v>13</v>
      </c>
      <c r="U1" t="s">
        <v>14</v>
      </c>
      <c r="V1" t="s">
        <v>15</v>
      </c>
      <c r="W1" t="s">
        <v>16</v>
      </c>
      <c r="X1" t="s">
        <v>17</v>
      </c>
      <c r="Y1" t="s">
        <v>18</v>
      </c>
      <c r="Z1" t="s">
        <v>19</v>
      </c>
      <c r="AA1" t="s">
        <v>20</v>
      </c>
      <c r="AB1" t="s">
        <v>1436</v>
      </c>
      <c r="AC1" t="s">
        <v>21</v>
      </c>
      <c r="AD1" t="s">
        <v>1437</v>
      </c>
      <c r="AE1" t="s">
        <v>1123</v>
      </c>
      <c r="AF1" t="s">
        <v>1124</v>
      </c>
      <c r="AG1" t="s">
        <v>1458</v>
      </c>
      <c r="AH1" t="s">
        <v>1463</v>
      </c>
      <c r="AI1" t="s">
        <v>1774</v>
      </c>
    </row>
    <row r="2" spans="1:35" x14ac:dyDescent="0.45">
      <c r="A2">
        <v>10026</v>
      </c>
      <c r="B2">
        <v>62506</v>
      </c>
      <c r="C2" t="s">
        <v>1438</v>
      </c>
      <c r="D2" t="s">
        <v>1125</v>
      </c>
      <c r="E2" t="s">
        <v>24</v>
      </c>
      <c r="F2">
        <v>37</v>
      </c>
      <c r="G2" s="1">
        <v>30507</v>
      </c>
      <c r="H2" t="s">
        <v>1126</v>
      </c>
      <c r="I2" t="s">
        <v>27</v>
      </c>
      <c r="J2" t="s">
        <v>28</v>
      </c>
      <c r="K2" t="s">
        <v>29</v>
      </c>
      <c r="L2" t="s">
        <v>30</v>
      </c>
      <c r="M2" s="1">
        <v>40729</v>
      </c>
      <c r="N2" s="1"/>
      <c r="O2">
        <v>3102</v>
      </c>
      <c r="P2">
        <v>8</v>
      </c>
      <c r="R2" t="s">
        <v>34</v>
      </c>
      <c r="S2" t="s">
        <v>35</v>
      </c>
      <c r="T2" t="s">
        <v>36</v>
      </c>
      <c r="U2" t="s">
        <v>37</v>
      </c>
      <c r="V2" t="s">
        <v>38</v>
      </c>
      <c r="W2">
        <v>4.5999999999999996</v>
      </c>
      <c r="X2">
        <v>5</v>
      </c>
      <c r="Y2">
        <v>0</v>
      </c>
      <c r="Z2" s="1">
        <v>43482</v>
      </c>
      <c r="AA2">
        <v>0</v>
      </c>
      <c r="AB2">
        <v>2216</v>
      </c>
      <c r="AC2">
        <v>1</v>
      </c>
      <c r="AD2">
        <v>5.0000000000000001E-4</v>
      </c>
      <c r="AE2" t="s">
        <v>1127</v>
      </c>
      <c r="AF2" t="s">
        <v>1468</v>
      </c>
      <c r="AG2" t="s">
        <v>1460</v>
      </c>
      <c r="AH2" t="s">
        <v>1464</v>
      </c>
      <c r="AI2">
        <v>9.6</v>
      </c>
    </row>
    <row r="3" spans="1:35" x14ac:dyDescent="0.45">
      <c r="A3">
        <v>10084</v>
      </c>
      <c r="B3">
        <v>104437</v>
      </c>
      <c r="C3" t="s">
        <v>1439</v>
      </c>
      <c r="D3" t="s">
        <v>41</v>
      </c>
      <c r="E3" t="s">
        <v>24</v>
      </c>
      <c r="F3">
        <v>45</v>
      </c>
      <c r="G3" s="1">
        <v>27519</v>
      </c>
      <c r="H3" t="s">
        <v>1126</v>
      </c>
      <c r="I3" t="s">
        <v>43</v>
      </c>
      <c r="J3" t="s">
        <v>28</v>
      </c>
      <c r="K3" t="s">
        <v>29</v>
      </c>
      <c r="L3" t="s">
        <v>30</v>
      </c>
      <c r="M3" s="1">
        <v>42093</v>
      </c>
      <c r="N3" s="1">
        <v>42537</v>
      </c>
      <c r="O3">
        <v>444</v>
      </c>
      <c r="P3">
        <v>1</v>
      </c>
      <c r="Q3" t="s">
        <v>1411</v>
      </c>
      <c r="R3" t="s">
        <v>1412</v>
      </c>
      <c r="S3" t="s">
        <v>48</v>
      </c>
      <c r="T3" t="s">
        <v>49</v>
      </c>
      <c r="U3" t="s">
        <v>50</v>
      </c>
      <c r="V3" t="s">
        <v>51</v>
      </c>
      <c r="W3">
        <v>4.96</v>
      </c>
      <c r="X3">
        <v>3</v>
      </c>
      <c r="Y3">
        <v>6</v>
      </c>
      <c r="Z3" s="1">
        <v>42424</v>
      </c>
      <c r="AA3">
        <v>0</v>
      </c>
      <c r="AB3">
        <v>318</v>
      </c>
      <c r="AC3">
        <v>17</v>
      </c>
      <c r="AD3">
        <v>5.3499999999999999E-2</v>
      </c>
      <c r="AE3" t="s">
        <v>1128</v>
      </c>
      <c r="AF3" t="s">
        <v>1469</v>
      </c>
      <c r="AG3" t="s">
        <v>1461</v>
      </c>
      <c r="AH3" t="s">
        <v>1465</v>
      </c>
      <c r="AI3">
        <v>8</v>
      </c>
    </row>
    <row r="4" spans="1:35" x14ac:dyDescent="0.45">
      <c r="A4">
        <v>10196</v>
      </c>
      <c r="B4">
        <v>64955</v>
      </c>
      <c r="C4" t="s">
        <v>1438</v>
      </c>
      <c r="D4" t="s">
        <v>1129</v>
      </c>
      <c r="E4" t="s">
        <v>24</v>
      </c>
      <c r="F4">
        <v>31</v>
      </c>
      <c r="G4" s="1">
        <v>32405</v>
      </c>
      <c r="H4" t="s">
        <v>1130</v>
      </c>
      <c r="I4" t="s">
        <v>43</v>
      </c>
      <c r="J4" t="s">
        <v>28</v>
      </c>
      <c r="K4" t="s">
        <v>29</v>
      </c>
      <c r="L4" t="s">
        <v>30</v>
      </c>
      <c r="M4" s="1">
        <v>40729</v>
      </c>
      <c r="N4" s="1">
        <v>41176</v>
      </c>
      <c r="O4">
        <v>447</v>
      </c>
      <c r="P4">
        <v>1</v>
      </c>
      <c r="Q4" t="s">
        <v>1413</v>
      </c>
      <c r="R4" t="s">
        <v>1412</v>
      </c>
      <c r="S4" t="s">
        <v>35</v>
      </c>
      <c r="T4" t="s">
        <v>59</v>
      </c>
      <c r="U4" t="s">
        <v>37</v>
      </c>
      <c r="V4" t="s">
        <v>51</v>
      </c>
      <c r="W4">
        <v>3.02</v>
      </c>
      <c r="X4">
        <v>3</v>
      </c>
      <c r="Y4">
        <v>0</v>
      </c>
      <c r="Z4" s="1">
        <v>41044</v>
      </c>
      <c r="AA4">
        <v>0</v>
      </c>
      <c r="AB4">
        <v>321</v>
      </c>
      <c r="AC4">
        <v>3</v>
      </c>
      <c r="AD4">
        <v>9.2999999999999992E-3</v>
      </c>
      <c r="AE4" t="s">
        <v>1131</v>
      </c>
      <c r="AF4" t="s">
        <v>1470</v>
      </c>
      <c r="AG4" t="s">
        <v>1460</v>
      </c>
      <c r="AH4" t="s">
        <v>1465</v>
      </c>
      <c r="AI4">
        <v>6</v>
      </c>
    </row>
    <row r="5" spans="1:35" x14ac:dyDescent="0.45">
      <c r="A5">
        <v>10088</v>
      </c>
      <c r="B5">
        <v>64991</v>
      </c>
      <c r="C5" t="s">
        <v>1438</v>
      </c>
      <c r="D5" t="s">
        <v>1125</v>
      </c>
      <c r="E5" t="s">
        <v>24</v>
      </c>
      <c r="F5">
        <v>31</v>
      </c>
      <c r="G5" s="1">
        <v>32413</v>
      </c>
      <c r="H5" t="s">
        <v>1130</v>
      </c>
      <c r="I5" t="s">
        <v>43</v>
      </c>
      <c r="J5" t="s">
        <v>28</v>
      </c>
      <c r="K5" t="s">
        <v>29</v>
      </c>
      <c r="L5" t="s">
        <v>30</v>
      </c>
      <c r="M5" s="1">
        <v>39454</v>
      </c>
      <c r="N5" s="1"/>
      <c r="O5">
        <v>4377</v>
      </c>
      <c r="P5">
        <v>12</v>
      </c>
      <c r="R5" t="s">
        <v>34</v>
      </c>
      <c r="S5" t="s">
        <v>35</v>
      </c>
      <c r="T5" t="s">
        <v>64</v>
      </c>
      <c r="U5" t="s">
        <v>50</v>
      </c>
      <c r="V5" t="s">
        <v>51</v>
      </c>
      <c r="W5">
        <v>4.84</v>
      </c>
      <c r="X5">
        <v>5</v>
      </c>
      <c r="Y5">
        <v>0</v>
      </c>
      <c r="Z5" s="1">
        <v>43468</v>
      </c>
      <c r="AA5">
        <v>0</v>
      </c>
      <c r="AB5">
        <v>3127</v>
      </c>
      <c r="AC5">
        <v>15</v>
      </c>
      <c r="AD5">
        <v>4.7999999999999996E-3</v>
      </c>
      <c r="AE5" t="s">
        <v>1132</v>
      </c>
      <c r="AF5" t="s">
        <v>1471</v>
      </c>
      <c r="AG5" t="s">
        <v>1460</v>
      </c>
      <c r="AH5" t="s">
        <v>1466</v>
      </c>
      <c r="AI5">
        <v>9.8000000000000007</v>
      </c>
    </row>
    <row r="6" spans="1:35" x14ac:dyDescent="0.45">
      <c r="A6">
        <v>10069</v>
      </c>
      <c r="B6">
        <v>50825</v>
      </c>
      <c r="C6" t="s">
        <v>1440</v>
      </c>
      <c r="D6" t="s">
        <v>1125</v>
      </c>
      <c r="E6" t="s">
        <v>24</v>
      </c>
      <c r="F6">
        <v>30</v>
      </c>
      <c r="G6" s="1">
        <v>32759</v>
      </c>
      <c r="H6" t="s">
        <v>1130</v>
      </c>
      <c r="I6" t="s">
        <v>68</v>
      </c>
      <c r="J6" t="s">
        <v>28</v>
      </c>
      <c r="K6" t="s">
        <v>29</v>
      </c>
      <c r="L6" t="s">
        <v>30</v>
      </c>
      <c r="M6" s="1">
        <v>40735</v>
      </c>
      <c r="N6" s="1">
        <v>42619</v>
      </c>
      <c r="O6">
        <v>1884</v>
      </c>
      <c r="P6">
        <v>5</v>
      </c>
      <c r="Q6" t="s">
        <v>1414</v>
      </c>
      <c r="R6" t="s">
        <v>1412</v>
      </c>
      <c r="S6" t="s">
        <v>35</v>
      </c>
      <c r="T6" t="s">
        <v>72</v>
      </c>
      <c r="U6" t="s">
        <v>73</v>
      </c>
      <c r="V6" t="s">
        <v>51</v>
      </c>
      <c r="W6">
        <v>5</v>
      </c>
      <c r="X6">
        <v>4</v>
      </c>
      <c r="Y6">
        <v>0</v>
      </c>
      <c r="Z6" s="1">
        <v>42401</v>
      </c>
      <c r="AA6">
        <v>0</v>
      </c>
      <c r="AB6">
        <v>1346</v>
      </c>
      <c r="AC6">
        <v>2</v>
      </c>
      <c r="AD6">
        <v>1.5E-3</v>
      </c>
      <c r="AE6" t="s">
        <v>1133</v>
      </c>
      <c r="AF6" t="s">
        <v>1472</v>
      </c>
      <c r="AG6" t="s">
        <v>1460</v>
      </c>
      <c r="AH6" t="s">
        <v>1464</v>
      </c>
      <c r="AI6">
        <v>9</v>
      </c>
    </row>
    <row r="7" spans="1:35" x14ac:dyDescent="0.45">
      <c r="A7">
        <v>10002</v>
      </c>
      <c r="B7">
        <v>57568</v>
      </c>
      <c r="C7" t="s">
        <v>1440</v>
      </c>
      <c r="D7" t="s">
        <v>1125</v>
      </c>
      <c r="E7" t="s">
        <v>24</v>
      </c>
      <c r="F7">
        <v>43</v>
      </c>
      <c r="G7" s="1">
        <v>28267</v>
      </c>
      <c r="H7" t="s">
        <v>1130</v>
      </c>
      <c r="I7" t="s">
        <v>27</v>
      </c>
      <c r="J7" t="s">
        <v>28</v>
      </c>
      <c r="K7" t="s">
        <v>29</v>
      </c>
      <c r="L7" t="s">
        <v>30</v>
      </c>
      <c r="M7" s="1">
        <v>40917</v>
      </c>
      <c r="N7" s="1"/>
      <c r="O7">
        <v>2914</v>
      </c>
      <c r="P7">
        <v>8</v>
      </c>
      <c r="R7" t="s">
        <v>34</v>
      </c>
      <c r="S7" t="s">
        <v>35</v>
      </c>
      <c r="T7" t="s">
        <v>78</v>
      </c>
      <c r="U7" t="s">
        <v>37</v>
      </c>
      <c r="V7" t="s">
        <v>38</v>
      </c>
      <c r="W7">
        <v>5</v>
      </c>
      <c r="X7">
        <v>5</v>
      </c>
      <c r="Y7">
        <v>0</v>
      </c>
      <c r="Z7" s="1">
        <v>43472</v>
      </c>
      <c r="AA7">
        <v>0</v>
      </c>
      <c r="AB7">
        <v>2082</v>
      </c>
      <c r="AC7">
        <v>15</v>
      </c>
      <c r="AD7">
        <v>7.1999999999999998E-3</v>
      </c>
      <c r="AE7" t="s">
        <v>1134</v>
      </c>
      <c r="AF7" t="s">
        <v>1473</v>
      </c>
      <c r="AG7" t="s">
        <v>1461</v>
      </c>
      <c r="AH7" t="s">
        <v>1464</v>
      </c>
      <c r="AI7">
        <v>10</v>
      </c>
    </row>
    <row r="8" spans="1:35" x14ac:dyDescent="0.45">
      <c r="A8">
        <v>10194</v>
      </c>
      <c r="B8">
        <v>95660</v>
      </c>
      <c r="C8" t="s">
        <v>1439</v>
      </c>
      <c r="D8" t="s">
        <v>81</v>
      </c>
      <c r="E8" t="s">
        <v>24</v>
      </c>
      <c r="F8">
        <v>41</v>
      </c>
      <c r="G8" s="1">
        <v>28999</v>
      </c>
      <c r="H8" t="s">
        <v>1130</v>
      </c>
      <c r="I8" t="s">
        <v>27</v>
      </c>
      <c r="J8" t="s">
        <v>28</v>
      </c>
      <c r="K8" t="s">
        <v>29</v>
      </c>
      <c r="L8" t="s">
        <v>30</v>
      </c>
      <c r="M8" s="1">
        <v>41953</v>
      </c>
      <c r="N8" s="1"/>
      <c r="O8">
        <v>1878</v>
      </c>
      <c r="P8">
        <v>5</v>
      </c>
      <c r="R8" t="s">
        <v>34</v>
      </c>
      <c r="S8" t="s">
        <v>1415</v>
      </c>
      <c r="T8" t="s">
        <v>85</v>
      </c>
      <c r="U8" t="s">
        <v>37</v>
      </c>
      <c r="V8" t="s">
        <v>51</v>
      </c>
      <c r="W8">
        <v>3.04</v>
      </c>
      <c r="X8">
        <v>3</v>
      </c>
      <c r="Y8">
        <v>4</v>
      </c>
      <c r="Z8" s="1">
        <v>43467</v>
      </c>
      <c r="AA8">
        <v>0</v>
      </c>
      <c r="AB8">
        <v>1342</v>
      </c>
      <c r="AC8">
        <v>19</v>
      </c>
      <c r="AD8">
        <v>1.4200000000000001E-2</v>
      </c>
      <c r="AE8" t="s">
        <v>1135</v>
      </c>
      <c r="AF8" t="s">
        <v>1474</v>
      </c>
      <c r="AG8" t="s">
        <v>1461</v>
      </c>
      <c r="AH8" t="s">
        <v>1464</v>
      </c>
      <c r="AI8">
        <v>6</v>
      </c>
    </row>
    <row r="9" spans="1:35" x14ac:dyDescent="0.45">
      <c r="A9">
        <v>10062</v>
      </c>
      <c r="B9">
        <v>59365</v>
      </c>
      <c r="C9" t="s">
        <v>1440</v>
      </c>
      <c r="D9" t="s">
        <v>1125</v>
      </c>
      <c r="E9" t="s">
        <v>24</v>
      </c>
      <c r="F9">
        <v>37</v>
      </c>
      <c r="G9" s="1">
        <v>30365</v>
      </c>
      <c r="H9" t="s">
        <v>1126</v>
      </c>
      <c r="I9" t="s">
        <v>89</v>
      </c>
      <c r="J9" t="s">
        <v>28</v>
      </c>
      <c r="K9" t="s">
        <v>29</v>
      </c>
      <c r="L9" t="s">
        <v>30</v>
      </c>
      <c r="M9" s="1">
        <v>41547</v>
      </c>
      <c r="N9" s="1"/>
      <c r="O9">
        <v>2284</v>
      </c>
      <c r="P9">
        <v>6</v>
      </c>
      <c r="R9" t="s">
        <v>34</v>
      </c>
      <c r="S9" t="s">
        <v>35</v>
      </c>
      <c r="T9" t="s">
        <v>91</v>
      </c>
      <c r="U9" t="s">
        <v>92</v>
      </c>
      <c r="V9" t="s">
        <v>51</v>
      </c>
      <c r="W9">
        <v>5</v>
      </c>
      <c r="X9">
        <v>4</v>
      </c>
      <c r="Y9">
        <v>0</v>
      </c>
      <c r="Z9" s="1">
        <v>43521</v>
      </c>
      <c r="AA9">
        <v>0</v>
      </c>
      <c r="AB9">
        <v>1632</v>
      </c>
      <c r="AC9">
        <v>19</v>
      </c>
      <c r="AD9">
        <v>1.1599999999999999E-2</v>
      </c>
      <c r="AE9" t="s">
        <v>1136</v>
      </c>
      <c r="AF9" t="s">
        <v>1475</v>
      </c>
      <c r="AG9" t="s">
        <v>1460</v>
      </c>
      <c r="AH9" t="s">
        <v>1464</v>
      </c>
      <c r="AI9">
        <v>9</v>
      </c>
    </row>
    <row r="10" spans="1:35" x14ac:dyDescent="0.45">
      <c r="A10">
        <v>10114</v>
      </c>
      <c r="B10">
        <v>47837</v>
      </c>
      <c r="C10" t="s">
        <v>1440</v>
      </c>
      <c r="D10" t="s">
        <v>1125</v>
      </c>
      <c r="E10" t="s">
        <v>24</v>
      </c>
      <c r="F10">
        <v>50</v>
      </c>
      <c r="G10" s="1">
        <v>25610</v>
      </c>
      <c r="H10" t="s">
        <v>1130</v>
      </c>
      <c r="I10" t="s">
        <v>27</v>
      </c>
      <c r="J10" t="s">
        <v>28</v>
      </c>
      <c r="K10" t="s">
        <v>29</v>
      </c>
      <c r="L10" t="s">
        <v>1416</v>
      </c>
      <c r="M10" s="1">
        <v>40000</v>
      </c>
      <c r="N10" s="1"/>
      <c r="O10">
        <v>3831</v>
      </c>
      <c r="P10">
        <v>10</v>
      </c>
      <c r="R10" t="s">
        <v>34</v>
      </c>
      <c r="S10" t="s">
        <v>35</v>
      </c>
      <c r="T10" t="s">
        <v>98</v>
      </c>
      <c r="U10" t="s">
        <v>99</v>
      </c>
      <c r="V10" t="s">
        <v>51</v>
      </c>
      <c r="W10">
        <v>4.46</v>
      </c>
      <c r="X10">
        <v>3</v>
      </c>
      <c r="Y10">
        <v>0</v>
      </c>
      <c r="Z10" s="1">
        <v>43490</v>
      </c>
      <c r="AA10">
        <v>0</v>
      </c>
      <c r="AB10">
        <v>2737</v>
      </c>
      <c r="AC10">
        <v>4</v>
      </c>
      <c r="AD10">
        <v>1.5E-3</v>
      </c>
      <c r="AE10" t="s">
        <v>1134</v>
      </c>
      <c r="AF10" t="s">
        <v>1476</v>
      </c>
      <c r="AG10" t="s">
        <v>1462</v>
      </c>
      <c r="AH10" t="s">
        <v>1466</v>
      </c>
      <c r="AI10">
        <v>7.5</v>
      </c>
    </row>
    <row r="11" spans="1:35" x14ac:dyDescent="0.45">
      <c r="A11">
        <v>10250</v>
      </c>
      <c r="B11">
        <v>50178</v>
      </c>
      <c r="C11" t="s">
        <v>1440</v>
      </c>
      <c r="D11" t="s">
        <v>102</v>
      </c>
      <c r="E11" t="s">
        <v>24</v>
      </c>
      <c r="F11">
        <v>32</v>
      </c>
      <c r="G11" s="1">
        <v>32149</v>
      </c>
      <c r="H11" t="s">
        <v>1126</v>
      </c>
      <c r="I11" t="s">
        <v>68</v>
      </c>
      <c r="J11" t="s">
        <v>28</v>
      </c>
      <c r="K11" t="s">
        <v>29</v>
      </c>
      <c r="L11" t="s">
        <v>30</v>
      </c>
      <c r="M11" s="1">
        <v>42009</v>
      </c>
      <c r="N11" s="1"/>
      <c r="O11">
        <v>1822</v>
      </c>
      <c r="P11">
        <v>5</v>
      </c>
      <c r="R11" t="s">
        <v>34</v>
      </c>
      <c r="S11" t="s">
        <v>48</v>
      </c>
      <c r="T11" t="s">
        <v>105</v>
      </c>
      <c r="U11" t="s">
        <v>50</v>
      </c>
      <c r="V11" t="s">
        <v>51</v>
      </c>
      <c r="W11">
        <v>5</v>
      </c>
      <c r="X11">
        <v>5</v>
      </c>
      <c r="Y11">
        <v>6</v>
      </c>
      <c r="Z11" s="1">
        <v>43514</v>
      </c>
      <c r="AA11">
        <v>0</v>
      </c>
      <c r="AB11">
        <v>1302</v>
      </c>
      <c r="AC11">
        <v>16</v>
      </c>
      <c r="AD11">
        <v>1.23E-2</v>
      </c>
      <c r="AE11" t="s">
        <v>1137</v>
      </c>
      <c r="AF11" t="s">
        <v>1477</v>
      </c>
      <c r="AG11" t="s">
        <v>1460</v>
      </c>
      <c r="AH11" t="s">
        <v>1464</v>
      </c>
      <c r="AI11">
        <v>10</v>
      </c>
    </row>
    <row r="12" spans="1:35" x14ac:dyDescent="0.45">
      <c r="A12">
        <v>10252</v>
      </c>
      <c r="B12">
        <v>54670</v>
      </c>
      <c r="C12" t="s">
        <v>1440</v>
      </c>
      <c r="D12" t="s">
        <v>1125</v>
      </c>
      <c r="E12" t="s">
        <v>24</v>
      </c>
      <c r="F12">
        <v>46</v>
      </c>
      <c r="G12" s="1">
        <v>27041</v>
      </c>
      <c r="H12" t="s">
        <v>1130</v>
      </c>
      <c r="I12" t="s">
        <v>43</v>
      </c>
      <c r="J12" t="s">
        <v>28</v>
      </c>
      <c r="K12" t="s">
        <v>109</v>
      </c>
      <c r="L12" t="s">
        <v>1416</v>
      </c>
      <c r="M12" s="1">
        <v>40553</v>
      </c>
      <c r="N12" s="1">
        <v>42747</v>
      </c>
      <c r="O12">
        <v>2194</v>
      </c>
      <c r="P12">
        <v>6</v>
      </c>
      <c r="Q12" t="s">
        <v>112</v>
      </c>
      <c r="R12" t="s">
        <v>1412</v>
      </c>
      <c r="S12" t="s">
        <v>35</v>
      </c>
      <c r="T12" t="s">
        <v>113</v>
      </c>
      <c r="U12" t="s">
        <v>99</v>
      </c>
      <c r="V12" t="s">
        <v>51</v>
      </c>
      <c r="W12">
        <v>4.2</v>
      </c>
      <c r="X12">
        <v>4</v>
      </c>
      <c r="Y12">
        <v>0</v>
      </c>
      <c r="Z12" s="1">
        <v>42399</v>
      </c>
      <c r="AA12">
        <v>0</v>
      </c>
      <c r="AB12">
        <v>1568</v>
      </c>
      <c r="AC12">
        <v>12</v>
      </c>
      <c r="AD12">
        <v>7.7000000000000002E-3</v>
      </c>
      <c r="AE12" t="s">
        <v>1138</v>
      </c>
      <c r="AF12" t="s">
        <v>1478</v>
      </c>
      <c r="AG12" t="s">
        <v>1461</v>
      </c>
      <c r="AH12" t="s">
        <v>1464</v>
      </c>
      <c r="AI12">
        <v>8.1999999999999993</v>
      </c>
    </row>
    <row r="13" spans="1:35" x14ac:dyDescent="0.45">
      <c r="A13">
        <v>10242</v>
      </c>
      <c r="B13">
        <v>47211</v>
      </c>
      <c r="C13" t="s">
        <v>1440</v>
      </c>
      <c r="D13" t="s">
        <v>1125</v>
      </c>
      <c r="E13" t="s">
        <v>24</v>
      </c>
      <c r="F13">
        <v>46</v>
      </c>
      <c r="G13" s="1">
        <v>27081</v>
      </c>
      <c r="H13" t="s">
        <v>1126</v>
      </c>
      <c r="I13" t="s">
        <v>43</v>
      </c>
      <c r="J13" t="s">
        <v>28</v>
      </c>
      <c r="K13" t="s">
        <v>109</v>
      </c>
      <c r="L13" t="s">
        <v>1416</v>
      </c>
      <c r="M13" s="1">
        <v>41001</v>
      </c>
      <c r="N13" s="1">
        <v>42632</v>
      </c>
      <c r="O13">
        <v>1631</v>
      </c>
      <c r="P13">
        <v>4</v>
      </c>
      <c r="Q13" t="s">
        <v>1417</v>
      </c>
      <c r="R13" t="s">
        <v>1412</v>
      </c>
      <c r="S13" t="s">
        <v>35</v>
      </c>
      <c r="T13" t="s">
        <v>59</v>
      </c>
      <c r="U13" t="s">
        <v>99</v>
      </c>
      <c r="V13" t="s">
        <v>51</v>
      </c>
      <c r="W13">
        <v>4.2</v>
      </c>
      <c r="X13">
        <v>3</v>
      </c>
      <c r="Y13">
        <v>0</v>
      </c>
      <c r="Z13" s="1">
        <v>42496</v>
      </c>
      <c r="AA13">
        <v>0</v>
      </c>
      <c r="AB13">
        <v>1165</v>
      </c>
      <c r="AC13">
        <v>15</v>
      </c>
      <c r="AD13">
        <v>1.29E-2</v>
      </c>
      <c r="AE13" t="s">
        <v>1139</v>
      </c>
      <c r="AF13" t="s">
        <v>1479</v>
      </c>
      <c r="AG13" t="s">
        <v>1461</v>
      </c>
      <c r="AH13" t="s">
        <v>1465</v>
      </c>
      <c r="AI13">
        <v>7.2</v>
      </c>
    </row>
    <row r="14" spans="1:35" x14ac:dyDescent="0.45">
      <c r="A14">
        <v>10012</v>
      </c>
      <c r="B14">
        <v>92328</v>
      </c>
      <c r="C14" t="s">
        <v>1439</v>
      </c>
      <c r="D14" t="s">
        <v>122</v>
      </c>
      <c r="E14" t="s">
        <v>123</v>
      </c>
      <c r="F14">
        <v>32</v>
      </c>
      <c r="G14" s="1">
        <v>32328</v>
      </c>
      <c r="H14" t="s">
        <v>1126</v>
      </c>
      <c r="I14" t="s">
        <v>68</v>
      </c>
      <c r="J14" t="s">
        <v>28</v>
      </c>
      <c r="K14" t="s">
        <v>29</v>
      </c>
      <c r="L14" t="s">
        <v>1416</v>
      </c>
      <c r="M14" s="1">
        <v>41953</v>
      </c>
      <c r="N14" s="1"/>
      <c r="O14">
        <v>1878</v>
      </c>
      <c r="P14">
        <v>5</v>
      </c>
      <c r="R14" t="s">
        <v>34</v>
      </c>
      <c r="S14" t="s">
        <v>48</v>
      </c>
      <c r="T14" t="s">
        <v>49</v>
      </c>
      <c r="U14" t="s">
        <v>99</v>
      </c>
      <c r="V14" t="s">
        <v>38</v>
      </c>
      <c r="W14">
        <v>4.28</v>
      </c>
      <c r="X14">
        <v>4</v>
      </c>
      <c r="Y14">
        <v>5</v>
      </c>
      <c r="Z14" s="1">
        <v>43521</v>
      </c>
      <c r="AA14">
        <v>0</v>
      </c>
      <c r="AB14">
        <v>1342</v>
      </c>
      <c r="AC14">
        <v>9</v>
      </c>
      <c r="AD14">
        <v>6.7000000000000002E-3</v>
      </c>
      <c r="AE14" t="s">
        <v>1141</v>
      </c>
      <c r="AF14" t="s">
        <v>1480</v>
      </c>
      <c r="AG14" t="s">
        <v>1460</v>
      </c>
      <c r="AH14" t="s">
        <v>1464</v>
      </c>
      <c r="AI14">
        <v>8.3000000000000007</v>
      </c>
    </row>
    <row r="15" spans="1:35" x14ac:dyDescent="0.45">
      <c r="A15">
        <v>10265</v>
      </c>
      <c r="B15">
        <v>58709</v>
      </c>
      <c r="C15" t="s">
        <v>1440</v>
      </c>
      <c r="D15" t="s">
        <v>1125</v>
      </c>
      <c r="E15" t="s">
        <v>24</v>
      </c>
      <c r="F15">
        <v>36</v>
      </c>
      <c r="G15" s="1">
        <v>30517</v>
      </c>
      <c r="H15" t="s">
        <v>1126</v>
      </c>
      <c r="I15" t="s">
        <v>27</v>
      </c>
      <c r="J15" t="s">
        <v>28</v>
      </c>
      <c r="K15" t="s">
        <v>29</v>
      </c>
      <c r="L15" t="s">
        <v>1418</v>
      </c>
      <c r="M15" s="1">
        <v>40959</v>
      </c>
      <c r="N15" s="1"/>
      <c r="O15">
        <v>2872</v>
      </c>
      <c r="P15">
        <v>8</v>
      </c>
      <c r="R15" t="s">
        <v>34</v>
      </c>
      <c r="S15" t="s">
        <v>35</v>
      </c>
      <c r="T15" t="s">
        <v>129</v>
      </c>
      <c r="U15" t="s">
        <v>73</v>
      </c>
      <c r="V15" t="s">
        <v>51</v>
      </c>
      <c r="W15">
        <v>4.5999999999999996</v>
      </c>
      <c r="X15">
        <v>4</v>
      </c>
      <c r="Y15">
        <v>0</v>
      </c>
      <c r="Z15" s="1">
        <v>43510</v>
      </c>
      <c r="AA15">
        <v>0</v>
      </c>
      <c r="AB15">
        <v>2052</v>
      </c>
      <c r="AC15">
        <v>7</v>
      </c>
      <c r="AD15">
        <v>3.3999999999999998E-3</v>
      </c>
      <c r="AE15" t="s">
        <v>1142</v>
      </c>
      <c r="AF15" t="s">
        <v>1481</v>
      </c>
      <c r="AG15" t="s">
        <v>1460</v>
      </c>
      <c r="AH15" t="s">
        <v>1464</v>
      </c>
      <c r="AI15">
        <v>8.6</v>
      </c>
    </row>
    <row r="16" spans="1:35" x14ac:dyDescent="0.45">
      <c r="A16">
        <v>10066</v>
      </c>
      <c r="B16">
        <v>52505</v>
      </c>
      <c r="C16" t="s">
        <v>1440</v>
      </c>
      <c r="D16" t="s">
        <v>1125</v>
      </c>
      <c r="E16" t="s">
        <v>24</v>
      </c>
      <c r="F16">
        <v>42</v>
      </c>
      <c r="G16" s="1">
        <v>28321</v>
      </c>
      <c r="H16" t="s">
        <v>1126</v>
      </c>
      <c r="I16" t="s">
        <v>68</v>
      </c>
      <c r="J16" t="s">
        <v>28</v>
      </c>
      <c r="K16" t="s">
        <v>29</v>
      </c>
      <c r="L16" t="s">
        <v>30</v>
      </c>
      <c r="M16" s="1">
        <v>41176</v>
      </c>
      <c r="N16" s="1">
        <v>42831</v>
      </c>
      <c r="O16">
        <v>1655</v>
      </c>
      <c r="P16">
        <v>5</v>
      </c>
      <c r="Q16" t="s">
        <v>112</v>
      </c>
      <c r="R16" t="s">
        <v>1412</v>
      </c>
      <c r="S16" t="s">
        <v>35</v>
      </c>
      <c r="T16" t="s">
        <v>36</v>
      </c>
      <c r="U16" t="s">
        <v>1419</v>
      </c>
      <c r="V16" t="s">
        <v>51</v>
      </c>
      <c r="W16">
        <v>5</v>
      </c>
      <c r="X16">
        <v>5</v>
      </c>
      <c r="Y16">
        <v>0</v>
      </c>
      <c r="Z16" s="1">
        <v>42796</v>
      </c>
      <c r="AA16">
        <v>0</v>
      </c>
      <c r="AB16">
        <v>1183</v>
      </c>
      <c r="AC16">
        <v>1</v>
      </c>
      <c r="AD16">
        <v>8.0000000000000004E-4</v>
      </c>
      <c r="AE16" t="s">
        <v>1143</v>
      </c>
      <c r="AF16" t="s">
        <v>1482</v>
      </c>
      <c r="AG16" t="s">
        <v>1461</v>
      </c>
      <c r="AH16" t="s">
        <v>1464</v>
      </c>
      <c r="AI16">
        <v>10</v>
      </c>
    </row>
    <row r="17" spans="1:35" x14ac:dyDescent="0.45">
      <c r="A17">
        <v>10061</v>
      </c>
      <c r="B17">
        <v>57834</v>
      </c>
      <c r="C17" t="s">
        <v>1440</v>
      </c>
      <c r="D17" t="s">
        <v>1125</v>
      </c>
      <c r="E17" t="s">
        <v>24</v>
      </c>
      <c r="F17">
        <v>38</v>
      </c>
      <c r="G17" s="1">
        <v>29877</v>
      </c>
      <c r="H17" t="s">
        <v>1126</v>
      </c>
      <c r="I17" t="s">
        <v>27</v>
      </c>
      <c r="J17" t="s">
        <v>28</v>
      </c>
      <c r="K17" t="s">
        <v>29</v>
      </c>
      <c r="L17" t="s">
        <v>30</v>
      </c>
      <c r="M17" s="1">
        <v>40595</v>
      </c>
      <c r="N17" s="1">
        <v>42951</v>
      </c>
      <c r="O17">
        <v>2356</v>
      </c>
      <c r="P17">
        <v>6</v>
      </c>
      <c r="Q17" t="s">
        <v>1420</v>
      </c>
      <c r="R17" t="s">
        <v>1421</v>
      </c>
      <c r="S17" t="s">
        <v>35</v>
      </c>
      <c r="T17" t="s">
        <v>129</v>
      </c>
      <c r="U17" t="s">
        <v>73</v>
      </c>
      <c r="V17" t="s">
        <v>51</v>
      </c>
      <c r="W17">
        <v>5</v>
      </c>
      <c r="X17">
        <v>4</v>
      </c>
      <c r="Y17">
        <v>0</v>
      </c>
      <c r="Z17" s="1">
        <v>42830</v>
      </c>
      <c r="AA17">
        <v>0</v>
      </c>
      <c r="AB17">
        <v>1684</v>
      </c>
      <c r="AC17">
        <v>20</v>
      </c>
      <c r="AD17">
        <v>1.1900000000000001E-2</v>
      </c>
      <c r="AE17" t="s">
        <v>1144</v>
      </c>
      <c r="AF17" t="s">
        <v>1483</v>
      </c>
      <c r="AG17" t="s">
        <v>1461</v>
      </c>
      <c r="AH17" t="s">
        <v>1464</v>
      </c>
      <c r="AI17">
        <v>9</v>
      </c>
    </row>
    <row r="18" spans="1:35" x14ac:dyDescent="0.45">
      <c r="A18">
        <v>10023</v>
      </c>
      <c r="B18">
        <v>70131</v>
      </c>
      <c r="C18" t="s">
        <v>1438</v>
      </c>
      <c r="D18" t="s">
        <v>1129</v>
      </c>
      <c r="E18" t="s">
        <v>24</v>
      </c>
      <c r="F18">
        <v>54</v>
      </c>
      <c r="G18" s="1">
        <v>24214</v>
      </c>
      <c r="H18" t="s">
        <v>1130</v>
      </c>
      <c r="I18" t="s">
        <v>43</v>
      </c>
      <c r="J18" t="s">
        <v>28</v>
      </c>
      <c r="K18" t="s">
        <v>29</v>
      </c>
      <c r="L18" t="s">
        <v>30</v>
      </c>
      <c r="M18" s="1">
        <v>42572</v>
      </c>
      <c r="N18" s="1"/>
      <c r="O18">
        <v>1259</v>
      </c>
      <c r="P18">
        <v>3</v>
      </c>
      <c r="R18" t="s">
        <v>34</v>
      </c>
      <c r="S18" t="s">
        <v>35</v>
      </c>
      <c r="T18" t="s">
        <v>129</v>
      </c>
      <c r="U18" t="s">
        <v>92</v>
      </c>
      <c r="V18" t="s">
        <v>38</v>
      </c>
      <c r="W18">
        <v>4.4000000000000004</v>
      </c>
      <c r="X18">
        <v>3</v>
      </c>
      <c r="Y18">
        <v>0</v>
      </c>
      <c r="Z18" s="1">
        <v>43479</v>
      </c>
      <c r="AA18">
        <v>0</v>
      </c>
      <c r="AB18">
        <v>901</v>
      </c>
      <c r="AC18">
        <v>16</v>
      </c>
      <c r="AD18">
        <v>1.78E-2</v>
      </c>
      <c r="AE18" t="s">
        <v>1145</v>
      </c>
      <c r="AF18" t="s">
        <v>1484</v>
      </c>
      <c r="AG18" t="s">
        <v>1462</v>
      </c>
      <c r="AH18" t="s">
        <v>1465</v>
      </c>
      <c r="AI18">
        <v>7.4</v>
      </c>
    </row>
    <row r="19" spans="1:35" x14ac:dyDescent="0.45">
      <c r="A19">
        <v>10055</v>
      </c>
      <c r="B19">
        <v>59026</v>
      </c>
      <c r="C19" t="s">
        <v>1440</v>
      </c>
      <c r="D19" t="s">
        <v>1125</v>
      </c>
      <c r="E19" t="s">
        <v>24</v>
      </c>
      <c r="F19">
        <v>49</v>
      </c>
      <c r="G19" s="1">
        <v>25868</v>
      </c>
      <c r="H19" t="s">
        <v>1130</v>
      </c>
      <c r="I19" t="s">
        <v>27</v>
      </c>
      <c r="J19" t="s">
        <v>1146</v>
      </c>
      <c r="K19" t="s">
        <v>29</v>
      </c>
      <c r="L19" t="s">
        <v>30</v>
      </c>
      <c r="M19" s="1">
        <v>40637</v>
      </c>
      <c r="N19" s="1"/>
      <c r="O19">
        <v>3194</v>
      </c>
      <c r="P19">
        <v>9</v>
      </c>
      <c r="R19" t="s">
        <v>34</v>
      </c>
      <c r="S19" t="s">
        <v>35</v>
      </c>
      <c r="T19" t="s">
        <v>64</v>
      </c>
      <c r="U19" t="s">
        <v>73</v>
      </c>
      <c r="V19" t="s">
        <v>51</v>
      </c>
      <c r="W19">
        <v>5</v>
      </c>
      <c r="X19">
        <v>5</v>
      </c>
      <c r="Y19">
        <v>0</v>
      </c>
      <c r="Z19" s="1">
        <v>43479</v>
      </c>
      <c r="AA19">
        <v>0</v>
      </c>
      <c r="AB19">
        <v>2282</v>
      </c>
      <c r="AC19">
        <v>12</v>
      </c>
      <c r="AD19">
        <v>5.3E-3</v>
      </c>
      <c r="AE19" t="s">
        <v>1147</v>
      </c>
      <c r="AF19" t="s">
        <v>1485</v>
      </c>
      <c r="AG19" t="s">
        <v>1462</v>
      </c>
      <c r="AH19" t="s">
        <v>1464</v>
      </c>
      <c r="AI19">
        <v>10</v>
      </c>
    </row>
    <row r="20" spans="1:35" x14ac:dyDescent="0.45">
      <c r="A20">
        <v>10245</v>
      </c>
      <c r="B20">
        <v>110000</v>
      </c>
      <c r="C20" t="s">
        <v>1439</v>
      </c>
      <c r="D20" t="s">
        <v>1149</v>
      </c>
      <c r="E20" t="s">
        <v>24</v>
      </c>
      <c r="F20">
        <v>34</v>
      </c>
      <c r="G20" s="1">
        <v>31506</v>
      </c>
      <c r="H20" t="s">
        <v>1130</v>
      </c>
      <c r="I20" t="s">
        <v>27</v>
      </c>
      <c r="J20" t="s">
        <v>28</v>
      </c>
      <c r="K20" t="s">
        <v>109</v>
      </c>
      <c r="L20" t="s">
        <v>30</v>
      </c>
      <c r="M20" s="1">
        <v>41827</v>
      </c>
      <c r="N20" s="1">
        <v>42259</v>
      </c>
      <c r="O20">
        <v>432</v>
      </c>
      <c r="P20">
        <v>1</v>
      </c>
      <c r="Q20" t="s">
        <v>15</v>
      </c>
      <c r="R20" t="s">
        <v>1421</v>
      </c>
      <c r="S20" t="s">
        <v>48</v>
      </c>
      <c r="T20" t="s">
        <v>49</v>
      </c>
      <c r="U20" t="s">
        <v>73</v>
      </c>
      <c r="V20" t="s">
        <v>51</v>
      </c>
      <c r="W20">
        <v>4.5</v>
      </c>
      <c r="X20">
        <v>4</v>
      </c>
      <c r="Y20">
        <v>5</v>
      </c>
      <c r="Z20" s="1">
        <v>42019</v>
      </c>
      <c r="AA20">
        <v>0</v>
      </c>
      <c r="AB20">
        <v>310</v>
      </c>
      <c r="AC20">
        <v>8</v>
      </c>
      <c r="AD20">
        <v>2.58E-2</v>
      </c>
      <c r="AE20" t="s">
        <v>1150</v>
      </c>
      <c r="AF20" t="s">
        <v>1486</v>
      </c>
      <c r="AG20" t="s">
        <v>1460</v>
      </c>
      <c r="AH20" t="s">
        <v>1465</v>
      </c>
      <c r="AI20">
        <v>8.5</v>
      </c>
    </row>
    <row r="21" spans="1:35" x14ac:dyDescent="0.45">
      <c r="A21">
        <v>10277</v>
      </c>
      <c r="B21">
        <v>53250</v>
      </c>
      <c r="C21" t="s">
        <v>1440</v>
      </c>
      <c r="D21" t="s">
        <v>1125</v>
      </c>
      <c r="E21" t="s">
        <v>24</v>
      </c>
      <c r="F21">
        <v>41</v>
      </c>
      <c r="G21" s="1">
        <v>28951</v>
      </c>
      <c r="H21" t="s">
        <v>1126</v>
      </c>
      <c r="I21" t="s">
        <v>27</v>
      </c>
      <c r="J21" t="s">
        <v>28</v>
      </c>
      <c r="K21" t="s">
        <v>29</v>
      </c>
      <c r="L21" t="s">
        <v>160</v>
      </c>
      <c r="M21" s="1">
        <v>41463</v>
      </c>
      <c r="N21" s="1"/>
      <c r="O21">
        <v>2368</v>
      </c>
      <c r="P21">
        <v>6</v>
      </c>
      <c r="R21" t="s">
        <v>34</v>
      </c>
      <c r="S21" t="s">
        <v>35</v>
      </c>
      <c r="T21" t="s">
        <v>72</v>
      </c>
      <c r="U21" t="s">
        <v>37</v>
      </c>
      <c r="V21" t="s">
        <v>51</v>
      </c>
      <c r="W21">
        <v>4.2</v>
      </c>
      <c r="X21">
        <v>4</v>
      </c>
      <c r="Y21">
        <v>0</v>
      </c>
      <c r="Z21" s="1">
        <v>43476</v>
      </c>
      <c r="AA21">
        <v>0</v>
      </c>
      <c r="AB21">
        <v>1692</v>
      </c>
      <c r="AC21">
        <v>13</v>
      </c>
      <c r="AD21">
        <v>7.7000000000000002E-3</v>
      </c>
      <c r="AE21" t="s">
        <v>1151</v>
      </c>
      <c r="AF21" t="s">
        <v>1487</v>
      </c>
      <c r="AG21" t="s">
        <v>1461</v>
      </c>
      <c r="AH21" t="s">
        <v>1464</v>
      </c>
      <c r="AI21">
        <v>8.1999999999999993</v>
      </c>
    </row>
    <row r="22" spans="1:35" x14ac:dyDescent="0.45">
      <c r="A22">
        <v>10046</v>
      </c>
      <c r="B22">
        <v>51044</v>
      </c>
      <c r="C22" t="s">
        <v>1440</v>
      </c>
      <c r="D22" t="s">
        <v>1125</v>
      </c>
      <c r="E22" t="s">
        <v>24</v>
      </c>
      <c r="F22">
        <v>49</v>
      </c>
      <c r="G22" s="1">
        <v>25924</v>
      </c>
      <c r="H22" t="s">
        <v>1126</v>
      </c>
      <c r="I22" t="s">
        <v>27</v>
      </c>
      <c r="J22" t="s">
        <v>28</v>
      </c>
      <c r="K22" t="s">
        <v>109</v>
      </c>
      <c r="L22" t="s">
        <v>30</v>
      </c>
      <c r="M22" s="1">
        <v>41001</v>
      </c>
      <c r="N22" s="1"/>
      <c r="O22">
        <v>2830</v>
      </c>
      <c r="P22">
        <v>8</v>
      </c>
      <c r="R22" t="s">
        <v>34</v>
      </c>
      <c r="S22" t="s">
        <v>35</v>
      </c>
      <c r="T22" t="s">
        <v>78</v>
      </c>
      <c r="U22" t="s">
        <v>73</v>
      </c>
      <c r="V22" t="s">
        <v>51</v>
      </c>
      <c r="W22">
        <v>5</v>
      </c>
      <c r="X22">
        <v>3</v>
      </c>
      <c r="Y22">
        <v>0</v>
      </c>
      <c r="Z22" s="1">
        <v>43479</v>
      </c>
      <c r="AA22">
        <v>0</v>
      </c>
      <c r="AB22">
        <v>2022</v>
      </c>
      <c r="AC22">
        <v>13</v>
      </c>
      <c r="AD22">
        <v>6.4000000000000003E-3</v>
      </c>
      <c r="AE22" t="s">
        <v>1152</v>
      </c>
      <c r="AF22" t="s">
        <v>1488</v>
      </c>
      <c r="AG22" t="s">
        <v>1462</v>
      </c>
      <c r="AH22" t="s">
        <v>1464</v>
      </c>
      <c r="AI22">
        <v>8</v>
      </c>
    </row>
    <row r="23" spans="1:35" x14ac:dyDescent="0.45">
      <c r="A23">
        <v>10226</v>
      </c>
      <c r="B23">
        <v>64919</v>
      </c>
      <c r="C23" t="s">
        <v>1438</v>
      </c>
      <c r="D23" t="s">
        <v>1125</v>
      </c>
      <c r="E23" t="s">
        <v>24</v>
      </c>
      <c r="F23">
        <v>61</v>
      </c>
      <c r="G23" s="1">
        <v>21546</v>
      </c>
      <c r="H23" t="s">
        <v>1130</v>
      </c>
      <c r="I23" t="s">
        <v>68</v>
      </c>
      <c r="J23" t="s">
        <v>28</v>
      </c>
      <c r="K23" t="s">
        <v>29</v>
      </c>
      <c r="L23" t="s">
        <v>160</v>
      </c>
      <c r="M23" s="1">
        <v>41505</v>
      </c>
      <c r="N23" s="1"/>
      <c r="O23">
        <v>2326</v>
      </c>
      <c r="P23">
        <v>6</v>
      </c>
      <c r="R23" t="s">
        <v>34</v>
      </c>
      <c r="S23" t="s">
        <v>35</v>
      </c>
      <c r="T23" t="s">
        <v>91</v>
      </c>
      <c r="U23" t="s">
        <v>50</v>
      </c>
      <c r="V23" t="s">
        <v>51</v>
      </c>
      <c r="W23">
        <v>4.2</v>
      </c>
      <c r="X23">
        <v>3</v>
      </c>
      <c r="Y23">
        <v>0</v>
      </c>
      <c r="Z23" s="1">
        <v>43475</v>
      </c>
      <c r="AA23">
        <v>0</v>
      </c>
      <c r="AB23">
        <v>1662</v>
      </c>
      <c r="AC23">
        <v>2</v>
      </c>
      <c r="AD23">
        <v>1.1999999999999999E-3</v>
      </c>
      <c r="AE23" t="s">
        <v>1153</v>
      </c>
      <c r="AF23" t="s">
        <v>1489</v>
      </c>
      <c r="AG23" t="s">
        <v>1459</v>
      </c>
      <c r="AH23" t="s">
        <v>1464</v>
      </c>
      <c r="AI23">
        <v>7.2</v>
      </c>
    </row>
    <row r="24" spans="1:35" x14ac:dyDescent="0.45">
      <c r="A24">
        <v>10003</v>
      </c>
      <c r="B24">
        <v>62910</v>
      </c>
      <c r="C24" t="s">
        <v>1438</v>
      </c>
      <c r="D24" t="s">
        <v>1125</v>
      </c>
      <c r="E24" t="s">
        <v>24</v>
      </c>
      <c r="F24">
        <v>30</v>
      </c>
      <c r="G24" s="1">
        <v>32752</v>
      </c>
      <c r="H24" t="s">
        <v>1130</v>
      </c>
      <c r="I24" t="s">
        <v>43</v>
      </c>
      <c r="J24" t="s">
        <v>28</v>
      </c>
      <c r="K24" t="s">
        <v>29</v>
      </c>
      <c r="L24" t="s">
        <v>30</v>
      </c>
      <c r="M24" s="1">
        <v>41827</v>
      </c>
      <c r="N24" s="1"/>
      <c r="O24">
        <v>2004</v>
      </c>
      <c r="P24">
        <v>5</v>
      </c>
      <c r="R24" t="s">
        <v>34</v>
      </c>
      <c r="S24" t="s">
        <v>35</v>
      </c>
      <c r="T24" t="s">
        <v>98</v>
      </c>
      <c r="U24" t="s">
        <v>50</v>
      </c>
      <c r="V24" t="s">
        <v>38</v>
      </c>
      <c r="W24">
        <v>5</v>
      </c>
      <c r="X24">
        <v>3</v>
      </c>
      <c r="Y24">
        <v>0</v>
      </c>
      <c r="Z24" s="1">
        <v>43523</v>
      </c>
      <c r="AA24">
        <v>0</v>
      </c>
      <c r="AB24">
        <v>1432</v>
      </c>
      <c r="AC24">
        <v>19</v>
      </c>
      <c r="AD24">
        <v>1.3299999999999999E-2</v>
      </c>
      <c r="AE24" t="s">
        <v>1154</v>
      </c>
      <c r="AF24" t="s">
        <v>1490</v>
      </c>
      <c r="AG24" t="s">
        <v>1460</v>
      </c>
      <c r="AH24" t="s">
        <v>1464</v>
      </c>
      <c r="AI24">
        <v>8</v>
      </c>
    </row>
    <row r="25" spans="1:35" x14ac:dyDescent="0.45">
      <c r="A25">
        <v>10294</v>
      </c>
      <c r="B25">
        <v>66441</v>
      </c>
      <c r="C25" t="s">
        <v>1438</v>
      </c>
      <c r="D25" t="s">
        <v>1129</v>
      </c>
      <c r="E25" t="s">
        <v>24</v>
      </c>
      <c r="F25">
        <v>29</v>
      </c>
      <c r="G25" s="1">
        <v>33137</v>
      </c>
      <c r="H25" t="s">
        <v>1130</v>
      </c>
      <c r="I25" t="s">
        <v>27</v>
      </c>
      <c r="J25" t="s">
        <v>28</v>
      </c>
      <c r="K25" t="s">
        <v>29</v>
      </c>
      <c r="L25" t="s">
        <v>30</v>
      </c>
      <c r="M25" s="1">
        <v>40637</v>
      </c>
      <c r="N25" s="1"/>
      <c r="O25">
        <v>3194</v>
      </c>
      <c r="P25">
        <v>9</v>
      </c>
      <c r="R25" t="s">
        <v>34</v>
      </c>
      <c r="S25" t="s">
        <v>35</v>
      </c>
      <c r="T25" t="s">
        <v>36</v>
      </c>
      <c r="U25" t="s">
        <v>174</v>
      </c>
      <c r="V25" t="s">
        <v>175</v>
      </c>
      <c r="W25">
        <v>2</v>
      </c>
      <c r="X25">
        <v>3</v>
      </c>
      <c r="Y25">
        <v>0</v>
      </c>
      <c r="Z25" s="1">
        <v>43523</v>
      </c>
      <c r="AA25">
        <v>2</v>
      </c>
      <c r="AB25">
        <v>2282</v>
      </c>
      <c r="AC25">
        <v>3</v>
      </c>
      <c r="AD25">
        <v>1.2999999999999999E-3</v>
      </c>
      <c r="AE25" t="s">
        <v>1155</v>
      </c>
      <c r="AF25" t="s">
        <v>1491</v>
      </c>
      <c r="AG25" t="s">
        <v>1460</v>
      </c>
      <c r="AH25" t="s">
        <v>1464</v>
      </c>
      <c r="AI25">
        <v>5</v>
      </c>
    </row>
    <row r="26" spans="1:35" x14ac:dyDescent="0.45">
      <c r="A26">
        <v>10267</v>
      </c>
      <c r="B26">
        <v>57815</v>
      </c>
      <c r="C26" t="s">
        <v>1440</v>
      </c>
      <c r="D26" t="s">
        <v>1129</v>
      </c>
      <c r="E26" t="s">
        <v>24</v>
      </c>
      <c r="F26">
        <v>53</v>
      </c>
      <c r="G26" s="1">
        <v>24488</v>
      </c>
      <c r="H26" t="s">
        <v>1130</v>
      </c>
      <c r="I26" t="s">
        <v>27</v>
      </c>
      <c r="J26" t="s">
        <v>28</v>
      </c>
      <c r="K26" t="s">
        <v>29</v>
      </c>
      <c r="L26" t="s">
        <v>30</v>
      </c>
      <c r="M26" s="1">
        <v>40553</v>
      </c>
      <c r="N26" s="1">
        <v>41733</v>
      </c>
      <c r="O26">
        <v>1180</v>
      </c>
      <c r="P26">
        <v>3</v>
      </c>
      <c r="Q26" t="s">
        <v>1411</v>
      </c>
      <c r="R26" t="s">
        <v>1412</v>
      </c>
      <c r="S26" t="s">
        <v>35</v>
      </c>
      <c r="T26" t="s">
        <v>64</v>
      </c>
      <c r="U26" t="s">
        <v>73</v>
      </c>
      <c r="V26" t="s">
        <v>51</v>
      </c>
      <c r="W26">
        <v>4.8</v>
      </c>
      <c r="X26">
        <v>5</v>
      </c>
      <c r="Y26">
        <v>0</v>
      </c>
      <c r="Z26" s="1">
        <v>41702</v>
      </c>
      <c r="AA26">
        <v>0</v>
      </c>
      <c r="AB26">
        <v>844</v>
      </c>
      <c r="AC26">
        <v>5</v>
      </c>
      <c r="AD26">
        <v>5.8999999999999999E-3</v>
      </c>
      <c r="AE26" t="s">
        <v>1156</v>
      </c>
      <c r="AF26" t="s">
        <v>1492</v>
      </c>
      <c r="AG26" t="s">
        <v>1462</v>
      </c>
      <c r="AH26" t="s">
        <v>1465</v>
      </c>
      <c r="AI26">
        <v>9.8000000000000007</v>
      </c>
    </row>
    <row r="27" spans="1:35" x14ac:dyDescent="0.45">
      <c r="A27">
        <v>10199</v>
      </c>
      <c r="B27">
        <v>103613</v>
      </c>
      <c r="C27" t="s">
        <v>1439</v>
      </c>
      <c r="D27" t="s">
        <v>181</v>
      </c>
      <c r="E27" t="s">
        <v>182</v>
      </c>
      <c r="F27">
        <v>55</v>
      </c>
      <c r="G27" s="1">
        <v>23588</v>
      </c>
      <c r="H27" t="s">
        <v>1126</v>
      </c>
      <c r="I27" t="s">
        <v>27</v>
      </c>
      <c r="J27" t="s">
        <v>28</v>
      </c>
      <c r="K27" t="s">
        <v>29</v>
      </c>
      <c r="L27" t="s">
        <v>1416</v>
      </c>
      <c r="M27" s="1">
        <v>41687</v>
      </c>
      <c r="N27" s="1">
        <v>42419</v>
      </c>
      <c r="O27">
        <v>732</v>
      </c>
      <c r="P27">
        <v>2</v>
      </c>
      <c r="Q27" t="s">
        <v>1422</v>
      </c>
      <c r="R27" t="s">
        <v>1421</v>
      </c>
      <c r="S27" t="s">
        <v>48</v>
      </c>
      <c r="T27" t="s">
        <v>49</v>
      </c>
      <c r="U27" t="s">
        <v>37</v>
      </c>
      <c r="V27" t="s">
        <v>51</v>
      </c>
      <c r="W27">
        <v>3.5</v>
      </c>
      <c r="X27">
        <v>5</v>
      </c>
      <c r="Y27">
        <v>7</v>
      </c>
      <c r="Z27" s="1">
        <v>42379</v>
      </c>
      <c r="AA27">
        <v>0</v>
      </c>
      <c r="AB27">
        <v>524</v>
      </c>
      <c r="AC27">
        <v>2</v>
      </c>
      <c r="AD27">
        <v>3.8E-3</v>
      </c>
      <c r="AE27" t="s">
        <v>1157</v>
      </c>
      <c r="AF27" t="s">
        <v>1493</v>
      </c>
      <c r="AG27" t="s">
        <v>1462</v>
      </c>
      <c r="AH27" t="s">
        <v>1465</v>
      </c>
      <c r="AI27">
        <v>8.5</v>
      </c>
    </row>
    <row r="28" spans="1:35" x14ac:dyDescent="0.45">
      <c r="A28">
        <v>10081</v>
      </c>
      <c r="B28">
        <v>106367</v>
      </c>
      <c r="C28" t="s">
        <v>1439</v>
      </c>
      <c r="D28" t="s">
        <v>189</v>
      </c>
      <c r="E28" t="s">
        <v>24</v>
      </c>
      <c r="F28">
        <v>33</v>
      </c>
      <c r="G28" s="1">
        <v>31871</v>
      </c>
      <c r="H28" t="s">
        <v>1130</v>
      </c>
      <c r="I28" t="s">
        <v>43</v>
      </c>
      <c r="J28" t="s">
        <v>28</v>
      </c>
      <c r="K28" t="s">
        <v>29</v>
      </c>
      <c r="L28" t="s">
        <v>1416</v>
      </c>
      <c r="M28" s="1">
        <v>42051</v>
      </c>
      <c r="N28" s="1"/>
      <c r="O28">
        <v>1780</v>
      </c>
      <c r="P28">
        <v>5</v>
      </c>
      <c r="R28" t="s">
        <v>34</v>
      </c>
      <c r="S28" t="s">
        <v>192</v>
      </c>
      <c r="T28" t="s">
        <v>193</v>
      </c>
      <c r="U28" t="s">
        <v>99</v>
      </c>
      <c r="V28" t="s">
        <v>51</v>
      </c>
      <c r="W28">
        <v>5</v>
      </c>
      <c r="X28">
        <v>4</v>
      </c>
      <c r="Y28">
        <v>3</v>
      </c>
      <c r="Z28" s="1">
        <v>43514</v>
      </c>
      <c r="AA28">
        <v>0</v>
      </c>
      <c r="AB28">
        <v>1272</v>
      </c>
      <c r="AC28">
        <v>4</v>
      </c>
      <c r="AD28">
        <v>3.0999999999999999E-3</v>
      </c>
      <c r="AE28" t="s">
        <v>1158</v>
      </c>
      <c r="AF28" t="s">
        <v>1494</v>
      </c>
      <c r="AG28" t="s">
        <v>1460</v>
      </c>
      <c r="AH28" t="s">
        <v>1464</v>
      </c>
      <c r="AI28">
        <v>9</v>
      </c>
    </row>
    <row r="29" spans="1:35" x14ac:dyDescent="0.45">
      <c r="A29">
        <v>10175</v>
      </c>
      <c r="B29">
        <v>74312</v>
      </c>
      <c r="C29" t="s">
        <v>1438</v>
      </c>
      <c r="D29" t="s">
        <v>195</v>
      </c>
      <c r="E29" t="s">
        <v>24</v>
      </c>
      <c r="F29">
        <v>50</v>
      </c>
      <c r="G29" s="1">
        <v>25637</v>
      </c>
      <c r="H29" t="s">
        <v>1126</v>
      </c>
      <c r="I29" t="s">
        <v>27</v>
      </c>
      <c r="J29" t="s">
        <v>28</v>
      </c>
      <c r="K29" t="s">
        <v>29</v>
      </c>
      <c r="L29" t="s">
        <v>160</v>
      </c>
      <c r="M29" s="1">
        <v>41547</v>
      </c>
      <c r="N29" s="1">
        <v>41858</v>
      </c>
      <c r="O29">
        <v>311</v>
      </c>
      <c r="P29">
        <v>1</v>
      </c>
      <c r="Q29" t="s">
        <v>1423</v>
      </c>
      <c r="R29" t="s">
        <v>1412</v>
      </c>
      <c r="S29" t="s">
        <v>35</v>
      </c>
      <c r="T29" t="s">
        <v>199</v>
      </c>
      <c r="U29" t="s">
        <v>50</v>
      </c>
      <c r="V29" t="s">
        <v>51</v>
      </c>
      <c r="W29">
        <v>3.39</v>
      </c>
      <c r="X29">
        <v>3</v>
      </c>
      <c r="Y29">
        <v>0</v>
      </c>
      <c r="Z29" s="1">
        <v>41690</v>
      </c>
      <c r="AA29">
        <v>0</v>
      </c>
      <c r="AB29">
        <v>223</v>
      </c>
      <c r="AC29">
        <v>14</v>
      </c>
      <c r="AD29">
        <v>6.2799999999999995E-2</v>
      </c>
      <c r="AE29" t="s">
        <v>1159</v>
      </c>
      <c r="AF29" t="s">
        <v>1495</v>
      </c>
      <c r="AG29" t="s">
        <v>1462</v>
      </c>
      <c r="AH29" t="s">
        <v>1465</v>
      </c>
      <c r="AI29">
        <v>6.4</v>
      </c>
    </row>
    <row r="30" spans="1:35" x14ac:dyDescent="0.45">
      <c r="A30">
        <v>10177</v>
      </c>
      <c r="B30">
        <v>53492</v>
      </c>
      <c r="C30" t="s">
        <v>1440</v>
      </c>
      <c r="D30" t="s">
        <v>1125</v>
      </c>
      <c r="E30" t="s">
        <v>24</v>
      </c>
      <c r="F30">
        <v>29</v>
      </c>
      <c r="G30" s="1">
        <v>33109</v>
      </c>
      <c r="H30" t="s">
        <v>1130</v>
      </c>
      <c r="I30" t="s">
        <v>43</v>
      </c>
      <c r="J30" t="s">
        <v>28</v>
      </c>
      <c r="K30" t="s">
        <v>29</v>
      </c>
      <c r="L30" t="s">
        <v>30</v>
      </c>
      <c r="M30" s="1">
        <v>41001</v>
      </c>
      <c r="N30" s="1">
        <v>41440</v>
      </c>
      <c r="O30">
        <v>439</v>
      </c>
      <c r="P30">
        <v>1</v>
      </c>
      <c r="Q30" t="s">
        <v>112</v>
      </c>
      <c r="R30" t="s">
        <v>1412</v>
      </c>
      <c r="S30" t="s">
        <v>35</v>
      </c>
      <c r="T30" t="s">
        <v>113</v>
      </c>
      <c r="U30" t="s">
        <v>73</v>
      </c>
      <c r="V30" t="s">
        <v>51</v>
      </c>
      <c r="W30">
        <v>3.35</v>
      </c>
      <c r="X30">
        <v>4</v>
      </c>
      <c r="Y30">
        <v>0</v>
      </c>
      <c r="Z30" s="1">
        <v>41337</v>
      </c>
      <c r="AA30">
        <v>0</v>
      </c>
      <c r="AB30">
        <v>315</v>
      </c>
      <c r="AC30">
        <v>6</v>
      </c>
      <c r="AD30">
        <v>1.9E-2</v>
      </c>
      <c r="AE30" t="s">
        <v>1160</v>
      </c>
      <c r="AF30" t="s">
        <v>1496</v>
      </c>
      <c r="AG30" t="s">
        <v>1460</v>
      </c>
      <c r="AH30" t="s">
        <v>1465</v>
      </c>
      <c r="AI30">
        <v>7.4</v>
      </c>
    </row>
    <row r="31" spans="1:35" x14ac:dyDescent="0.45">
      <c r="A31">
        <v>10238</v>
      </c>
      <c r="B31">
        <v>63000</v>
      </c>
      <c r="C31" t="s">
        <v>1438</v>
      </c>
      <c r="D31" t="s">
        <v>1161</v>
      </c>
      <c r="E31" t="s">
        <v>24</v>
      </c>
      <c r="F31">
        <v>32</v>
      </c>
      <c r="G31" s="1">
        <v>32105</v>
      </c>
      <c r="H31" t="s">
        <v>1130</v>
      </c>
      <c r="I31" t="s">
        <v>43</v>
      </c>
      <c r="J31" t="s">
        <v>28</v>
      </c>
      <c r="K31" t="s">
        <v>29</v>
      </c>
      <c r="L31" t="s">
        <v>1416</v>
      </c>
      <c r="M31" s="1">
        <v>39748</v>
      </c>
      <c r="N31" s="1"/>
      <c r="O31">
        <v>4083</v>
      </c>
      <c r="P31">
        <v>11</v>
      </c>
      <c r="R31" t="s">
        <v>34</v>
      </c>
      <c r="S31" t="s">
        <v>192</v>
      </c>
      <c r="T31" t="s">
        <v>193</v>
      </c>
      <c r="U31" t="s">
        <v>99</v>
      </c>
      <c r="V31" t="s">
        <v>51</v>
      </c>
      <c r="W31">
        <v>4.5</v>
      </c>
      <c r="X31">
        <v>2</v>
      </c>
      <c r="Y31">
        <v>6</v>
      </c>
      <c r="Z31" s="1">
        <v>43480</v>
      </c>
      <c r="AA31">
        <v>0</v>
      </c>
      <c r="AB31">
        <v>2917</v>
      </c>
      <c r="AC31">
        <v>14</v>
      </c>
      <c r="AD31">
        <v>4.7999999999999996E-3</v>
      </c>
      <c r="AE31" t="s">
        <v>1162</v>
      </c>
      <c r="AF31" t="s">
        <v>1497</v>
      </c>
      <c r="AG31" t="s">
        <v>1460</v>
      </c>
      <c r="AH31" t="s">
        <v>1466</v>
      </c>
      <c r="AI31">
        <v>6.5</v>
      </c>
    </row>
    <row r="32" spans="1:35" x14ac:dyDescent="0.45">
      <c r="A32">
        <v>10184</v>
      </c>
      <c r="B32">
        <v>65288</v>
      </c>
      <c r="C32" t="s">
        <v>1438</v>
      </c>
      <c r="D32" t="s">
        <v>1129</v>
      </c>
      <c r="E32" t="s">
        <v>24</v>
      </c>
      <c r="F32">
        <v>36</v>
      </c>
      <c r="G32" s="1">
        <v>30525</v>
      </c>
      <c r="H32" t="s">
        <v>1126</v>
      </c>
      <c r="I32" t="s">
        <v>27</v>
      </c>
      <c r="J32" t="s">
        <v>28</v>
      </c>
      <c r="K32" t="s">
        <v>29</v>
      </c>
      <c r="L32" t="s">
        <v>30</v>
      </c>
      <c r="M32" s="1">
        <v>41911</v>
      </c>
      <c r="N32" s="1"/>
      <c r="O32">
        <v>1920</v>
      </c>
      <c r="P32">
        <v>5</v>
      </c>
      <c r="R32" t="s">
        <v>34</v>
      </c>
      <c r="S32" t="s">
        <v>35</v>
      </c>
      <c r="T32" t="s">
        <v>72</v>
      </c>
      <c r="U32" t="s">
        <v>73</v>
      </c>
      <c r="V32" t="s">
        <v>51</v>
      </c>
      <c r="W32">
        <v>3.19</v>
      </c>
      <c r="X32">
        <v>3</v>
      </c>
      <c r="Y32">
        <v>0</v>
      </c>
      <c r="Z32" s="1">
        <v>43497</v>
      </c>
      <c r="AA32">
        <v>0</v>
      </c>
      <c r="AB32">
        <v>1372</v>
      </c>
      <c r="AC32">
        <v>9</v>
      </c>
      <c r="AD32">
        <v>6.6E-3</v>
      </c>
      <c r="AE32" t="s">
        <v>1163</v>
      </c>
      <c r="AF32" t="s">
        <v>1498</v>
      </c>
      <c r="AG32" t="s">
        <v>1460</v>
      </c>
      <c r="AH32" t="s">
        <v>1464</v>
      </c>
      <c r="AI32">
        <v>6.2</v>
      </c>
    </row>
    <row r="33" spans="1:35" x14ac:dyDescent="0.45">
      <c r="A33">
        <v>10203</v>
      </c>
      <c r="B33">
        <v>64375</v>
      </c>
      <c r="C33" t="s">
        <v>1438</v>
      </c>
      <c r="D33" t="s">
        <v>1125</v>
      </c>
      <c r="E33" t="s">
        <v>24</v>
      </c>
      <c r="F33">
        <v>50</v>
      </c>
      <c r="G33" s="1">
        <v>25506</v>
      </c>
      <c r="H33" t="s">
        <v>1130</v>
      </c>
      <c r="I33" t="s">
        <v>216</v>
      </c>
      <c r="J33" t="s">
        <v>28</v>
      </c>
      <c r="K33" t="s">
        <v>29</v>
      </c>
      <c r="L33" t="s">
        <v>1416</v>
      </c>
      <c r="M33" s="1">
        <v>41589</v>
      </c>
      <c r="N33" s="1"/>
      <c r="O33">
        <v>2242</v>
      </c>
      <c r="P33">
        <v>6</v>
      </c>
      <c r="R33" t="s">
        <v>34</v>
      </c>
      <c r="S33" t="s">
        <v>35</v>
      </c>
      <c r="T33" t="s">
        <v>59</v>
      </c>
      <c r="U33" t="s">
        <v>99</v>
      </c>
      <c r="V33" t="s">
        <v>51</v>
      </c>
      <c r="W33">
        <v>3.5</v>
      </c>
      <c r="X33">
        <v>5</v>
      </c>
      <c r="Y33">
        <v>0</v>
      </c>
      <c r="Z33" s="1">
        <v>43486</v>
      </c>
      <c r="AA33">
        <v>0</v>
      </c>
      <c r="AB33">
        <v>1602</v>
      </c>
      <c r="AC33">
        <v>17</v>
      </c>
      <c r="AD33">
        <v>1.06E-2</v>
      </c>
      <c r="AE33" t="s">
        <v>1164</v>
      </c>
      <c r="AF33" t="s">
        <v>1499</v>
      </c>
      <c r="AG33" t="s">
        <v>1462</v>
      </c>
      <c r="AH33" t="s">
        <v>1464</v>
      </c>
      <c r="AI33">
        <v>8.5</v>
      </c>
    </row>
    <row r="34" spans="1:35" x14ac:dyDescent="0.45">
      <c r="A34">
        <v>10188</v>
      </c>
      <c r="B34">
        <v>74326</v>
      </c>
      <c r="C34" t="s">
        <v>1438</v>
      </c>
      <c r="D34" t="s">
        <v>1165</v>
      </c>
      <c r="E34" t="s">
        <v>221</v>
      </c>
      <c r="F34">
        <v>56</v>
      </c>
      <c r="G34" s="1">
        <v>23529</v>
      </c>
      <c r="H34" t="s">
        <v>1130</v>
      </c>
      <c r="I34" t="s">
        <v>43</v>
      </c>
      <c r="J34" t="s">
        <v>1146</v>
      </c>
      <c r="K34" t="s">
        <v>29</v>
      </c>
      <c r="L34" t="s">
        <v>1416</v>
      </c>
      <c r="M34" s="1">
        <v>40770</v>
      </c>
      <c r="N34" s="1">
        <v>41853</v>
      </c>
      <c r="O34">
        <v>1083</v>
      </c>
      <c r="P34">
        <v>3</v>
      </c>
      <c r="Q34" t="s">
        <v>112</v>
      </c>
      <c r="R34" t="s">
        <v>1412</v>
      </c>
      <c r="S34" t="s">
        <v>225</v>
      </c>
      <c r="T34" t="s">
        <v>226</v>
      </c>
      <c r="U34" t="s">
        <v>73</v>
      </c>
      <c r="V34" t="s">
        <v>51</v>
      </c>
      <c r="W34">
        <v>3.14</v>
      </c>
      <c r="X34">
        <v>5</v>
      </c>
      <c r="Y34">
        <v>0</v>
      </c>
      <c r="Z34" s="1">
        <v>41315</v>
      </c>
      <c r="AA34">
        <v>1</v>
      </c>
      <c r="AB34">
        <v>775</v>
      </c>
      <c r="AC34">
        <v>19</v>
      </c>
      <c r="AD34">
        <v>2.4500000000000001E-2</v>
      </c>
      <c r="AE34" t="s">
        <v>1166</v>
      </c>
      <c r="AF34" t="s">
        <v>1500</v>
      </c>
      <c r="AG34" t="s">
        <v>1462</v>
      </c>
      <c r="AH34" t="s">
        <v>1465</v>
      </c>
      <c r="AI34">
        <v>8.1</v>
      </c>
    </row>
    <row r="35" spans="1:35" x14ac:dyDescent="0.45">
      <c r="A35">
        <v>10107</v>
      </c>
      <c r="B35">
        <v>63763</v>
      </c>
      <c r="C35" t="s">
        <v>1438</v>
      </c>
      <c r="D35" t="s">
        <v>1129</v>
      </c>
      <c r="E35" t="s">
        <v>24</v>
      </c>
      <c r="F35">
        <v>40</v>
      </c>
      <c r="G35" s="1">
        <v>29282</v>
      </c>
      <c r="H35" t="s">
        <v>1130</v>
      </c>
      <c r="I35" t="s">
        <v>27</v>
      </c>
      <c r="J35" t="s">
        <v>28</v>
      </c>
      <c r="K35" t="s">
        <v>29</v>
      </c>
      <c r="L35" t="s">
        <v>1416</v>
      </c>
      <c r="M35" s="1">
        <v>40973</v>
      </c>
      <c r="N35" s="1"/>
      <c r="O35">
        <v>2858</v>
      </c>
      <c r="P35">
        <v>8</v>
      </c>
      <c r="R35" t="s">
        <v>34</v>
      </c>
      <c r="S35" t="s">
        <v>35</v>
      </c>
      <c r="T35" t="s">
        <v>78</v>
      </c>
      <c r="U35" t="s">
        <v>92</v>
      </c>
      <c r="V35" t="s">
        <v>51</v>
      </c>
      <c r="W35">
        <v>4.51</v>
      </c>
      <c r="X35">
        <v>4</v>
      </c>
      <c r="Y35">
        <v>0</v>
      </c>
      <c r="Z35" s="1">
        <v>43517</v>
      </c>
      <c r="AA35">
        <v>0</v>
      </c>
      <c r="AB35">
        <v>2042</v>
      </c>
      <c r="AC35">
        <v>3</v>
      </c>
      <c r="AD35">
        <v>1.5E-3</v>
      </c>
      <c r="AE35" t="s">
        <v>1167</v>
      </c>
      <c r="AF35" t="s">
        <v>1501</v>
      </c>
      <c r="AG35" t="s">
        <v>1461</v>
      </c>
      <c r="AH35" t="s">
        <v>1464</v>
      </c>
      <c r="AI35">
        <v>8.5</v>
      </c>
    </row>
    <row r="36" spans="1:35" x14ac:dyDescent="0.45">
      <c r="A36">
        <v>10181</v>
      </c>
      <c r="B36">
        <v>62162</v>
      </c>
      <c r="C36" t="s">
        <v>1438</v>
      </c>
      <c r="D36" t="s">
        <v>1129</v>
      </c>
      <c r="E36" t="s">
        <v>24</v>
      </c>
      <c r="F36">
        <v>42</v>
      </c>
      <c r="G36" s="1">
        <v>28356</v>
      </c>
      <c r="H36" t="s">
        <v>1126</v>
      </c>
      <c r="I36" t="s">
        <v>43</v>
      </c>
      <c r="J36" t="s">
        <v>28</v>
      </c>
      <c r="K36" t="s">
        <v>29</v>
      </c>
      <c r="L36" t="s">
        <v>30</v>
      </c>
      <c r="M36" s="1">
        <v>40637</v>
      </c>
      <c r="N36" s="1"/>
      <c r="O36">
        <v>3194</v>
      </c>
      <c r="P36">
        <v>9</v>
      </c>
      <c r="R36" t="s">
        <v>34</v>
      </c>
      <c r="S36" t="s">
        <v>35</v>
      </c>
      <c r="T36" t="s">
        <v>91</v>
      </c>
      <c r="U36" t="s">
        <v>50</v>
      </c>
      <c r="V36" t="s">
        <v>51</v>
      </c>
      <c r="W36">
        <v>3.25</v>
      </c>
      <c r="X36">
        <v>5</v>
      </c>
      <c r="Y36">
        <v>0</v>
      </c>
      <c r="Z36" s="1">
        <v>43479</v>
      </c>
      <c r="AA36">
        <v>0</v>
      </c>
      <c r="AB36">
        <v>2282</v>
      </c>
      <c r="AC36">
        <v>15</v>
      </c>
      <c r="AD36">
        <v>6.6E-3</v>
      </c>
      <c r="AE36" t="s">
        <v>1168</v>
      </c>
      <c r="AF36" t="s">
        <v>1502</v>
      </c>
      <c r="AG36" t="s">
        <v>1461</v>
      </c>
      <c r="AH36" t="s">
        <v>1464</v>
      </c>
      <c r="AI36">
        <v>8.1999999999999993</v>
      </c>
    </row>
    <row r="37" spans="1:35" x14ac:dyDescent="0.45">
      <c r="A37">
        <v>10150</v>
      </c>
      <c r="B37">
        <v>77692</v>
      </c>
      <c r="C37" t="s">
        <v>1438</v>
      </c>
      <c r="D37" t="s">
        <v>1169</v>
      </c>
      <c r="E37" t="s">
        <v>24</v>
      </c>
      <c r="F37">
        <v>53</v>
      </c>
      <c r="G37" s="1">
        <v>24433</v>
      </c>
      <c r="H37" t="s">
        <v>1126</v>
      </c>
      <c r="I37" t="s">
        <v>27</v>
      </c>
      <c r="J37" t="s">
        <v>28</v>
      </c>
      <c r="K37" t="s">
        <v>29</v>
      </c>
      <c r="L37" t="s">
        <v>30</v>
      </c>
      <c r="M37" s="1">
        <v>40770</v>
      </c>
      <c r="N37" s="1"/>
      <c r="O37">
        <v>3061</v>
      </c>
      <c r="P37">
        <v>8</v>
      </c>
      <c r="R37" t="s">
        <v>34</v>
      </c>
      <c r="S37" t="s">
        <v>1415</v>
      </c>
      <c r="T37" t="s">
        <v>237</v>
      </c>
      <c r="U37" t="s">
        <v>73</v>
      </c>
      <c r="V37" t="s">
        <v>51</v>
      </c>
      <c r="W37">
        <v>3.84</v>
      </c>
      <c r="X37">
        <v>3</v>
      </c>
      <c r="Y37">
        <v>5</v>
      </c>
      <c r="Z37" s="1">
        <v>43486</v>
      </c>
      <c r="AA37">
        <v>0</v>
      </c>
      <c r="AB37">
        <v>2187</v>
      </c>
      <c r="AC37">
        <v>4</v>
      </c>
      <c r="AD37">
        <v>1.8E-3</v>
      </c>
      <c r="AE37" t="s">
        <v>1170</v>
      </c>
      <c r="AF37" t="s">
        <v>1503</v>
      </c>
      <c r="AG37" t="s">
        <v>1462</v>
      </c>
      <c r="AH37" t="s">
        <v>1464</v>
      </c>
      <c r="AI37">
        <v>6.8</v>
      </c>
    </row>
    <row r="38" spans="1:35" x14ac:dyDescent="0.45">
      <c r="A38">
        <v>10001</v>
      </c>
      <c r="B38">
        <v>72640</v>
      </c>
      <c r="C38" t="s">
        <v>1438</v>
      </c>
      <c r="D38" t="s">
        <v>195</v>
      </c>
      <c r="E38" t="s">
        <v>24</v>
      </c>
      <c r="F38">
        <v>36</v>
      </c>
      <c r="G38" s="1">
        <v>30537</v>
      </c>
      <c r="H38" t="s">
        <v>1126</v>
      </c>
      <c r="I38" t="s">
        <v>27</v>
      </c>
      <c r="J38" t="s">
        <v>28</v>
      </c>
      <c r="K38" t="s">
        <v>29</v>
      </c>
      <c r="L38" t="s">
        <v>30</v>
      </c>
      <c r="M38" s="1">
        <v>42397</v>
      </c>
      <c r="N38" s="1"/>
      <c r="O38">
        <v>1434</v>
      </c>
      <c r="P38">
        <v>4</v>
      </c>
      <c r="R38" t="s">
        <v>34</v>
      </c>
      <c r="S38" t="s">
        <v>35</v>
      </c>
      <c r="T38" t="s">
        <v>199</v>
      </c>
      <c r="U38" t="s">
        <v>50</v>
      </c>
      <c r="V38" t="s">
        <v>38</v>
      </c>
      <c r="W38">
        <v>5</v>
      </c>
      <c r="X38">
        <v>3</v>
      </c>
      <c r="Y38">
        <v>0</v>
      </c>
      <c r="Z38" s="1">
        <v>43518</v>
      </c>
      <c r="AA38">
        <v>0</v>
      </c>
      <c r="AB38">
        <v>1026</v>
      </c>
      <c r="AC38">
        <v>14</v>
      </c>
      <c r="AD38">
        <v>1.3599999999999999E-2</v>
      </c>
      <c r="AE38" t="s">
        <v>1171</v>
      </c>
      <c r="AF38" t="s">
        <v>1504</v>
      </c>
      <c r="AG38" t="s">
        <v>1460</v>
      </c>
      <c r="AH38" t="s">
        <v>1465</v>
      </c>
      <c r="AI38">
        <v>8</v>
      </c>
    </row>
    <row r="39" spans="1:35" x14ac:dyDescent="0.45">
      <c r="A39">
        <v>10085</v>
      </c>
      <c r="B39">
        <v>93396</v>
      </c>
      <c r="C39" t="s">
        <v>1439</v>
      </c>
      <c r="D39" t="s">
        <v>81</v>
      </c>
      <c r="E39" t="s">
        <v>24</v>
      </c>
      <c r="F39">
        <v>33</v>
      </c>
      <c r="G39" s="1">
        <v>31872</v>
      </c>
      <c r="H39" t="s">
        <v>1130</v>
      </c>
      <c r="I39" t="s">
        <v>27</v>
      </c>
      <c r="J39" t="s">
        <v>28</v>
      </c>
      <c r="K39" t="s">
        <v>29</v>
      </c>
      <c r="L39" t="s">
        <v>30</v>
      </c>
      <c r="M39" s="1">
        <v>41589</v>
      </c>
      <c r="N39" s="1"/>
      <c r="O39">
        <v>2242</v>
      </c>
      <c r="P39">
        <v>6</v>
      </c>
      <c r="R39" t="s">
        <v>34</v>
      </c>
      <c r="S39" t="s">
        <v>1415</v>
      </c>
      <c r="T39" t="s">
        <v>85</v>
      </c>
      <c r="U39" t="s">
        <v>50</v>
      </c>
      <c r="V39" t="s">
        <v>51</v>
      </c>
      <c r="W39">
        <v>4.96</v>
      </c>
      <c r="X39">
        <v>4</v>
      </c>
      <c r="Y39">
        <v>6</v>
      </c>
      <c r="Z39" s="1">
        <v>43495</v>
      </c>
      <c r="AA39">
        <v>0</v>
      </c>
      <c r="AB39">
        <v>1602</v>
      </c>
      <c r="AC39">
        <v>3</v>
      </c>
      <c r="AD39">
        <v>1.9E-3</v>
      </c>
      <c r="AE39" t="s">
        <v>1172</v>
      </c>
      <c r="AF39" t="s">
        <v>1505</v>
      </c>
      <c r="AG39" t="s">
        <v>1460</v>
      </c>
      <c r="AH39" t="s">
        <v>1464</v>
      </c>
      <c r="AI39">
        <v>9</v>
      </c>
    </row>
    <row r="40" spans="1:35" x14ac:dyDescent="0.45">
      <c r="A40">
        <v>10115</v>
      </c>
      <c r="B40">
        <v>52846</v>
      </c>
      <c r="C40" t="s">
        <v>1440</v>
      </c>
      <c r="D40" t="s">
        <v>1125</v>
      </c>
      <c r="E40" t="s">
        <v>24</v>
      </c>
      <c r="F40">
        <v>37</v>
      </c>
      <c r="G40" s="1">
        <v>30349</v>
      </c>
      <c r="H40" t="s">
        <v>1126</v>
      </c>
      <c r="I40" t="s">
        <v>27</v>
      </c>
      <c r="J40" t="s">
        <v>28</v>
      </c>
      <c r="K40" t="s">
        <v>29</v>
      </c>
      <c r="L40" t="s">
        <v>1416</v>
      </c>
      <c r="M40" s="1">
        <v>41729</v>
      </c>
      <c r="N40" s="1"/>
      <c r="O40">
        <v>2102</v>
      </c>
      <c r="P40">
        <v>6</v>
      </c>
      <c r="R40" t="s">
        <v>34</v>
      </c>
      <c r="S40" t="s">
        <v>35</v>
      </c>
      <c r="T40" t="s">
        <v>129</v>
      </c>
      <c r="U40" t="s">
        <v>37</v>
      </c>
      <c r="V40" t="s">
        <v>51</v>
      </c>
      <c r="W40">
        <v>4.43</v>
      </c>
      <c r="X40">
        <v>3</v>
      </c>
      <c r="Y40">
        <v>0</v>
      </c>
      <c r="Z40" s="1">
        <v>43497</v>
      </c>
      <c r="AA40">
        <v>0</v>
      </c>
      <c r="AB40">
        <v>1502</v>
      </c>
      <c r="AC40">
        <v>14</v>
      </c>
      <c r="AD40">
        <v>9.2999999999999992E-3</v>
      </c>
      <c r="AE40" t="s">
        <v>1173</v>
      </c>
      <c r="AF40" t="s">
        <v>1506</v>
      </c>
      <c r="AG40" t="s">
        <v>1460</v>
      </c>
      <c r="AH40" t="s">
        <v>1464</v>
      </c>
      <c r="AI40">
        <v>7.4</v>
      </c>
    </row>
    <row r="41" spans="1:35" x14ac:dyDescent="0.45">
      <c r="A41">
        <v>10082</v>
      </c>
      <c r="B41">
        <v>100031</v>
      </c>
      <c r="C41" t="s">
        <v>1439</v>
      </c>
      <c r="D41" t="s">
        <v>41</v>
      </c>
      <c r="E41" t="s">
        <v>24</v>
      </c>
      <c r="F41">
        <v>34</v>
      </c>
      <c r="G41" s="1">
        <v>31569</v>
      </c>
      <c r="H41" t="s">
        <v>1130</v>
      </c>
      <c r="I41" t="s">
        <v>27</v>
      </c>
      <c r="J41" t="s">
        <v>28</v>
      </c>
      <c r="K41" t="s">
        <v>29</v>
      </c>
      <c r="L41" t="s">
        <v>1416</v>
      </c>
      <c r="M41" s="1">
        <v>42551</v>
      </c>
      <c r="N41" s="1"/>
      <c r="O41">
        <v>1280</v>
      </c>
      <c r="P41">
        <v>4</v>
      </c>
      <c r="R41" t="s">
        <v>34</v>
      </c>
      <c r="S41" t="s">
        <v>48</v>
      </c>
      <c r="T41" t="s">
        <v>49</v>
      </c>
      <c r="U41" t="s">
        <v>37</v>
      </c>
      <c r="V41" t="s">
        <v>51</v>
      </c>
      <c r="W41">
        <v>5</v>
      </c>
      <c r="X41">
        <v>5</v>
      </c>
      <c r="Y41">
        <v>6</v>
      </c>
      <c r="Z41" s="1">
        <v>43514</v>
      </c>
      <c r="AA41">
        <v>0</v>
      </c>
      <c r="AB41">
        <v>916</v>
      </c>
      <c r="AC41">
        <v>7</v>
      </c>
      <c r="AD41">
        <v>7.6E-3</v>
      </c>
      <c r="AE41" t="s">
        <v>1174</v>
      </c>
      <c r="AF41" t="s">
        <v>1507</v>
      </c>
      <c r="AG41" t="s">
        <v>1460</v>
      </c>
      <c r="AH41" t="s">
        <v>1465</v>
      </c>
      <c r="AI41">
        <v>10</v>
      </c>
    </row>
    <row r="42" spans="1:35" x14ac:dyDescent="0.45">
      <c r="A42">
        <v>10040</v>
      </c>
      <c r="B42">
        <v>71860</v>
      </c>
      <c r="C42" t="s">
        <v>1438</v>
      </c>
      <c r="D42" t="s">
        <v>1165</v>
      </c>
      <c r="E42" t="s">
        <v>252</v>
      </c>
      <c r="F42">
        <v>57</v>
      </c>
      <c r="G42" s="1">
        <v>23146</v>
      </c>
      <c r="H42" t="s">
        <v>1130</v>
      </c>
      <c r="I42" t="s">
        <v>27</v>
      </c>
      <c r="J42" t="s">
        <v>28</v>
      </c>
      <c r="K42" t="s">
        <v>29</v>
      </c>
      <c r="L42" t="s">
        <v>30</v>
      </c>
      <c r="M42" s="1">
        <v>41869</v>
      </c>
      <c r="N42" s="1"/>
      <c r="O42">
        <v>1962</v>
      </c>
      <c r="P42">
        <v>5</v>
      </c>
      <c r="R42" t="s">
        <v>34</v>
      </c>
      <c r="S42" t="s">
        <v>225</v>
      </c>
      <c r="T42" t="s">
        <v>226</v>
      </c>
      <c r="U42" t="s">
        <v>50</v>
      </c>
      <c r="V42" t="s">
        <v>51</v>
      </c>
      <c r="W42">
        <v>5</v>
      </c>
      <c r="X42">
        <v>5</v>
      </c>
      <c r="Y42">
        <v>0</v>
      </c>
      <c r="Z42" s="1">
        <v>43486</v>
      </c>
      <c r="AA42">
        <v>0</v>
      </c>
      <c r="AB42">
        <v>1402</v>
      </c>
      <c r="AC42">
        <v>7</v>
      </c>
      <c r="AD42">
        <v>5.0000000000000001E-3</v>
      </c>
      <c r="AE42" t="s">
        <v>1175</v>
      </c>
      <c r="AF42" t="s">
        <v>1508</v>
      </c>
      <c r="AG42" t="s">
        <v>1462</v>
      </c>
      <c r="AH42" t="s">
        <v>1464</v>
      </c>
      <c r="AI42">
        <v>10</v>
      </c>
    </row>
    <row r="43" spans="1:35" x14ac:dyDescent="0.45">
      <c r="A43">
        <v>10067</v>
      </c>
      <c r="B43">
        <v>61656</v>
      </c>
      <c r="C43" t="s">
        <v>1438</v>
      </c>
      <c r="D43" t="s">
        <v>1125</v>
      </c>
      <c r="E43" t="s">
        <v>24</v>
      </c>
      <c r="F43">
        <v>69</v>
      </c>
      <c r="G43" s="1">
        <v>18630</v>
      </c>
      <c r="H43" t="s">
        <v>1130</v>
      </c>
      <c r="I43" t="s">
        <v>27</v>
      </c>
      <c r="J43" t="s">
        <v>28</v>
      </c>
      <c r="K43" t="s">
        <v>29</v>
      </c>
      <c r="L43" t="s">
        <v>30</v>
      </c>
      <c r="M43" s="1">
        <v>41911</v>
      </c>
      <c r="N43" s="1"/>
      <c r="O43">
        <v>1920</v>
      </c>
      <c r="P43">
        <v>5</v>
      </c>
      <c r="R43" t="s">
        <v>34</v>
      </c>
      <c r="S43" t="s">
        <v>35</v>
      </c>
      <c r="T43" t="s">
        <v>36</v>
      </c>
      <c r="U43" t="s">
        <v>73</v>
      </c>
      <c r="V43" t="s">
        <v>51</v>
      </c>
      <c r="W43">
        <v>5</v>
      </c>
      <c r="X43">
        <v>4</v>
      </c>
      <c r="Y43">
        <v>0</v>
      </c>
      <c r="Z43" s="1">
        <v>43508</v>
      </c>
      <c r="AA43">
        <v>0</v>
      </c>
      <c r="AB43">
        <v>1372</v>
      </c>
      <c r="AC43">
        <v>11</v>
      </c>
      <c r="AD43">
        <v>8.0000000000000002E-3</v>
      </c>
      <c r="AE43" t="s">
        <v>1148</v>
      </c>
      <c r="AF43" t="s">
        <v>1509</v>
      </c>
      <c r="AG43" t="s">
        <v>1459</v>
      </c>
      <c r="AH43" t="s">
        <v>1464</v>
      </c>
      <c r="AI43">
        <v>9</v>
      </c>
    </row>
    <row r="44" spans="1:35" x14ac:dyDescent="0.45">
      <c r="A44">
        <v>10108</v>
      </c>
      <c r="B44">
        <v>110929</v>
      </c>
      <c r="C44" t="s">
        <v>1439</v>
      </c>
      <c r="D44" t="s">
        <v>259</v>
      </c>
      <c r="E44" t="s">
        <v>24</v>
      </c>
      <c r="F44">
        <v>48</v>
      </c>
      <c r="G44" s="1">
        <v>26338</v>
      </c>
      <c r="H44" t="s">
        <v>1126</v>
      </c>
      <c r="I44" t="s">
        <v>43</v>
      </c>
      <c r="J44" t="s">
        <v>28</v>
      </c>
      <c r="K44" t="s">
        <v>29</v>
      </c>
      <c r="L44" t="s">
        <v>30</v>
      </c>
      <c r="M44" s="1">
        <v>42619</v>
      </c>
      <c r="N44" s="1"/>
      <c r="O44">
        <v>1212</v>
      </c>
      <c r="P44">
        <v>3</v>
      </c>
      <c r="R44" t="s">
        <v>34</v>
      </c>
      <c r="S44" t="s">
        <v>48</v>
      </c>
      <c r="T44" t="s">
        <v>237</v>
      </c>
      <c r="U44" t="s">
        <v>50</v>
      </c>
      <c r="V44" t="s">
        <v>51</v>
      </c>
      <c r="W44">
        <v>4.5</v>
      </c>
      <c r="X44">
        <v>5</v>
      </c>
      <c r="Y44">
        <v>7</v>
      </c>
      <c r="Z44" s="1">
        <v>43480</v>
      </c>
      <c r="AA44">
        <v>0</v>
      </c>
      <c r="AB44">
        <v>866</v>
      </c>
      <c r="AC44">
        <v>8</v>
      </c>
      <c r="AD44">
        <v>9.1999999999999998E-3</v>
      </c>
      <c r="AE44" t="s">
        <v>1176</v>
      </c>
      <c r="AF44" t="s">
        <v>1510</v>
      </c>
      <c r="AG44" t="s">
        <v>1462</v>
      </c>
      <c r="AH44" t="s">
        <v>1465</v>
      </c>
      <c r="AI44">
        <v>9.5</v>
      </c>
    </row>
    <row r="45" spans="1:35" x14ac:dyDescent="0.45">
      <c r="A45">
        <v>10210</v>
      </c>
      <c r="B45">
        <v>54237</v>
      </c>
      <c r="C45" t="s">
        <v>1440</v>
      </c>
      <c r="D45" t="s">
        <v>1125</v>
      </c>
      <c r="E45" t="s">
        <v>24</v>
      </c>
      <c r="F45">
        <v>41</v>
      </c>
      <c r="G45" s="1">
        <v>28898</v>
      </c>
      <c r="H45" t="s">
        <v>1130</v>
      </c>
      <c r="I45" t="s">
        <v>27</v>
      </c>
      <c r="J45" t="s">
        <v>28</v>
      </c>
      <c r="K45" t="s">
        <v>29</v>
      </c>
      <c r="L45" t="s">
        <v>30</v>
      </c>
      <c r="M45" s="1">
        <v>41771</v>
      </c>
      <c r="N45" s="1"/>
      <c r="O45">
        <v>2060</v>
      </c>
      <c r="P45">
        <v>6</v>
      </c>
      <c r="R45" t="s">
        <v>34</v>
      </c>
      <c r="S45" t="s">
        <v>35</v>
      </c>
      <c r="T45" t="s">
        <v>64</v>
      </c>
      <c r="U45" t="s">
        <v>50</v>
      </c>
      <c r="V45" t="s">
        <v>51</v>
      </c>
      <c r="W45">
        <v>3.3</v>
      </c>
      <c r="X45">
        <v>4</v>
      </c>
      <c r="Y45">
        <v>0</v>
      </c>
      <c r="Z45" s="1">
        <v>43515</v>
      </c>
      <c r="AA45">
        <v>0</v>
      </c>
      <c r="AB45">
        <v>1472</v>
      </c>
      <c r="AC45">
        <v>11</v>
      </c>
      <c r="AD45">
        <v>7.4999999999999997E-3</v>
      </c>
      <c r="AE45" t="s">
        <v>1177</v>
      </c>
      <c r="AF45" t="s">
        <v>1511</v>
      </c>
      <c r="AG45" t="s">
        <v>1461</v>
      </c>
      <c r="AH45" t="s">
        <v>1464</v>
      </c>
      <c r="AI45">
        <v>7.3</v>
      </c>
    </row>
    <row r="46" spans="1:35" x14ac:dyDescent="0.45">
      <c r="A46">
        <v>10154</v>
      </c>
      <c r="B46">
        <v>60380</v>
      </c>
      <c r="C46" t="s">
        <v>1438</v>
      </c>
      <c r="D46" t="s">
        <v>1125</v>
      </c>
      <c r="E46" t="s">
        <v>24</v>
      </c>
      <c r="F46">
        <v>36</v>
      </c>
      <c r="G46" s="1">
        <v>30552</v>
      </c>
      <c r="H46" t="s">
        <v>1126</v>
      </c>
      <c r="I46" t="s">
        <v>27</v>
      </c>
      <c r="J46" t="s">
        <v>28</v>
      </c>
      <c r="K46" t="s">
        <v>29</v>
      </c>
      <c r="L46" t="s">
        <v>30</v>
      </c>
      <c r="M46" s="1">
        <v>41463</v>
      </c>
      <c r="N46" s="1"/>
      <c r="O46">
        <v>2368</v>
      </c>
      <c r="P46">
        <v>6</v>
      </c>
      <c r="R46" t="s">
        <v>34</v>
      </c>
      <c r="S46" t="s">
        <v>35</v>
      </c>
      <c r="T46" t="s">
        <v>72</v>
      </c>
      <c r="U46" t="s">
        <v>37</v>
      </c>
      <c r="V46" t="s">
        <v>51</v>
      </c>
      <c r="W46">
        <v>3.8</v>
      </c>
      <c r="X46">
        <v>5</v>
      </c>
      <c r="Y46">
        <v>0</v>
      </c>
      <c r="Z46" s="1">
        <v>43479</v>
      </c>
      <c r="AA46">
        <v>0</v>
      </c>
      <c r="AB46">
        <v>1692</v>
      </c>
      <c r="AC46">
        <v>4</v>
      </c>
      <c r="AD46">
        <v>2.3999999999999998E-3</v>
      </c>
      <c r="AE46" t="s">
        <v>1178</v>
      </c>
      <c r="AF46" t="s">
        <v>1512</v>
      </c>
      <c r="AG46" t="s">
        <v>1460</v>
      </c>
      <c r="AH46" t="s">
        <v>1464</v>
      </c>
      <c r="AI46">
        <v>8.8000000000000007</v>
      </c>
    </row>
    <row r="47" spans="1:35" x14ac:dyDescent="0.45">
      <c r="A47">
        <v>10200</v>
      </c>
      <c r="B47">
        <v>66808</v>
      </c>
      <c r="C47" t="s">
        <v>1438</v>
      </c>
      <c r="D47" t="s">
        <v>1165</v>
      </c>
      <c r="E47" t="s">
        <v>123</v>
      </c>
      <c r="F47">
        <v>50</v>
      </c>
      <c r="G47" s="1">
        <v>25730</v>
      </c>
      <c r="H47" t="s">
        <v>1126</v>
      </c>
      <c r="I47" t="s">
        <v>27</v>
      </c>
      <c r="J47" t="s">
        <v>1146</v>
      </c>
      <c r="K47" t="s">
        <v>29</v>
      </c>
      <c r="L47" t="s">
        <v>1416</v>
      </c>
      <c r="M47" s="1">
        <v>41043</v>
      </c>
      <c r="N47" s="1"/>
      <c r="O47">
        <v>2788</v>
      </c>
      <c r="P47">
        <v>8</v>
      </c>
      <c r="R47" t="s">
        <v>34</v>
      </c>
      <c r="S47" t="s">
        <v>225</v>
      </c>
      <c r="T47" t="s">
        <v>270</v>
      </c>
      <c r="U47" t="s">
        <v>92</v>
      </c>
      <c r="V47" t="s">
        <v>51</v>
      </c>
      <c r="W47">
        <v>3</v>
      </c>
      <c r="X47">
        <v>5</v>
      </c>
      <c r="Y47">
        <v>0</v>
      </c>
      <c r="Z47" s="1">
        <v>43484</v>
      </c>
      <c r="AA47">
        <v>0</v>
      </c>
      <c r="AB47">
        <v>1992</v>
      </c>
      <c r="AC47">
        <v>17</v>
      </c>
      <c r="AD47">
        <v>8.5000000000000006E-3</v>
      </c>
      <c r="AE47" t="s">
        <v>1179</v>
      </c>
      <c r="AF47" t="s">
        <v>1513</v>
      </c>
      <c r="AG47" t="s">
        <v>1462</v>
      </c>
      <c r="AH47" t="s">
        <v>1464</v>
      </c>
      <c r="AI47">
        <v>8</v>
      </c>
    </row>
    <row r="48" spans="1:35" x14ac:dyDescent="0.45">
      <c r="A48">
        <v>10240</v>
      </c>
      <c r="B48">
        <v>64786</v>
      </c>
      <c r="C48" t="s">
        <v>1438</v>
      </c>
      <c r="D48" t="s">
        <v>1125</v>
      </c>
      <c r="E48" t="s">
        <v>24</v>
      </c>
      <c r="F48">
        <v>36</v>
      </c>
      <c r="G48" s="1">
        <v>30555</v>
      </c>
      <c r="H48" t="s">
        <v>1130</v>
      </c>
      <c r="I48" t="s">
        <v>27</v>
      </c>
      <c r="J48" t="s">
        <v>28</v>
      </c>
      <c r="K48" t="s">
        <v>29</v>
      </c>
      <c r="L48" t="s">
        <v>30</v>
      </c>
      <c r="M48" s="1">
        <v>40721</v>
      </c>
      <c r="N48" s="1">
        <v>42323</v>
      </c>
      <c r="O48">
        <v>1602</v>
      </c>
      <c r="P48">
        <v>4</v>
      </c>
      <c r="Q48" t="s">
        <v>1424</v>
      </c>
      <c r="R48" t="s">
        <v>1412</v>
      </c>
      <c r="S48" t="s">
        <v>35</v>
      </c>
      <c r="T48" t="s">
        <v>78</v>
      </c>
      <c r="U48" t="s">
        <v>50</v>
      </c>
      <c r="V48" t="s">
        <v>51</v>
      </c>
      <c r="W48">
        <v>4.3</v>
      </c>
      <c r="X48">
        <v>4</v>
      </c>
      <c r="Y48">
        <v>0</v>
      </c>
      <c r="Z48" s="1">
        <v>42073</v>
      </c>
      <c r="AA48">
        <v>0</v>
      </c>
      <c r="AB48">
        <v>1146</v>
      </c>
      <c r="AC48">
        <v>3</v>
      </c>
      <c r="AD48">
        <v>2.5999999999999999E-3</v>
      </c>
      <c r="AE48" t="s">
        <v>1180</v>
      </c>
      <c r="AF48" t="s">
        <v>1514</v>
      </c>
      <c r="AG48" t="s">
        <v>1460</v>
      </c>
      <c r="AH48" t="s">
        <v>1465</v>
      </c>
      <c r="AI48">
        <v>8.3000000000000007</v>
      </c>
    </row>
    <row r="49" spans="1:35" x14ac:dyDescent="0.45">
      <c r="A49">
        <v>10168</v>
      </c>
      <c r="B49">
        <v>64816</v>
      </c>
      <c r="C49" t="s">
        <v>1438</v>
      </c>
      <c r="D49" t="s">
        <v>1125</v>
      </c>
      <c r="E49" t="s">
        <v>24</v>
      </c>
      <c r="F49">
        <v>32</v>
      </c>
      <c r="G49" s="1">
        <v>32294</v>
      </c>
      <c r="H49" t="s">
        <v>1130</v>
      </c>
      <c r="I49" t="s">
        <v>27</v>
      </c>
      <c r="J49" t="s">
        <v>280</v>
      </c>
      <c r="K49" t="s">
        <v>29</v>
      </c>
      <c r="L49" t="s">
        <v>1416</v>
      </c>
      <c r="M49" s="1">
        <v>40819</v>
      </c>
      <c r="N49" s="1"/>
      <c r="O49">
        <v>3012</v>
      </c>
      <c r="P49">
        <v>8</v>
      </c>
      <c r="R49" t="s">
        <v>34</v>
      </c>
      <c r="S49" t="s">
        <v>35</v>
      </c>
      <c r="T49" t="s">
        <v>91</v>
      </c>
      <c r="U49" t="s">
        <v>50</v>
      </c>
      <c r="V49" t="s">
        <v>51</v>
      </c>
      <c r="W49">
        <v>3.58</v>
      </c>
      <c r="X49">
        <v>5</v>
      </c>
      <c r="Y49">
        <v>0</v>
      </c>
      <c r="Z49" s="1">
        <v>43495</v>
      </c>
      <c r="AA49">
        <v>0</v>
      </c>
      <c r="AB49">
        <v>2152</v>
      </c>
      <c r="AC49">
        <v>3</v>
      </c>
      <c r="AD49">
        <v>1.4E-3</v>
      </c>
      <c r="AE49" t="s">
        <v>1181</v>
      </c>
      <c r="AF49" t="s">
        <v>1515</v>
      </c>
      <c r="AG49" t="s">
        <v>1460</v>
      </c>
      <c r="AH49" t="s">
        <v>1464</v>
      </c>
      <c r="AI49">
        <v>8.6</v>
      </c>
    </row>
    <row r="50" spans="1:35" x14ac:dyDescent="0.45">
      <c r="A50">
        <v>10220</v>
      </c>
      <c r="B50">
        <v>68678</v>
      </c>
      <c r="C50" t="s">
        <v>1438</v>
      </c>
      <c r="D50" t="s">
        <v>102</v>
      </c>
      <c r="E50" t="s">
        <v>24</v>
      </c>
      <c r="F50">
        <v>34</v>
      </c>
      <c r="G50" s="1">
        <v>31295</v>
      </c>
      <c r="H50" t="s">
        <v>1126</v>
      </c>
      <c r="I50" t="s">
        <v>27</v>
      </c>
      <c r="J50" t="s">
        <v>28</v>
      </c>
      <c r="K50" t="s">
        <v>29</v>
      </c>
      <c r="L50" t="s">
        <v>30</v>
      </c>
      <c r="M50" s="1">
        <v>41157</v>
      </c>
      <c r="N50" s="1"/>
      <c r="O50">
        <v>2674</v>
      </c>
      <c r="P50">
        <v>7</v>
      </c>
      <c r="R50" t="s">
        <v>34</v>
      </c>
      <c r="S50" t="s">
        <v>48</v>
      </c>
      <c r="T50" t="s">
        <v>285</v>
      </c>
      <c r="U50" t="s">
        <v>50</v>
      </c>
      <c r="V50" t="s">
        <v>51</v>
      </c>
      <c r="W50">
        <v>4.7</v>
      </c>
      <c r="X50">
        <v>3</v>
      </c>
      <c r="Y50">
        <v>6</v>
      </c>
      <c r="Z50" s="1">
        <v>43523</v>
      </c>
      <c r="AA50">
        <v>0</v>
      </c>
      <c r="AB50">
        <v>1910</v>
      </c>
      <c r="AC50">
        <v>2</v>
      </c>
      <c r="AD50">
        <v>1E-3</v>
      </c>
      <c r="AE50" t="s">
        <v>1182</v>
      </c>
      <c r="AF50" t="s">
        <v>1516</v>
      </c>
      <c r="AG50" t="s">
        <v>1460</v>
      </c>
      <c r="AH50" t="s">
        <v>1464</v>
      </c>
      <c r="AI50">
        <v>7.7</v>
      </c>
    </row>
    <row r="51" spans="1:35" x14ac:dyDescent="0.45">
      <c r="A51">
        <v>10275</v>
      </c>
      <c r="B51">
        <v>64066</v>
      </c>
      <c r="C51" t="s">
        <v>1438</v>
      </c>
      <c r="D51" t="s">
        <v>1129</v>
      </c>
      <c r="E51" t="s">
        <v>24</v>
      </c>
      <c r="F51">
        <v>38</v>
      </c>
      <c r="G51" s="1">
        <v>29829</v>
      </c>
      <c r="H51" t="s">
        <v>1130</v>
      </c>
      <c r="I51" t="s">
        <v>43</v>
      </c>
      <c r="J51" t="s">
        <v>28</v>
      </c>
      <c r="K51" t="s">
        <v>29</v>
      </c>
      <c r="L51" t="s">
        <v>30</v>
      </c>
      <c r="M51" s="1">
        <v>40679</v>
      </c>
      <c r="N51" s="1">
        <v>41281</v>
      </c>
      <c r="O51">
        <v>602</v>
      </c>
      <c r="P51">
        <v>2</v>
      </c>
      <c r="Q51" t="s">
        <v>1417</v>
      </c>
      <c r="R51" t="s">
        <v>1412</v>
      </c>
      <c r="S51" t="s">
        <v>35</v>
      </c>
      <c r="T51" t="s">
        <v>98</v>
      </c>
      <c r="U51" t="s">
        <v>73</v>
      </c>
      <c r="V51" t="s">
        <v>51</v>
      </c>
      <c r="W51">
        <v>4.2</v>
      </c>
      <c r="X51">
        <v>5</v>
      </c>
      <c r="Y51">
        <v>0</v>
      </c>
      <c r="Z51" s="1">
        <v>41032</v>
      </c>
      <c r="AA51">
        <v>0</v>
      </c>
      <c r="AB51">
        <v>430</v>
      </c>
      <c r="AC51">
        <v>9</v>
      </c>
      <c r="AD51">
        <v>2.0899999999999998E-2</v>
      </c>
      <c r="AE51" t="s">
        <v>1183</v>
      </c>
      <c r="AF51" t="s">
        <v>1517</v>
      </c>
      <c r="AG51" t="s">
        <v>1461</v>
      </c>
      <c r="AH51" t="s">
        <v>1465</v>
      </c>
      <c r="AI51">
        <v>9.1999999999999993</v>
      </c>
    </row>
    <row r="52" spans="1:35" x14ac:dyDescent="0.45">
      <c r="A52">
        <v>10269</v>
      </c>
      <c r="B52">
        <v>59369</v>
      </c>
      <c r="C52" t="s">
        <v>1440</v>
      </c>
      <c r="D52" t="s">
        <v>1129</v>
      </c>
      <c r="E52" t="s">
        <v>24</v>
      </c>
      <c r="F52">
        <v>41</v>
      </c>
      <c r="G52" s="1">
        <v>28819</v>
      </c>
      <c r="H52" t="s">
        <v>1126</v>
      </c>
      <c r="I52" t="s">
        <v>43</v>
      </c>
      <c r="J52" t="s">
        <v>28</v>
      </c>
      <c r="K52" t="s">
        <v>29</v>
      </c>
      <c r="L52" t="s">
        <v>30</v>
      </c>
      <c r="M52" s="1">
        <v>40420</v>
      </c>
      <c r="N52" s="1">
        <v>40812</v>
      </c>
      <c r="O52">
        <v>392</v>
      </c>
      <c r="P52">
        <v>1</v>
      </c>
      <c r="Q52" t="s">
        <v>1411</v>
      </c>
      <c r="R52" t="s">
        <v>1412</v>
      </c>
      <c r="S52" t="s">
        <v>35</v>
      </c>
      <c r="T52" t="s">
        <v>113</v>
      </c>
      <c r="U52" t="s">
        <v>50</v>
      </c>
      <c r="V52" t="s">
        <v>51</v>
      </c>
      <c r="W52">
        <v>4.2</v>
      </c>
      <c r="X52">
        <v>4</v>
      </c>
      <c r="Y52">
        <v>0</v>
      </c>
      <c r="Z52" s="1">
        <v>40667</v>
      </c>
      <c r="AA52">
        <v>0</v>
      </c>
      <c r="AB52">
        <v>280</v>
      </c>
      <c r="AC52">
        <v>6</v>
      </c>
      <c r="AD52">
        <v>2.1399999999999999E-2</v>
      </c>
      <c r="AE52" t="s">
        <v>1184</v>
      </c>
      <c r="AF52" t="s">
        <v>1518</v>
      </c>
      <c r="AG52" t="s">
        <v>1461</v>
      </c>
      <c r="AH52" t="s">
        <v>1465</v>
      </c>
      <c r="AI52">
        <v>8.1999999999999993</v>
      </c>
    </row>
    <row r="53" spans="1:35" x14ac:dyDescent="0.45">
      <c r="A53">
        <v>10029</v>
      </c>
      <c r="B53">
        <v>50373</v>
      </c>
      <c r="C53" t="s">
        <v>1440</v>
      </c>
      <c r="D53" t="s">
        <v>1125</v>
      </c>
      <c r="E53" t="s">
        <v>24</v>
      </c>
      <c r="F53">
        <v>39</v>
      </c>
      <c r="G53" s="1">
        <v>29459</v>
      </c>
      <c r="H53" t="s">
        <v>1126</v>
      </c>
      <c r="I53" t="s">
        <v>43</v>
      </c>
      <c r="J53" t="s">
        <v>28</v>
      </c>
      <c r="K53" t="s">
        <v>29</v>
      </c>
      <c r="L53" t="s">
        <v>30</v>
      </c>
      <c r="M53" s="1">
        <v>42557</v>
      </c>
      <c r="N53" s="1"/>
      <c r="O53">
        <v>1274</v>
      </c>
      <c r="P53">
        <v>3</v>
      </c>
      <c r="R53" t="s">
        <v>34</v>
      </c>
      <c r="S53" t="s">
        <v>35</v>
      </c>
      <c r="T53" t="s">
        <v>98</v>
      </c>
      <c r="U53" t="s">
        <v>92</v>
      </c>
      <c r="V53" t="s">
        <v>38</v>
      </c>
      <c r="W53">
        <v>4.0999999999999996</v>
      </c>
      <c r="X53">
        <v>4</v>
      </c>
      <c r="Y53">
        <v>0</v>
      </c>
      <c r="Z53" s="1">
        <v>43524</v>
      </c>
      <c r="AA53">
        <v>0</v>
      </c>
      <c r="AB53">
        <v>910</v>
      </c>
      <c r="AC53">
        <v>5</v>
      </c>
      <c r="AD53">
        <v>5.4999999999999997E-3</v>
      </c>
      <c r="AE53" t="s">
        <v>1185</v>
      </c>
      <c r="AF53" t="s">
        <v>1519</v>
      </c>
      <c r="AG53" t="s">
        <v>1461</v>
      </c>
      <c r="AH53" t="s">
        <v>1465</v>
      </c>
      <c r="AI53">
        <v>8.1</v>
      </c>
    </row>
    <row r="54" spans="1:35" x14ac:dyDescent="0.45">
      <c r="A54">
        <v>10261</v>
      </c>
      <c r="B54">
        <v>63108</v>
      </c>
      <c r="C54" t="s">
        <v>1438</v>
      </c>
      <c r="D54" t="s">
        <v>1125</v>
      </c>
      <c r="E54" t="s">
        <v>24</v>
      </c>
      <c r="F54">
        <v>42</v>
      </c>
      <c r="G54" s="1">
        <v>28376</v>
      </c>
      <c r="H54" t="s">
        <v>1126</v>
      </c>
      <c r="I54" t="s">
        <v>27</v>
      </c>
      <c r="J54" t="s">
        <v>28</v>
      </c>
      <c r="K54" t="s">
        <v>29</v>
      </c>
      <c r="L54" t="s">
        <v>30</v>
      </c>
      <c r="M54" s="1">
        <v>41463</v>
      </c>
      <c r="N54" s="1"/>
      <c r="O54">
        <v>2368</v>
      </c>
      <c r="P54">
        <v>6</v>
      </c>
      <c r="R54" t="s">
        <v>34</v>
      </c>
      <c r="S54" t="s">
        <v>35</v>
      </c>
      <c r="T54" t="s">
        <v>113</v>
      </c>
      <c r="U54" t="s">
        <v>92</v>
      </c>
      <c r="V54" t="s">
        <v>51</v>
      </c>
      <c r="W54">
        <v>4.4000000000000004</v>
      </c>
      <c r="X54">
        <v>5</v>
      </c>
      <c r="Y54">
        <v>0</v>
      </c>
      <c r="Z54" s="1">
        <v>43479</v>
      </c>
      <c r="AA54">
        <v>0</v>
      </c>
      <c r="AB54">
        <v>1692</v>
      </c>
      <c r="AC54">
        <v>3</v>
      </c>
      <c r="AD54">
        <v>1.8E-3</v>
      </c>
      <c r="AE54" t="s">
        <v>1186</v>
      </c>
      <c r="AF54" t="s">
        <v>1520</v>
      </c>
      <c r="AG54" t="s">
        <v>1461</v>
      </c>
      <c r="AH54" t="s">
        <v>1464</v>
      </c>
      <c r="AI54">
        <v>9.4</v>
      </c>
    </row>
    <row r="55" spans="1:35" x14ac:dyDescent="0.45">
      <c r="A55">
        <v>10292</v>
      </c>
      <c r="B55">
        <v>59144</v>
      </c>
      <c r="C55" t="s">
        <v>1440</v>
      </c>
      <c r="D55" t="s">
        <v>1125</v>
      </c>
      <c r="E55" t="s">
        <v>24</v>
      </c>
      <c r="F55">
        <v>40</v>
      </c>
      <c r="G55" s="1">
        <v>29079</v>
      </c>
      <c r="H55" t="s">
        <v>1126</v>
      </c>
      <c r="I55" t="s">
        <v>27</v>
      </c>
      <c r="J55" t="s">
        <v>28</v>
      </c>
      <c r="K55" t="s">
        <v>29</v>
      </c>
      <c r="L55" t="s">
        <v>1416</v>
      </c>
      <c r="M55" s="1">
        <v>40735</v>
      </c>
      <c r="N55" s="1">
        <v>42636</v>
      </c>
      <c r="O55">
        <v>1901</v>
      </c>
      <c r="P55">
        <v>5</v>
      </c>
      <c r="Q55" t="s">
        <v>15</v>
      </c>
      <c r="R55" t="s">
        <v>1421</v>
      </c>
      <c r="S55" t="s">
        <v>35</v>
      </c>
      <c r="T55" t="s">
        <v>59</v>
      </c>
      <c r="U55" t="s">
        <v>37</v>
      </c>
      <c r="V55" t="s">
        <v>175</v>
      </c>
      <c r="W55">
        <v>2</v>
      </c>
      <c r="X55">
        <v>3</v>
      </c>
      <c r="Y55">
        <v>0</v>
      </c>
      <c r="Z55" s="1">
        <v>42491</v>
      </c>
      <c r="AA55">
        <v>5</v>
      </c>
      <c r="AB55">
        <v>1359</v>
      </c>
      <c r="AC55">
        <v>16</v>
      </c>
      <c r="AD55">
        <v>1.18E-2</v>
      </c>
      <c r="AE55" t="s">
        <v>1187</v>
      </c>
      <c r="AF55" t="s">
        <v>1521</v>
      </c>
      <c r="AG55" t="s">
        <v>1461</v>
      </c>
      <c r="AH55" t="s">
        <v>1464</v>
      </c>
      <c r="AI55">
        <v>5</v>
      </c>
    </row>
    <row r="56" spans="1:35" x14ac:dyDescent="0.45">
      <c r="A56">
        <v>10282</v>
      </c>
      <c r="B56">
        <v>68051</v>
      </c>
      <c r="C56" t="s">
        <v>1438</v>
      </c>
      <c r="D56" t="s">
        <v>195</v>
      </c>
      <c r="E56" t="s">
        <v>24</v>
      </c>
      <c r="F56">
        <v>44</v>
      </c>
      <c r="G56" s="1">
        <v>27745</v>
      </c>
      <c r="H56" t="s">
        <v>1126</v>
      </c>
      <c r="I56" t="s">
        <v>68</v>
      </c>
      <c r="J56" t="s">
        <v>28</v>
      </c>
      <c r="K56" t="s">
        <v>29</v>
      </c>
      <c r="L56" t="s">
        <v>30</v>
      </c>
      <c r="M56" s="1">
        <v>40379</v>
      </c>
      <c r="N56" s="1"/>
      <c r="O56">
        <v>3452</v>
      </c>
      <c r="P56">
        <v>9</v>
      </c>
      <c r="R56" t="s">
        <v>34</v>
      </c>
      <c r="S56" t="s">
        <v>35</v>
      </c>
      <c r="T56" t="s">
        <v>199</v>
      </c>
      <c r="U56" t="s">
        <v>174</v>
      </c>
      <c r="V56" t="s">
        <v>175</v>
      </c>
      <c r="W56">
        <v>4.13</v>
      </c>
      <c r="X56">
        <v>2</v>
      </c>
      <c r="Y56">
        <v>0</v>
      </c>
      <c r="Z56" s="1">
        <v>43479</v>
      </c>
      <c r="AA56">
        <v>3</v>
      </c>
      <c r="AB56">
        <v>2466</v>
      </c>
      <c r="AC56">
        <v>3</v>
      </c>
      <c r="AD56">
        <v>1.1999999999999999E-3</v>
      </c>
      <c r="AE56" t="s">
        <v>1173</v>
      </c>
      <c r="AF56" t="s">
        <v>1522</v>
      </c>
      <c r="AG56" t="s">
        <v>1461</v>
      </c>
      <c r="AH56" t="s">
        <v>1464</v>
      </c>
      <c r="AI56">
        <v>6.1</v>
      </c>
    </row>
    <row r="57" spans="1:35" x14ac:dyDescent="0.45">
      <c r="A57">
        <v>10019</v>
      </c>
      <c r="B57">
        <v>170500</v>
      </c>
      <c r="C57" t="s">
        <v>1439</v>
      </c>
      <c r="D57" t="s">
        <v>1188</v>
      </c>
      <c r="E57" t="s">
        <v>24</v>
      </c>
      <c r="F57">
        <v>37</v>
      </c>
      <c r="G57" s="1">
        <v>30394</v>
      </c>
      <c r="H57" t="s">
        <v>1126</v>
      </c>
      <c r="I57" t="s">
        <v>27</v>
      </c>
      <c r="J57" t="s">
        <v>28</v>
      </c>
      <c r="K57" t="s">
        <v>29</v>
      </c>
      <c r="L57" t="s">
        <v>1416</v>
      </c>
      <c r="M57" s="1">
        <v>39818</v>
      </c>
      <c r="N57" s="1"/>
      <c r="O57">
        <v>4013</v>
      </c>
      <c r="P57">
        <v>11</v>
      </c>
      <c r="R57" t="s">
        <v>34</v>
      </c>
      <c r="S57" t="s">
        <v>35</v>
      </c>
      <c r="T57" t="s">
        <v>199</v>
      </c>
      <c r="U57" t="s">
        <v>50</v>
      </c>
      <c r="V57" t="s">
        <v>38</v>
      </c>
      <c r="W57">
        <v>3.7</v>
      </c>
      <c r="X57">
        <v>5</v>
      </c>
      <c r="Y57">
        <v>0</v>
      </c>
      <c r="Z57" s="1">
        <v>43500</v>
      </c>
      <c r="AA57">
        <v>0</v>
      </c>
      <c r="AB57">
        <v>2867</v>
      </c>
      <c r="AC57">
        <v>15</v>
      </c>
      <c r="AD57">
        <v>5.1999999999999998E-3</v>
      </c>
      <c r="AE57" t="s">
        <v>1189</v>
      </c>
      <c r="AF57" t="s">
        <v>1523</v>
      </c>
      <c r="AG57" t="s">
        <v>1460</v>
      </c>
      <c r="AH57" t="s">
        <v>1466</v>
      </c>
      <c r="AI57">
        <v>8.6999999999999993</v>
      </c>
    </row>
    <row r="58" spans="1:35" x14ac:dyDescent="0.45">
      <c r="A58">
        <v>10094</v>
      </c>
      <c r="B58">
        <v>63381</v>
      </c>
      <c r="C58" t="s">
        <v>1438</v>
      </c>
      <c r="D58" t="s">
        <v>1125</v>
      </c>
      <c r="E58" t="s">
        <v>24</v>
      </c>
      <c r="F58">
        <v>43</v>
      </c>
      <c r="G58" s="1">
        <v>28215</v>
      </c>
      <c r="H58" t="s">
        <v>1130</v>
      </c>
      <c r="I58" t="s">
        <v>43</v>
      </c>
      <c r="J58" t="s">
        <v>28</v>
      </c>
      <c r="K58" t="s">
        <v>109</v>
      </c>
      <c r="L58" t="s">
        <v>30</v>
      </c>
      <c r="M58" s="1">
        <v>42009</v>
      </c>
      <c r="N58" s="1"/>
      <c r="O58">
        <v>1822</v>
      </c>
      <c r="P58">
        <v>5</v>
      </c>
      <c r="R58" t="s">
        <v>34</v>
      </c>
      <c r="S58" t="s">
        <v>35</v>
      </c>
      <c r="T58" t="s">
        <v>129</v>
      </c>
      <c r="U58" t="s">
        <v>50</v>
      </c>
      <c r="V58" t="s">
        <v>51</v>
      </c>
      <c r="W58">
        <v>4.7300000000000004</v>
      </c>
      <c r="X58">
        <v>5</v>
      </c>
      <c r="Y58">
        <v>0</v>
      </c>
      <c r="Z58" s="1">
        <v>43510</v>
      </c>
      <c r="AA58">
        <v>0</v>
      </c>
      <c r="AB58">
        <v>1302</v>
      </c>
      <c r="AC58">
        <v>6</v>
      </c>
      <c r="AD58">
        <v>4.5999999999999999E-3</v>
      </c>
      <c r="AE58" t="s">
        <v>1190</v>
      </c>
      <c r="AF58" t="s">
        <v>1524</v>
      </c>
      <c r="AG58" t="s">
        <v>1461</v>
      </c>
      <c r="AH58" t="s">
        <v>1464</v>
      </c>
      <c r="AI58">
        <v>9.6999999999999993</v>
      </c>
    </row>
    <row r="59" spans="1:35" x14ac:dyDescent="0.45">
      <c r="A59">
        <v>10193</v>
      </c>
      <c r="B59">
        <v>83552</v>
      </c>
      <c r="C59" t="s">
        <v>1439</v>
      </c>
      <c r="D59" t="s">
        <v>122</v>
      </c>
      <c r="E59" t="s">
        <v>24</v>
      </c>
      <c r="F59">
        <v>33</v>
      </c>
      <c r="G59" s="1">
        <v>31650</v>
      </c>
      <c r="H59" t="s">
        <v>1126</v>
      </c>
      <c r="I59" t="s">
        <v>43</v>
      </c>
      <c r="J59" t="s">
        <v>28</v>
      </c>
      <c r="K59" t="s">
        <v>29</v>
      </c>
      <c r="L59" t="s">
        <v>30</v>
      </c>
      <c r="M59" s="1">
        <v>42093</v>
      </c>
      <c r="N59" s="1"/>
      <c r="O59">
        <v>1738</v>
      </c>
      <c r="P59">
        <v>5</v>
      </c>
      <c r="R59" t="s">
        <v>34</v>
      </c>
      <c r="S59" t="s">
        <v>48</v>
      </c>
      <c r="T59" t="s">
        <v>49</v>
      </c>
      <c r="U59" t="s">
        <v>50</v>
      </c>
      <c r="V59" t="s">
        <v>51</v>
      </c>
      <c r="W59">
        <v>3.04</v>
      </c>
      <c r="X59">
        <v>3</v>
      </c>
      <c r="Y59">
        <v>6</v>
      </c>
      <c r="Z59" s="1">
        <v>43487</v>
      </c>
      <c r="AA59">
        <v>0</v>
      </c>
      <c r="AB59">
        <v>1242</v>
      </c>
      <c r="AC59">
        <v>2</v>
      </c>
      <c r="AD59">
        <v>1.6000000000000001E-3</v>
      </c>
      <c r="AE59" t="s">
        <v>1157</v>
      </c>
      <c r="AF59" t="s">
        <v>1525</v>
      </c>
      <c r="AG59" t="s">
        <v>1460</v>
      </c>
      <c r="AH59" t="s">
        <v>1464</v>
      </c>
      <c r="AI59">
        <v>6</v>
      </c>
    </row>
    <row r="60" spans="1:35" x14ac:dyDescent="0.45">
      <c r="A60">
        <v>10132</v>
      </c>
      <c r="B60">
        <v>56149</v>
      </c>
      <c r="C60" t="s">
        <v>1440</v>
      </c>
      <c r="D60" t="s">
        <v>1125</v>
      </c>
      <c r="E60" t="s">
        <v>24</v>
      </c>
      <c r="F60">
        <v>33</v>
      </c>
      <c r="G60" s="1">
        <v>31877</v>
      </c>
      <c r="H60" t="s">
        <v>1130</v>
      </c>
      <c r="I60" t="s">
        <v>27</v>
      </c>
      <c r="J60" t="s">
        <v>28</v>
      </c>
      <c r="K60" t="s">
        <v>29</v>
      </c>
      <c r="L60" t="s">
        <v>30</v>
      </c>
      <c r="M60" s="1">
        <v>42557</v>
      </c>
      <c r="N60" s="1"/>
      <c r="O60">
        <v>1274</v>
      </c>
      <c r="P60">
        <v>3</v>
      </c>
      <c r="R60" t="s">
        <v>34</v>
      </c>
      <c r="S60" t="s">
        <v>35</v>
      </c>
      <c r="T60" t="s">
        <v>36</v>
      </c>
      <c r="U60" t="s">
        <v>37</v>
      </c>
      <c r="V60" t="s">
        <v>51</v>
      </c>
      <c r="W60">
        <v>4.12</v>
      </c>
      <c r="X60">
        <v>5</v>
      </c>
      <c r="Y60">
        <v>0</v>
      </c>
      <c r="Z60" s="1">
        <v>43493</v>
      </c>
      <c r="AA60">
        <v>0</v>
      </c>
      <c r="AB60">
        <v>910</v>
      </c>
      <c r="AC60">
        <v>15</v>
      </c>
      <c r="AD60">
        <v>1.6500000000000001E-2</v>
      </c>
      <c r="AE60" t="s">
        <v>1191</v>
      </c>
      <c r="AF60" t="s">
        <v>1526</v>
      </c>
      <c r="AG60" t="s">
        <v>1460</v>
      </c>
      <c r="AH60" t="s">
        <v>1465</v>
      </c>
      <c r="AI60">
        <v>9.1</v>
      </c>
    </row>
    <row r="61" spans="1:35" x14ac:dyDescent="0.45">
      <c r="A61">
        <v>10083</v>
      </c>
      <c r="B61">
        <v>92329</v>
      </c>
      <c r="C61" t="s">
        <v>1439</v>
      </c>
      <c r="D61" t="s">
        <v>323</v>
      </c>
      <c r="E61" t="s">
        <v>182</v>
      </c>
      <c r="F61">
        <v>54</v>
      </c>
      <c r="G61" s="1">
        <v>23994</v>
      </c>
      <c r="H61" t="s">
        <v>1126</v>
      </c>
      <c r="I61" t="s">
        <v>27</v>
      </c>
      <c r="J61" t="s">
        <v>28</v>
      </c>
      <c r="K61" t="s">
        <v>29</v>
      </c>
      <c r="L61" t="s">
        <v>30</v>
      </c>
      <c r="M61" s="1">
        <v>41953</v>
      </c>
      <c r="N61" s="1"/>
      <c r="O61">
        <v>1878</v>
      </c>
      <c r="P61">
        <v>5</v>
      </c>
      <c r="R61" t="s">
        <v>34</v>
      </c>
      <c r="S61" t="s">
        <v>48</v>
      </c>
      <c r="T61" t="s">
        <v>105</v>
      </c>
      <c r="U61" t="s">
        <v>92</v>
      </c>
      <c r="V61" t="s">
        <v>51</v>
      </c>
      <c r="W61">
        <v>5</v>
      </c>
      <c r="X61">
        <v>3</v>
      </c>
      <c r="Y61">
        <v>4</v>
      </c>
      <c r="Z61" s="1">
        <v>43467</v>
      </c>
      <c r="AA61">
        <v>0</v>
      </c>
      <c r="AB61">
        <v>1342</v>
      </c>
      <c r="AC61">
        <v>5</v>
      </c>
      <c r="AD61">
        <v>3.7000000000000002E-3</v>
      </c>
      <c r="AE61" t="s">
        <v>1192</v>
      </c>
      <c r="AF61" t="s">
        <v>1527</v>
      </c>
      <c r="AG61" t="s">
        <v>1462</v>
      </c>
      <c r="AH61" t="s">
        <v>1464</v>
      </c>
      <c r="AI61">
        <v>8</v>
      </c>
    </row>
    <row r="62" spans="1:35" x14ac:dyDescent="0.45">
      <c r="A62">
        <v>10099</v>
      </c>
      <c r="B62">
        <v>65729</v>
      </c>
      <c r="C62" t="s">
        <v>1438</v>
      </c>
      <c r="D62" t="s">
        <v>326</v>
      </c>
      <c r="E62" t="s">
        <v>252</v>
      </c>
      <c r="F62">
        <v>30</v>
      </c>
      <c r="G62" s="1">
        <v>32982</v>
      </c>
      <c r="H62" t="s">
        <v>1130</v>
      </c>
      <c r="I62" t="s">
        <v>27</v>
      </c>
      <c r="J62" t="s">
        <v>28</v>
      </c>
      <c r="K62" t="s">
        <v>29</v>
      </c>
      <c r="L62" t="s">
        <v>30</v>
      </c>
      <c r="M62" s="1">
        <v>41764</v>
      </c>
      <c r="N62" s="1"/>
      <c r="O62">
        <v>2067</v>
      </c>
      <c r="P62">
        <v>6</v>
      </c>
      <c r="R62" t="s">
        <v>34</v>
      </c>
      <c r="S62" t="s">
        <v>225</v>
      </c>
      <c r="T62" t="s">
        <v>329</v>
      </c>
      <c r="U62" t="s">
        <v>50</v>
      </c>
      <c r="V62" t="s">
        <v>51</v>
      </c>
      <c r="W62">
        <v>4.62</v>
      </c>
      <c r="X62">
        <v>4</v>
      </c>
      <c r="Y62">
        <v>0</v>
      </c>
      <c r="Z62" s="1">
        <v>43489</v>
      </c>
      <c r="AA62">
        <v>0</v>
      </c>
      <c r="AB62">
        <v>1477</v>
      </c>
      <c r="AC62">
        <v>8</v>
      </c>
      <c r="AD62">
        <v>5.4000000000000003E-3</v>
      </c>
      <c r="AE62" t="s">
        <v>1193</v>
      </c>
      <c r="AF62" t="s">
        <v>1528</v>
      </c>
      <c r="AG62" t="s">
        <v>1460</v>
      </c>
      <c r="AH62" t="s">
        <v>1464</v>
      </c>
      <c r="AI62">
        <v>8.6</v>
      </c>
    </row>
    <row r="63" spans="1:35" x14ac:dyDescent="0.45">
      <c r="A63">
        <v>10212</v>
      </c>
      <c r="B63">
        <v>85028</v>
      </c>
      <c r="C63" t="s">
        <v>1439</v>
      </c>
      <c r="D63" t="s">
        <v>323</v>
      </c>
      <c r="E63" t="s">
        <v>182</v>
      </c>
      <c r="F63">
        <v>68</v>
      </c>
      <c r="G63" s="1">
        <v>19011</v>
      </c>
      <c r="H63" t="s">
        <v>1130</v>
      </c>
      <c r="I63" t="s">
        <v>43</v>
      </c>
      <c r="J63" t="s">
        <v>28</v>
      </c>
      <c r="K63" t="s">
        <v>29</v>
      </c>
      <c r="L63" t="s">
        <v>30</v>
      </c>
      <c r="M63" s="1">
        <v>41953</v>
      </c>
      <c r="N63" s="1"/>
      <c r="O63">
        <v>1878</v>
      </c>
      <c r="P63">
        <v>5</v>
      </c>
      <c r="R63" t="s">
        <v>34</v>
      </c>
      <c r="S63" t="s">
        <v>48</v>
      </c>
      <c r="T63" t="s">
        <v>105</v>
      </c>
      <c r="U63" t="s">
        <v>37</v>
      </c>
      <c r="V63" t="s">
        <v>51</v>
      </c>
      <c r="W63">
        <v>3.1</v>
      </c>
      <c r="X63">
        <v>5</v>
      </c>
      <c r="Y63">
        <v>8</v>
      </c>
      <c r="Z63" s="1">
        <v>43508</v>
      </c>
      <c r="AA63">
        <v>0</v>
      </c>
      <c r="AB63">
        <v>1342</v>
      </c>
      <c r="AC63">
        <v>19</v>
      </c>
      <c r="AD63">
        <v>1.4200000000000001E-2</v>
      </c>
      <c r="AE63" t="s">
        <v>1194</v>
      </c>
      <c r="AF63" t="s">
        <v>1529</v>
      </c>
      <c r="AG63" t="s">
        <v>1459</v>
      </c>
      <c r="AH63" t="s">
        <v>1464</v>
      </c>
      <c r="AI63">
        <v>8.1</v>
      </c>
    </row>
    <row r="64" spans="1:35" x14ac:dyDescent="0.45">
      <c r="A64">
        <v>10056</v>
      </c>
      <c r="B64">
        <v>57583</v>
      </c>
      <c r="C64" t="s">
        <v>1440</v>
      </c>
      <c r="D64" t="s">
        <v>1125</v>
      </c>
      <c r="E64" t="s">
        <v>24</v>
      </c>
      <c r="F64">
        <v>41</v>
      </c>
      <c r="G64" s="1">
        <v>28799</v>
      </c>
      <c r="H64" t="s">
        <v>1130</v>
      </c>
      <c r="I64" t="s">
        <v>43</v>
      </c>
      <c r="J64" t="s">
        <v>28</v>
      </c>
      <c r="K64" t="s">
        <v>29</v>
      </c>
      <c r="L64" t="s">
        <v>30</v>
      </c>
      <c r="M64" s="1">
        <v>41092</v>
      </c>
      <c r="N64" s="1"/>
      <c r="O64">
        <v>2739</v>
      </c>
      <c r="P64">
        <v>8</v>
      </c>
      <c r="R64" t="s">
        <v>34</v>
      </c>
      <c r="S64" t="s">
        <v>35</v>
      </c>
      <c r="T64" t="s">
        <v>64</v>
      </c>
      <c r="U64" t="s">
        <v>50</v>
      </c>
      <c r="V64" t="s">
        <v>51</v>
      </c>
      <c r="W64">
        <v>5</v>
      </c>
      <c r="X64">
        <v>3</v>
      </c>
      <c r="Y64">
        <v>0</v>
      </c>
      <c r="Z64" s="1">
        <v>43521</v>
      </c>
      <c r="AA64">
        <v>0</v>
      </c>
      <c r="AB64">
        <v>1957</v>
      </c>
      <c r="AC64">
        <v>1</v>
      </c>
      <c r="AD64">
        <v>5.0000000000000001E-4</v>
      </c>
      <c r="AE64" t="s">
        <v>1195</v>
      </c>
      <c r="AF64" t="s">
        <v>1530</v>
      </c>
      <c r="AG64" t="s">
        <v>1461</v>
      </c>
      <c r="AH64" t="s">
        <v>1464</v>
      </c>
      <c r="AI64">
        <v>8</v>
      </c>
    </row>
    <row r="65" spans="1:35" x14ac:dyDescent="0.45">
      <c r="A65">
        <v>10143</v>
      </c>
      <c r="B65">
        <v>56294</v>
      </c>
      <c r="C65" t="s">
        <v>1440</v>
      </c>
      <c r="D65" t="s">
        <v>1129</v>
      </c>
      <c r="E65" t="s">
        <v>24</v>
      </c>
      <c r="F65">
        <v>40</v>
      </c>
      <c r="G65" s="1">
        <v>29112</v>
      </c>
      <c r="H65" t="s">
        <v>1126</v>
      </c>
      <c r="I65" t="s">
        <v>27</v>
      </c>
      <c r="J65" t="s">
        <v>1146</v>
      </c>
      <c r="K65" t="s">
        <v>29</v>
      </c>
      <c r="L65" t="s">
        <v>1418</v>
      </c>
      <c r="M65" s="1">
        <v>40854</v>
      </c>
      <c r="N65" s="1"/>
      <c r="O65">
        <v>2977</v>
      </c>
      <c r="P65">
        <v>8</v>
      </c>
      <c r="R65" t="s">
        <v>34</v>
      </c>
      <c r="S65" t="s">
        <v>35</v>
      </c>
      <c r="T65" t="s">
        <v>59</v>
      </c>
      <c r="U65" t="s">
        <v>37</v>
      </c>
      <c r="V65" t="s">
        <v>51</v>
      </c>
      <c r="W65">
        <v>3.96</v>
      </c>
      <c r="X65">
        <v>4</v>
      </c>
      <c r="Y65">
        <v>0</v>
      </c>
      <c r="Z65" s="1">
        <v>43523</v>
      </c>
      <c r="AA65">
        <v>0</v>
      </c>
      <c r="AB65">
        <v>2127</v>
      </c>
      <c r="AC65">
        <v>6</v>
      </c>
      <c r="AD65">
        <v>2.8E-3</v>
      </c>
      <c r="AE65" t="s">
        <v>1196</v>
      </c>
      <c r="AF65" t="s">
        <v>1531</v>
      </c>
      <c r="AG65" t="s">
        <v>1461</v>
      </c>
      <c r="AH65" t="s">
        <v>1464</v>
      </c>
      <c r="AI65">
        <v>8</v>
      </c>
    </row>
    <row r="66" spans="1:35" x14ac:dyDescent="0.45">
      <c r="A66">
        <v>10311</v>
      </c>
      <c r="B66">
        <v>56991</v>
      </c>
      <c r="C66" t="s">
        <v>1440</v>
      </c>
      <c r="D66" t="s">
        <v>1125</v>
      </c>
      <c r="E66" t="s">
        <v>24</v>
      </c>
      <c r="F66">
        <v>32</v>
      </c>
      <c r="G66" s="1">
        <v>32248</v>
      </c>
      <c r="H66" t="s">
        <v>1126</v>
      </c>
      <c r="I66" t="s">
        <v>43</v>
      </c>
      <c r="J66" t="s">
        <v>28</v>
      </c>
      <c r="K66" t="s">
        <v>29</v>
      </c>
      <c r="L66" t="s">
        <v>30</v>
      </c>
      <c r="M66" s="1">
        <v>43290</v>
      </c>
      <c r="N66" s="1"/>
      <c r="O66">
        <v>541</v>
      </c>
      <c r="P66">
        <v>1</v>
      </c>
      <c r="R66" t="s">
        <v>34</v>
      </c>
      <c r="S66" t="s">
        <v>35</v>
      </c>
      <c r="T66" t="s">
        <v>98</v>
      </c>
      <c r="U66" t="s">
        <v>50</v>
      </c>
      <c r="V66" t="s">
        <v>51</v>
      </c>
      <c r="W66">
        <v>4.3</v>
      </c>
      <c r="X66">
        <v>4</v>
      </c>
      <c r="Y66">
        <v>3</v>
      </c>
      <c r="Z66" s="1">
        <v>43496</v>
      </c>
      <c r="AA66">
        <v>2</v>
      </c>
      <c r="AB66">
        <v>387</v>
      </c>
      <c r="AC66">
        <v>2</v>
      </c>
      <c r="AD66">
        <v>5.1999999999999998E-3</v>
      </c>
      <c r="AE66" t="s">
        <v>1197</v>
      </c>
      <c r="AF66" t="s">
        <v>1532</v>
      </c>
      <c r="AG66" t="s">
        <v>1460</v>
      </c>
      <c r="AH66" t="s">
        <v>1465</v>
      </c>
      <c r="AI66">
        <v>8.3000000000000007</v>
      </c>
    </row>
    <row r="67" spans="1:35" x14ac:dyDescent="0.45">
      <c r="A67">
        <v>10070</v>
      </c>
      <c r="B67">
        <v>55722</v>
      </c>
      <c r="C67" t="s">
        <v>1440</v>
      </c>
      <c r="D67" t="s">
        <v>1125</v>
      </c>
      <c r="E67" t="s">
        <v>24</v>
      </c>
      <c r="F67">
        <v>42</v>
      </c>
      <c r="G67" s="1">
        <v>28429</v>
      </c>
      <c r="H67" t="s">
        <v>1126</v>
      </c>
      <c r="I67" t="s">
        <v>43</v>
      </c>
      <c r="J67" t="s">
        <v>28</v>
      </c>
      <c r="K67" t="s">
        <v>29</v>
      </c>
      <c r="L67" t="s">
        <v>30</v>
      </c>
      <c r="M67" s="1">
        <v>40679</v>
      </c>
      <c r="N67" s="1">
        <v>42529</v>
      </c>
      <c r="O67">
        <v>1850</v>
      </c>
      <c r="P67">
        <v>5</v>
      </c>
      <c r="Q67" t="s">
        <v>1417</v>
      </c>
      <c r="R67" t="s">
        <v>1412</v>
      </c>
      <c r="S67" t="s">
        <v>35</v>
      </c>
      <c r="T67" t="s">
        <v>72</v>
      </c>
      <c r="U67" t="s">
        <v>50</v>
      </c>
      <c r="V67" t="s">
        <v>51</v>
      </c>
      <c r="W67">
        <v>5</v>
      </c>
      <c r="X67">
        <v>4</v>
      </c>
      <c r="Y67">
        <v>0</v>
      </c>
      <c r="Z67" s="1">
        <v>42462</v>
      </c>
      <c r="AA67">
        <v>0</v>
      </c>
      <c r="AB67">
        <v>1322</v>
      </c>
      <c r="AC67">
        <v>14</v>
      </c>
      <c r="AD67">
        <v>1.06E-2</v>
      </c>
      <c r="AE67" t="s">
        <v>1186</v>
      </c>
      <c r="AF67" t="s">
        <v>1198</v>
      </c>
      <c r="AG67" t="s">
        <v>1461</v>
      </c>
      <c r="AH67" t="s">
        <v>1464</v>
      </c>
      <c r="AI67">
        <v>9</v>
      </c>
    </row>
    <row r="68" spans="1:35" x14ac:dyDescent="0.45">
      <c r="A68">
        <v>10155</v>
      </c>
      <c r="B68">
        <v>101199</v>
      </c>
      <c r="C68" t="s">
        <v>1439</v>
      </c>
      <c r="D68" t="s">
        <v>81</v>
      </c>
      <c r="E68" t="s">
        <v>24</v>
      </c>
      <c r="F68">
        <v>41</v>
      </c>
      <c r="G68" s="1">
        <v>29041</v>
      </c>
      <c r="H68" t="s">
        <v>1130</v>
      </c>
      <c r="I68" t="s">
        <v>27</v>
      </c>
      <c r="J68" t="s">
        <v>28</v>
      </c>
      <c r="K68" t="s">
        <v>29</v>
      </c>
      <c r="L68" t="s">
        <v>1416</v>
      </c>
      <c r="M68" s="1">
        <v>40917</v>
      </c>
      <c r="N68" s="1"/>
      <c r="O68">
        <v>2914</v>
      </c>
      <c r="P68">
        <v>8</v>
      </c>
      <c r="R68" t="s">
        <v>34</v>
      </c>
      <c r="S68" t="s">
        <v>1415</v>
      </c>
      <c r="T68" t="s">
        <v>85</v>
      </c>
      <c r="U68" t="s">
        <v>174</v>
      </c>
      <c r="V68" t="s">
        <v>51</v>
      </c>
      <c r="W68">
        <v>3.79</v>
      </c>
      <c r="X68">
        <v>5</v>
      </c>
      <c r="Y68">
        <v>5</v>
      </c>
      <c r="Z68" s="1">
        <v>43490</v>
      </c>
      <c r="AA68">
        <v>0</v>
      </c>
      <c r="AB68">
        <v>2082</v>
      </c>
      <c r="AC68">
        <v>8</v>
      </c>
      <c r="AD68">
        <v>3.8E-3</v>
      </c>
      <c r="AE68" t="s">
        <v>1199</v>
      </c>
      <c r="AF68" t="s">
        <v>1533</v>
      </c>
      <c r="AG68" t="s">
        <v>1461</v>
      </c>
      <c r="AH68" t="s">
        <v>1464</v>
      </c>
      <c r="AI68">
        <v>8.8000000000000007</v>
      </c>
    </row>
    <row r="69" spans="1:35" x14ac:dyDescent="0.45">
      <c r="A69">
        <v>10306</v>
      </c>
      <c r="B69">
        <v>61568</v>
      </c>
      <c r="C69" t="s">
        <v>1438</v>
      </c>
      <c r="D69" t="s">
        <v>1165</v>
      </c>
      <c r="E69" t="s">
        <v>350</v>
      </c>
      <c r="F69">
        <v>44</v>
      </c>
      <c r="G69" s="1">
        <v>27700</v>
      </c>
      <c r="H69" t="s">
        <v>1126</v>
      </c>
      <c r="I69" t="s">
        <v>27</v>
      </c>
      <c r="J69" t="s">
        <v>28</v>
      </c>
      <c r="K69" t="s">
        <v>29</v>
      </c>
      <c r="L69" t="s">
        <v>1418</v>
      </c>
      <c r="M69" s="1">
        <v>41911</v>
      </c>
      <c r="N69" s="1"/>
      <c r="O69">
        <v>1920</v>
      </c>
      <c r="P69">
        <v>5</v>
      </c>
      <c r="R69" t="s">
        <v>34</v>
      </c>
      <c r="S69" t="s">
        <v>225</v>
      </c>
      <c r="T69" t="s">
        <v>226</v>
      </c>
      <c r="U69" t="s">
        <v>50</v>
      </c>
      <c r="V69" t="s">
        <v>352</v>
      </c>
      <c r="W69">
        <v>1.93</v>
      </c>
      <c r="X69">
        <v>3</v>
      </c>
      <c r="Y69">
        <v>0</v>
      </c>
      <c r="Z69" s="1">
        <v>43495</v>
      </c>
      <c r="AA69">
        <v>6</v>
      </c>
      <c r="AB69">
        <v>1372</v>
      </c>
      <c r="AC69">
        <v>5</v>
      </c>
      <c r="AD69">
        <v>3.5999999999999999E-3</v>
      </c>
      <c r="AE69" t="s">
        <v>1200</v>
      </c>
      <c r="AF69" t="s">
        <v>1534</v>
      </c>
      <c r="AG69" t="s">
        <v>1461</v>
      </c>
      <c r="AH69" t="s">
        <v>1464</v>
      </c>
      <c r="AI69">
        <v>4.9000000000000004</v>
      </c>
    </row>
    <row r="70" spans="1:35" x14ac:dyDescent="0.45">
      <c r="A70">
        <v>10100</v>
      </c>
      <c r="B70">
        <v>58275</v>
      </c>
      <c r="C70" t="s">
        <v>1440</v>
      </c>
      <c r="D70" t="s">
        <v>1129</v>
      </c>
      <c r="E70" t="s">
        <v>24</v>
      </c>
      <c r="F70">
        <v>69</v>
      </c>
      <c r="G70" s="1">
        <v>18684</v>
      </c>
      <c r="H70" t="s">
        <v>1130</v>
      </c>
      <c r="I70" t="s">
        <v>216</v>
      </c>
      <c r="J70" t="s">
        <v>28</v>
      </c>
      <c r="K70" t="s">
        <v>29</v>
      </c>
      <c r="L70" t="s">
        <v>1416</v>
      </c>
      <c r="M70" s="1">
        <v>40637</v>
      </c>
      <c r="N70" s="1">
        <v>42312</v>
      </c>
      <c r="O70">
        <v>1675</v>
      </c>
      <c r="P70">
        <v>5</v>
      </c>
      <c r="Q70" t="s">
        <v>1425</v>
      </c>
      <c r="R70" t="s">
        <v>1412</v>
      </c>
      <c r="S70" t="s">
        <v>35</v>
      </c>
      <c r="T70" t="s">
        <v>129</v>
      </c>
      <c r="U70" t="s">
        <v>73</v>
      </c>
      <c r="V70" t="s">
        <v>51</v>
      </c>
      <c r="W70">
        <v>4.62</v>
      </c>
      <c r="X70">
        <v>5</v>
      </c>
      <c r="Y70">
        <v>0</v>
      </c>
      <c r="Z70" s="1">
        <v>42130</v>
      </c>
      <c r="AA70">
        <v>0</v>
      </c>
      <c r="AB70">
        <v>1197</v>
      </c>
      <c r="AC70">
        <v>1</v>
      </c>
      <c r="AD70">
        <v>8.0000000000000004E-4</v>
      </c>
      <c r="AE70" t="s">
        <v>1201</v>
      </c>
      <c r="AF70" t="s">
        <v>1535</v>
      </c>
      <c r="AG70" t="s">
        <v>1459</v>
      </c>
      <c r="AH70" t="s">
        <v>1464</v>
      </c>
      <c r="AI70">
        <v>9.6</v>
      </c>
    </row>
    <row r="71" spans="1:35" x14ac:dyDescent="0.45">
      <c r="A71">
        <v>10310</v>
      </c>
      <c r="B71">
        <v>53189</v>
      </c>
      <c r="C71" t="s">
        <v>1440</v>
      </c>
      <c r="D71" t="s">
        <v>1125</v>
      </c>
      <c r="E71" t="s">
        <v>24</v>
      </c>
      <c r="F71">
        <v>53</v>
      </c>
      <c r="G71" s="1">
        <v>24581</v>
      </c>
      <c r="H71" t="s">
        <v>1126</v>
      </c>
      <c r="I71" t="s">
        <v>43</v>
      </c>
      <c r="J71" t="s">
        <v>28</v>
      </c>
      <c r="K71" t="s">
        <v>29</v>
      </c>
      <c r="L71" t="s">
        <v>30</v>
      </c>
      <c r="M71" s="1">
        <v>41827</v>
      </c>
      <c r="N71" s="1"/>
      <c r="O71">
        <v>2004</v>
      </c>
      <c r="P71">
        <v>5</v>
      </c>
      <c r="R71" t="s">
        <v>34</v>
      </c>
      <c r="S71" t="s">
        <v>35</v>
      </c>
      <c r="T71" t="s">
        <v>78</v>
      </c>
      <c r="U71" t="s">
        <v>50</v>
      </c>
      <c r="V71" t="s">
        <v>352</v>
      </c>
      <c r="W71">
        <v>1.1200000000000001</v>
      </c>
      <c r="X71">
        <v>2</v>
      </c>
      <c r="Y71">
        <v>0</v>
      </c>
      <c r="Z71" s="1">
        <v>43496</v>
      </c>
      <c r="AA71">
        <v>4</v>
      </c>
      <c r="AB71">
        <v>1432</v>
      </c>
      <c r="AC71">
        <v>9</v>
      </c>
      <c r="AD71">
        <v>6.3E-3</v>
      </c>
      <c r="AE71" t="s">
        <v>1202</v>
      </c>
      <c r="AF71" t="s">
        <v>1536</v>
      </c>
      <c r="AG71" t="s">
        <v>1462</v>
      </c>
      <c r="AH71" t="s">
        <v>1464</v>
      </c>
      <c r="AI71">
        <v>3.1</v>
      </c>
    </row>
    <row r="72" spans="1:35" x14ac:dyDescent="0.45">
      <c r="A72">
        <v>10197</v>
      </c>
      <c r="B72">
        <v>96820</v>
      </c>
      <c r="C72" t="s">
        <v>1439</v>
      </c>
      <c r="D72" t="s">
        <v>361</v>
      </c>
      <c r="E72" t="s">
        <v>24</v>
      </c>
      <c r="F72">
        <v>36</v>
      </c>
      <c r="G72" s="1">
        <v>30563</v>
      </c>
      <c r="H72" t="s">
        <v>1126</v>
      </c>
      <c r="I72" t="s">
        <v>27</v>
      </c>
      <c r="J72" t="s">
        <v>28</v>
      </c>
      <c r="K72" t="s">
        <v>29</v>
      </c>
      <c r="L72" t="s">
        <v>30</v>
      </c>
      <c r="M72" s="1">
        <v>42781</v>
      </c>
      <c r="N72" s="1"/>
      <c r="O72">
        <v>1050</v>
      </c>
      <c r="P72">
        <v>3</v>
      </c>
      <c r="R72" t="s">
        <v>34</v>
      </c>
      <c r="S72" t="s">
        <v>48</v>
      </c>
      <c r="T72" t="s">
        <v>364</v>
      </c>
      <c r="U72" t="s">
        <v>50</v>
      </c>
      <c r="V72" t="s">
        <v>51</v>
      </c>
      <c r="W72">
        <v>3.01</v>
      </c>
      <c r="X72">
        <v>5</v>
      </c>
      <c r="Y72">
        <v>7</v>
      </c>
      <c r="Z72" s="1">
        <v>43488</v>
      </c>
      <c r="AA72">
        <v>0</v>
      </c>
      <c r="AB72">
        <v>750</v>
      </c>
      <c r="AC72">
        <v>15</v>
      </c>
      <c r="AD72">
        <v>0.02</v>
      </c>
      <c r="AE72" t="s">
        <v>1203</v>
      </c>
      <c r="AF72" t="s">
        <v>1537</v>
      </c>
      <c r="AG72" t="s">
        <v>1460</v>
      </c>
      <c r="AH72" t="s">
        <v>1465</v>
      </c>
      <c r="AI72">
        <v>8</v>
      </c>
    </row>
    <row r="73" spans="1:35" x14ac:dyDescent="0.45">
      <c r="A73">
        <v>10276</v>
      </c>
      <c r="B73">
        <v>51259</v>
      </c>
      <c r="C73" t="s">
        <v>1440</v>
      </c>
      <c r="D73" t="s">
        <v>1125</v>
      </c>
      <c r="E73" t="s">
        <v>24</v>
      </c>
      <c r="F73">
        <v>37</v>
      </c>
      <c r="G73" s="1">
        <v>30270</v>
      </c>
      <c r="H73" t="s">
        <v>1126</v>
      </c>
      <c r="I73" t="s">
        <v>27</v>
      </c>
      <c r="J73" t="s">
        <v>28</v>
      </c>
      <c r="K73" t="s">
        <v>29</v>
      </c>
      <c r="L73" t="s">
        <v>30</v>
      </c>
      <c r="M73" s="1">
        <v>41771</v>
      </c>
      <c r="N73" s="1"/>
      <c r="O73">
        <v>2060</v>
      </c>
      <c r="P73">
        <v>6</v>
      </c>
      <c r="R73" t="s">
        <v>34</v>
      </c>
      <c r="S73" t="s">
        <v>35</v>
      </c>
      <c r="T73" t="s">
        <v>91</v>
      </c>
      <c r="U73" t="s">
        <v>50</v>
      </c>
      <c r="V73" t="s">
        <v>51</v>
      </c>
      <c r="W73">
        <v>4.3</v>
      </c>
      <c r="X73">
        <v>4</v>
      </c>
      <c r="Y73">
        <v>0</v>
      </c>
      <c r="Z73" s="1">
        <v>43515</v>
      </c>
      <c r="AA73">
        <v>0</v>
      </c>
      <c r="AB73">
        <v>1472</v>
      </c>
      <c r="AC73">
        <v>1</v>
      </c>
      <c r="AD73">
        <v>6.9999999999999999E-4</v>
      </c>
      <c r="AE73" t="s">
        <v>1204</v>
      </c>
      <c r="AF73" t="s">
        <v>1538</v>
      </c>
      <c r="AG73" t="s">
        <v>1460</v>
      </c>
      <c r="AH73" t="s">
        <v>1464</v>
      </c>
      <c r="AI73">
        <v>8.3000000000000007</v>
      </c>
    </row>
    <row r="74" spans="1:35" x14ac:dyDescent="0.45">
      <c r="A74">
        <v>10304</v>
      </c>
      <c r="B74">
        <v>59231</v>
      </c>
      <c r="C74" t="s">
        <v>1440</v>
      </c>
      <c r="D74" t="s">
        <v>1165</v>
      </c>
      <c r="E74" t="s">
        <v>369</v>
      </c>
      <c r="F74">
        <v>33</v>
      </c>
      <c r="G74" s="1">
        <v>31911</v>
      </c>
      <c r="H74" t="s">
        <v>1130</v>
      </c>
      <c r="I74" t="s">
        <v>27</v>
      </c>
      <c r="J74" t="s">
        <v>28</v>
      </c>
      <c r="K74" t="s">
        <v>109</v>
      </c>
      <c r="L74" t="s">
        <v>30</v>
      </c>
      <c r="M74" s="1">
        <v>40959</v>
      </c>
      <c r="N74" s="1"/>
      <c r="O74">
        <v>2872</v>
      </c>
      <c r="P74">
        <v>8</v>
      </c>
      <c r="R74" t="s">
        <v>34</v>
      </c>
      <c r="S74" t="s">
        <v>225</v>
      </c>
      <c r="T74" t="s">
        <v>226</v>
      </c>
      <c r="U74" t="s">
        <v>371</v>
      </c>
      <c r="V74" t="s">
        <v>352</v>
      </c>
      <c r="W74">
        <v>2.2999999999999998</v>
      </c>
      <c r="X74">
        <v>1</v>
      </c>
      <c r="Y74">
        <v>0</v>
      </c>
      <c r="Z74" s="1">
        <v>43494</v>
      </c>
      <c r="AA74">
        <v>2</v>
      </c>
      <c r="AB74">
        <v>2052</v>
      </c>
      <c r="AC74">
        <v>17</v>
      </c>
      <c r="AD74">
        <v>8.3000000000000001E-3</v>
      </c>
      <c r="AE74" t="s">
        <v>1205</v>
      </c>
      <c r="AF74" t="s">
        <v>1539</v>
      </c>
      <c r="AG74" t="s">
        <v>1460</v>
      </c>
      <c r="AH74" t="s">
        <v>1464</v>
      </c>
      <c r="AI74">
        <v>3.3</v>
      </c>
    </row>
    <row r="75" spans="1:35" x14ac:dyDescent="0.45">
      <c r="A75">
        <v>10284</v>
      </c>
      <c r="B75">
        <v>61584</v>
      </c>
      <c r="C75" t="s">
        <v>1438</v>
      </c>
      <c r="D75" t="s">
        <v>1125</v>
      </c>
      <c r="E75" t="s">
        <v>24</v>
      </c>
      <c r="F75">
        <v>41</v>
      </c>
      <c r="G75" s="1">
        <v>28826</v>
      </c>
      <c r="H75" t="s">
        <v>1130</v>
      </c>
      <c r="I75" t="s">
        <v>43</v>
      </c>
      <c r="J75" t="s">
        <v>28</v>
      </c>
      <c r="K75" t="s">
        <v>29</v>
      </c>
      <c r="L75" t="s">
        <v>1416</v>
      </c>
      <c r="M75" s="1">
        <v>41281</v>
      </c>
      <c r="N75" s="1"/>
      <c r="O75">
        <v>2550</v>
      </c>
      <c r="P75">
        <v>7</v>
      </c>
      <c r="R75" t="s">
        <v>34</v>
      </c>
      <c r="S75" t="s">
        <v>35</v>
      </c>
      <c r="T75" t="s">
        <v>98</v>
      </c>
      <c r="U75" t="s">
        <v>50</v>
      </c>
      <c r="V75" t="s">
        <v>175</v>
      </c>
      <c r="W75">
        <v>3.88</v>
      </c>
      <c r="X75">
        <v>4</v>
      </c>
      <c r="Y75">
        <v>0</v>
      </c>
      <c r="Z75" s="1">
        <v>43483</v>
      </c>
      <c r="AA75">
        <v>0</v>
      </c>
      <c r="AB75">
        <v>1822</v>
      </c>
      <c r="AC75">
        <v>6</v>
      </c>
      <c r="AD75">
        <v>3.3E-3</v>
      </c>
      <c r="AE75" t="s">
        <v>1206</v>
      </c>
      <c r="AF75" t="s">
        <v>1540</v>
      </c>
      <c r="AG75" t="s">
        <v>1461</v>
      </c>
      <c r="AH75" t="s">
        <v>1464</v>
      </c>
      <c r="AI75">
        <v>7.9</v>
      </c>
    </row>
    <row r="76" spans="1:35" x14ac:dyDescent="0.45">
      <c r="A76">
        <v>10207</v>
      </c>
      <c r="B76">
        <v>46335</v>
      </c>
      <c r="C76" t="s">
        <v>1440</v>
      </c>
      <c r="D76" t="s">
        <v>1125</v>
      </c>
      <c r="E76" t="s">
        <v>24</v>
      </c>
      <c r="F76">
        <v>33</v>
      </c>
      <c r="G76" s="1">
        <v>31692</v>
      </c>
      <c r="H76" t="s">
        <v>1130</v>
      </c>
      <c r="I76" t="s">
        <v>27</v>
      </c>
      <c r="J76" t="s">
        <v>28</v>
      </c>
      <c r="K76" t="s">
        <v>109</v>
      </c>
      <c r="L76" t="s">
        <v>30</v>
      </c>
      <c r="M76" s="1">
        <v>41001</v>
      </c>
      <c r="N76" s="1"/>
      <c r="O76">
        <v>2830</v>
      </c>
      <c r="P76">
        <v>8</v>
      </c>
      <c r="R76" t="s">
        <v>34</v>
      </c>
      <c r="S76" t="s">
        <v>35</v>
      </c>
      <c r="T76" t="s">
        <v>113</v>
      </c>
      <c r="U76" t="s">
        <v>174</v>
      </c>
      <c r="V76" t="s">
        <v>51</v>
      </c>
      <c r="W76">
        <v>3.4</v>
      </c>
      <c r="X76">
        <v>5</v>
      </c>
      <c r="Y76">
        <v>0</v>
      </c>
      <c r="Z76" s="1">
        <v>43515</v>
      </c>
      <c r="AA76">
        <v>0</v>
      </c>
      <c r="AB76">
        <v>2022</v>
      </c>
      <c r="AC76">
        <v>15</v>
      </c>
      <c r="AD76">
        <v>7.4000000000000003E-3</v>
      </c>
      <c r="AE76" t="s">
        <v>1207</v>
      </c>
      <c r="AF76" t="s">
        <v>1541</v>
      </c>
      <c r="AG76" t="s">
        <v>1460</v>
      </c>
      <c r="AH76" t="s">
        <v>1464</v>
      </c>
      <c r="AI76">
        <v>8.4</v>
      </c>
    </row>
    <row r="77" spans="1:35" x14ac:dyDescent="0.45">
      <c r="A77">
        <v>10133</v>
      </c>
      <c r="B77">
        <v>70621</v>
      </c>
      <c r="C77" t="s">
        <v>1438</v>
      </c>
      <c r="D77" t="s">
        <v>102</v>
      </c>
      <c r="E77" t="s">
        <v>24</v>
      </c>
      <c r="F77">
        <v>31</v>
      </c>
      <c r="G77" s="1">
        <v>32342</v>
      </c>
      <c r="H77" t="s">
        <v>1130</v>
      </c>
      <c r="I77" t="s">
        <v>43</v>
      </c>
      <c r="J77" t="s">
        <v>28</v>
      </c>
      <c r="K77" t="s">
        <v>29</v>
      </c>
      <c r="L77" t="s">
        <v>30</v>
      </c>
      <c r="M77" s="1">
        <v>42009</v>
      </c>
      <c r="N77" s="1"/>
      <c r="O77">
        <v>1822</v>
      </c>
      <c r="P77">
        <v>5</v>
      </c>
      <c r="R77" t="s">
        <v>34</v>
      </c>
      <c r="S77" t="s">
        <v>48</v>
      </c>
      <c r="T77" t="s">
        <v>105</v>
      </c>
      <c r="U77" t="s">
        <v>92</v>
      </c>
      <c r="V77" t="s">
        <v>51</v>
      </c>
      <c r="W77">
        <v>4.1100000000000003</v>
      </c>
      <c r="X77">
        <v>4</v>
      </c>
      <c r="Y77">
        <v>6</v>
      </c>
      <c r="Z77" s="1">
        <v>43521</v>
      </c>
      <c r="AA77">
        <v>0</v>
      </c>
      <c r="AB77">
        <v>1302</v>
      </c>
      <c r="AC77">
        <v>16</v>
      </c>
      <c r="AD77">
        <v>1.23E-2</v>
      </c>
      <c r="AE77" t="s">
        <v>1134</v>
      </c>
      <c r="AF77" t="s">
        <v>1542</v>
      </c>
      <c r="AG77" t="s">
        <v>1460</v>
      </c>
      <c r="AH77" t="s">
        <v>1464</v>
      </c>
      <c r="AI77">
        <v>8.1</v>
      </c>
    </row>
    <row r="78" spans="1:35" x14ac:dyDescent="0.45">
      <c r="A78">
        <v>10028</v>
      </c>
      <c r="B78">
        <v>138888</v>
      </c>
      <c r="C78" t="s">
        <v>1439</v>
      </c>
      <c r="D78" t="s">
        <v>381</v>
      </c>
      <c r="E78" t="s">
        <v>24</v>
      </c>
      <c r="F78">
        <v>50</v>
      </c>
      <c r="G78" s="1">
        <v>25758</v>
      </c>
      <c r="H78" t="s">
        <v>1126</v>
      </c>
      <c r="I78" t="s">
        <v>27</v>
      </c>
      <c r="J78" t="s">
        <v>28</v>
      </c>
      <c r="K78" t="s">
        <v>29</v>
      </c>
      <c r="L78" t="s">
        <v>1416</v>
      </c>
      <c r="M78" s="1">
        <v>41644</v>
      </c>
      <c r="N78" s="1"/>
      <c r="O78">
        <v>2187</v>
      </c>
      <c r="P78">
        <v>6</v>
      </c>
      <c r="R78" t="s">
        <v>34</v>
      </c>
      <c r="S78" t="s">
        <v>48</v>
      </c>
      <c r="T78" t="s">
        <v>237</v>
      </c>
      <c r="U78" t="s">
        <v>50</v>
      </c>
      <c r="V78" t="s">
        <v>38</v>
      </c>
      <c r="W78">
        <v>4.3</v>
      </c>
      <c r="X78">
        <v>5</v>
      </c>
      <c r="Y78">
        <v>5</v>
      </c>
      <c r="Z78" s="1">
        <v>43469</v>
      </c>
      <c r="AA78">
        <v>0</v>
      </c>
      <c r="AB78">
        <v>1563</v>
      </c>
      <c r="AC78">
        <v>4</v>
      </c>
      <c r="AD78">
        <v>2.5999999999999999E-3</v>
      </c>
      <c r="AE78" t="s">
        <v>1208</v>
      </c>
      <c r="AF78" t="s">
        <v>1543</v>
      </c>
      <c r="AG78" t="s">
        <v>1462</v>
      </c>
      <c r="AH78" t="s">
        <v>1464</v>
      </c>
      <c r="AI78">
        <v>9.3000000000000007</v>
      </c>
    </row>
    <row r="79" spans="1:35" x14ac:dyDescent="0.45">
      <c r="A79">
        <v>10006</v>
      </c>
      <c r="B79">
        <v>74241</v>
      </c>
      <c r="C79" t="s">
        <v>1438</v>
      </c>
      <c r="D79" t="s">
        <v>1165</v>
      </c>
      <c r="E79" t="s">
        <v>386</v>
      </c>
      <c r="F79">
        <v>31</v>
      </c>
      <c r="G79" s="1">
        <v>32455</v>
      </c>
      <c r="H79" t="s">
        <v>1130</v>
      </c>
      <c r="I79" t="s">
        <v>27</v>
      </c>
      <c r="J79" t="s">
        <v>28</v>
      </c>
      <c r="K79" t="s">
        <v>29</v>
      </c>
      <c r="L79" t="s">
        <v>30</v>
      </c>
      <c r="M79" s="1">
        <v>40553</v>
      </c>
      <c r="N79" s="1"/>
      <c r="O79">
        <v>3278</v>
      </c>
      <c r="P79">
        <v>9</v>
      </c>
      <c r="R79" t="s">
        <v>34</v>
      </c>
      <c r="S79" t="s">
        <v>225</v>
      </c>
      <c r="T79" t="s">
        <v>270</v>
      </c>
      <c r="U79" t="s">
        <v>50</v>
      </c>
      <c r="V79" t="s">
        <v>38</v>
      </c>
      <c r="W79">
        <v>4.7699999999999996</v>
      </c>
      <c r="X79">
        <v>5</v>
      </c>
      <c r="Y79">
        <v>0</v>
      </c>
      <c r="Z79" s="1">
        <v>43492</v>
      </c>
      <c r="AA79">
        <v>0</v>
      </c>
      <c r="AB79">
        <v>2342</v>
      </c>
      <c r="AC79">
        <v>14</v>
      </c>
      <c r="AD79">
        <v>6.0000000000000001E-3</v>
      </c>
      <c r="AE79" t="s">
        <v>1209</v>
      </c>
      <c r="AF79" t="s">
        <v>1544</v>
      </c>
      <c r="AG79" t="s">
        <v>1460</v>
      </c>
      <c r="AH79" t="s">
        <v>1464</v>
      </c>
      <c r="AI79">
        <v>9.8000000000000007</v>
      </c>
    </row>
    <row r="80" spans="1:35" x14ac:dyDescent="0.45">
      <c r="A80">
        <v>10105</v>
      </c>
      <c r="B80">
        <v>75188</v>
      </c>
      <c r="C80" t="s">
        <v>1438</v>
      </c>
      <c r="D80" t="s">
        <v>195</v>
      </c>
      <c r="E80" t="s">
        <v>24</v>
      </c>
      <c r="F80">
        <v>46</v>
      </c>
      <c r="G80" s="1">
        <v>26996</v>
      </c>
      <c r="H80" t="s">
        <v>1130</v>
      </c>
      <c r="I80" t="s">
        <v>27</v>
      </c>
      <c r="J80" t="s">
        <v>28</v>
      </c>
      <c r="K80" t="s">
        <v>29</v>
      </c>
      <c r="L80" t="s">
        <v>30</v>
      </c>
      <c r="M80" s="1">
        <v>41900</v>
      </c>
      <c r="N80" s="1"/>
      <c r="O80">
        <v>1931</v>
      </c>
      <c r="P80">
        <v>5</v>
      </c>
      <c r="R80" t="s">
        <v>34</v>
      </c>
      <c r="S80" t="s">
        <v>35</v>
      </c>
      <c r="T80" t="s">
        <v>199</v>
      </c>
      <c r="U80" t="s">
        <v>73</v>
      </c>
      <c r="V80" t="s">
        <v>51</v>
      </c>
      <c r="W80">
        <v>4.5199999999999996</v>
      </c>
      <c r="X80">
        <v>4</v>
      </c>
      <c r="Y80">
        <v>0</v>
      </c>
      <c r="Z80" s="1">
        <v>43480</v>
      </c>
      <c r="AA80">
        <v>0</v>
      </c>
      <c r="AB80">
        <v>1381</v>
      </c>
      <c r="AC80">
        <v>4</v>
      </c>
      <c r="AD80">
        <v>2.8999999999999998E-3</v>
      </c>
      <c r="AE80" t="s">
        <v>1210</v>
      </c>
      <c r="AF80" t="s">
        <v>1545</v>
      </c>
      <c r="AG80" t="s">
        <v>1461</v>
      </c>
      <c r="AH80" t="s">
        <v>1464</v>
      </c>
      <c r="AI80">
        <v>8.5</v>
      </c>
    </row>
    <row r="81" spans="1:35" x14ac:dyDescent="0.45">
      <c r="A81">
        <v>10211</v>
      </c>
      <c r="B81">
        <v>62514</v>
      </c>
      <c r="C81" t="s">
        <v>1438</v>
      </c>
      <c r="D81" t="s">
        <v>1125</v>
      </c>
      <c r="E81" t="s">
        <v>24</v>
      </c>
      <c r="F81">
        <v>46</v>
      </c>
      <c r="G81" s="1">
        <v>26930</v>
      </c>
      <c r="H81" t="s">
        <v>1130</v>
      </c>
      <c r="I81" t="s">
        <v>43</v>
      </c>
      <c r="J81" t="s">
        <v>28</v>
      </c>
      <c r="K81" t="s">
        <v>29</v>
      </c>
      <c r="L81" t="s">
        <v>30</v>
      </c>
      <c r="M81" s="1">
        <v>40294</v>
      </c>
      <c r="N81" s="1"/>
      <c r="O81">
        <v>3537</v>
      </c>
      <c r="P81">
        <v>10</v>
      </c>
      <c r="R81" t="s">
        <v>34</v>
      </c>
      <c r="S81" t="s">
        <v>35</v>
      </c>
      <c r="T81" t="s">
        <v>91</v>
      </c>
      <c r="U81" t="s">
        <v>73</v>
      </c>
      <c r="V81" t="s">
        <v>51</v>
      </c>
      <c r="W81">
        <v>2.9</v>
      </c>
      <c r="X81">
        <v>3</v>
      </c>
      <c r="Y81">
        <v>0</v>
      </c>
      <c r="Z81" s="1">
        <v>43486</v>
      </c>
      <c r="AA81">
        <v>0</v>
      </c>
      <c r="AB81">
        <v>2527</v>
      </c>
      <c r="AC81">
        <v>6</v>
      </c>
      <c r="AD81">
        <v>2.3999999999999998E-3</v>
      </c>
      <c r="AE81" t="s">
        <v>1210</v>
      </c>
      <c r="AF81" t="s">
        <v>1546</v>
      </c>
      <c r="AG81" t="s">
        <v>1461</v>
      </c>
      <c r="AH81" t="s">
        <v>1466</v>
      </c>
      <c r="AI81">
        <v>5.9</v>
      </c>
    </row>
    <row r="82" spans="1:35" x14ac:dyDescent="0.45">
      <c r="A82">
        <v>10064</v>
      </c>
      <c r="B82">
        <v>60070</v>
      </c>
      <c r="C82" t="s">
        <v>1438</v>
      </c>
      <c r="D82" t="s">
        <v>1125</v>
      </c>
      <c r="E82" t="s">
        <v>24</v>
      </c>
      <c r="F82">
        <v>28</v>
      </c>
      <c r="G82" s="1">
        <v>33486</v>
      </c>
      <c r="H82" t="s">
        <v>1130</v>
      </c>
      <c r="I82" t="s">
        <v>43</v>
      </c>
      <c r="J82" t="s">
        <v>28</v>
      </c>
      <c r="K82" t="s">
        <v>29</v>
      </c>
      <c r="L82" t="s">
        <v>30</v>
      </c>
      <c r="M82" s="1">
        <v>40637</v>
      </c>
      <c r="N82" s="1">
        <v>42892</v>
      </c>
      <c r="O82">
        <v>2255</v>
      </c>
      <c r="P82">
        <v>6</v>
      </c>
      <c r="Q82" t="s">
        <v>1426</v>
      </c>
      <c r="R82" t="s">
        <v>1412</v>
      </c>
      <c r="S82" t="s">
        <v>35</v>
      </c>
      <c r="T82" t="s">
        <v>59</v>
      </c>
      <c r="U82" t="s">
        <v>73</v>
      </c>
      <c r="V82" t="s">
        <v>51</v>
      </c>
      <c r="W82">
        <v>5</v>
      </c>
      <c r="X82">
        <v>3</v>
      </c>
      <c r="Y82">
        <v>0</v>
      </c>
      <c r="Z82" s="1">
        <v>42834</v>
      </c>
      <c r="AA82">
        <v>0</v>
      </c>
      <c r="AB82">
        <v>1611</v>
      </c>
      <c r="AC82">
        <v>7</v>
      </c>
      <c r="AD82">
        <v>4.3E-3</v>
      </c>
      <c r="AE82" t="s">
        <v>1211</v>
      </c>
      <c r="AF82" t="s">
        <v>1547</v>
      </c>
      <c r="AG82" t="s">
        <v>1460</v>
      </c>
      <c r="AH82" t="s">
        <v>1464</v>
      </c>
      <c r="AI82">
        <v>8</v>
      </c>
    </row>
    <row r="83" spans="1:35" x14ac:dyDescent="0.45">
      <c r="A83">
        <v>10247</v>
      </c>
      <c r="B83">
        <v>48888</v>
      </c>
      <c r="C83" t="s">
        <v>1440</v>
      </c>
      <c r="D83" t="s">
        <v>1125</v>
      </c>
      <c r="E83" t="s">
        <v>24</v>
      </c>
      <c r="F83">
        <v>46</v>
      </c>
      <c r="G83" s="1">
        <v>27180</v>
      </c>
      <c r="H83" t="s">
        <v>1126</v>
      </c>
      <c r="I83" t="s">
        <v>27</v>
      </c>
      <c r="J83" t="s">
        <v>28</v>
      </c>
      <c r="K83" t="s">
        <v>29</v>
      </c>
      <c r="L83" t="s">
        <v>30</v>
      </c>
      <c r="M83" s="1">
        <v>41953</v>
      </c>
      <c r="N83" s="1"/>
      <c r="O83">
        <v>1878</v>
      </c>
      <c r="P83">
        <v>5</v>
      </c>
      <c r="R83" t="s">
        <v>34</v>
      </c>
      <c r="S83" t="s">
        <v>35</v>
      </c>
      <c r="T83" t="s">
        <v>129</v>
      </c>
      <c r="U83" t="s">
        <v>37</v>
      </c>
      <c r="V83" t="s">
        <v>51</v>
      </c>
      <c r="W83">
        <v>4.7</v>
      </c>
      <c r="X83">
        <v>5</v>
      </c>
      <c r="Y83">
        <v>0</v>
      </c>
      <c r="Z83" s="1">
        <v>43509</v>
      </c>
      <c r="AA83">
        <v>0</v>
      </c>
      <c r="AB83">
        <v>1342</v>
      </c>
      <c r="AC83">
        <v>8</v>
      </c>
      <c r="AD83">
        <v>6.0000000000000001E-3</v>
      </c>
      <c r="AE83" t="s">
        <v>1191</v>
      </c>
      <c r="AF83" t="s">
        <v>1548</v>
      </c>
      <c r="AG83" t="s">
        <v>1461</v>
      </c>
      <c r="AH83" t="s">
        <v>1464</v>
      </c>
      <c r="AI83">
        <v>9.6999999999999993</v>
      </c>
    </row>
    <row r="84" spans="1:35" x14ac:dyDescent="0.45">
      <c r="A84">
        <v>10235</v>
      </c>
      <c r="B84">
        <v>54285</v>
      </c>
      <c r="C84" t="s">
        <v>1440</v>
      </c>
      <c r="D84" t="s">
        <v>1125</v>
      </c>
      <c r="E84" t="s">
        <v>24</v>
      </c>
      <c r="F84">
        <v>41</v>
      </c>
      <c r="G84" s="1">
        <v>28727</v>
      </c>
      <c r="H84" t="s">
        <v>1126</v>
      </c>
      <c r="I84" t="s">
        <v>43</v>
      </c>
      <c r="J84" t="s">
        <v>28</v>
      </c>
      <c r="K84" t="s">
        <v>29</v>
      </c>
      <c r="L84" t="s">
        <v>30</v>
      </c>
      <c r="M84" s="1">
        <v>41729</v>
      </c>
      <c r="N84" s="1"/>
      <c r="O84">
        <v>2102</v>
      </c>
      <c r="P84">
        <v>6</v>
      </c>
      <c r="R84" t="s">
        <v>34</v>
      </c>
      <c r="S84" t="s">
        <v>35</v>
      </c>
      <c r="T84" t="s">
        <v>129</v>
      </c>
      <c r="U84" t="s">
        <v>92</v>
      </c>
      <c r="V84" t="s">
        <v>51</v>
      </c>
      <c r="W84">
        <v>4.2</v>
      </c>
      <c r="X84">
        <v>3</v>
      </c>
      <c r="Y84">
        <v>0</v>
      </c>
      <c r="Z84" s="1">
        <v>43476</v>
      </c>
      <c r="AA84">
        <v>0</v>
      </c>
      <c r="AB84">
        <v>1502</v>
      </c>
      <c r="AC84">
        <v>3</v>
      </c>
      <c r="AD84">
        <v>2E-3</v>
      </c>
      <c r="AE84" t="s">
        <v>1212</v>
      </c>
      <c r="AF84" t="s">
        <v>1549</v>
      </c>
      <c r="AG84" t="s">
        <v>1461</v>
      </c>
      <c r="AH84" t="s">
        <v>1464</v>
      </c>
      <c r="AI84">
        <v>7.2</v>
      </c>
    </row>
    <row r="85" spans="1:35" x14ac:dyDescent="0.45">
      <c r="A85">
        <v>10299</v>
      </c>
      <c r="B85">
        <v>56847</v>
      </c>
      <c r="C85" t="s">
        <v>1440</v>
      </c>
      <c r="D85" t="s">
        <v>1129</v>
      </c>
      <c r="E85" t="s">
        <v>24</v>
      </c>
      <c r="F85">
        <v>30</v>
      </c>
      <c r="G85" s="1">
        <v>32745</v>
      </c>
      <c r="H85" t="s">
        <v>1130</v>
      </c>
      <c r="I85" t="s">
        <v>216</v>
      </c>
      <c r="J85" t="s">
        <v>28</v>
      </c>
      <c r="K85" t="s">
        <v>29</v>
      </c>
      <c r="L85" t="s">
        <v>30</v>
      </c>
      <c r="M85" s="1">
        <v>41827</v>
      </c>
      <c r="N85" s="1"/>
      <c r="O85">
        <v>2004</v>
      </c>
      <c r="P85">
        <v>5</v>
      </c>
      <c r="R85" t="s">
        <v>34</v>
      </c>
      <c r="S85" t="s">
        <v>35</v>
      </c>
      <c r="T85" t="s">
        <v>36</v>
      </c>
      <c r="U85" t="s">
        <v>50</v>
      </c>
      <c r="V85" t="s">
        <v>352</v>
      </c>
      <c r="W85">
        <v>3</v>
      </c>
      <c r="X85">
        <v>1</v>
      </c>
      <c r="Y85">
        <v>0</v>
      </c>
      <c r="Z85" s="1">
        <v>43521</v>
      </c>
      <c r="AA85">
        <v>2</v>
      </c>
      <c r="AB85">
        <v>1432</v>
      </c>
      <c r="AC85">
        <v>5</v>
      </c>
      <c r="AD85">
        <v>3.5000000000000001E-3</v>
      </c>
      <c r="AE85" t="s">
        <v>1213</v>
      </c>
      <c r="AF85" t="s">
        <v>1550</v>
      </c>
      <c r="AG85" t="s">
        <v>1460</v>
      </c>
      <c r="AH85" t="s">
        <v>1464</v>
      </c>
      <c r="AI85">
        <v>4</v>
      </c>
    </row>
    <row r="86" spans="1:35" x14ac:dyDescent="0.45">
      <c r="A86">
        <v>10280</v>
      </c>
      <c r="B86">
        <v>60340</v>
      </c>
      <c r="C86" t="s">
        <v>1438</v>
      </c>
      <c r="D86" t="s">
        <v>1125</v>
      </c>
      <c r="E86" t="s">
        <v>24</v>
      </c>
      <c r="F86">
        <v>36</v>
      </c>
      <c r="G86" s="1">
        <v>30561</v>
      </c>
      <c r="H86" t="s">
        <v>1126</v>
      </c>
      <c r="I86" t="s">
        <v>27</v>
      </c>
      <c r="J86" t="s">
        <v>28</v>
      </c>
      <c r="K86" t="s">
        <v>29</v>
      </c>
      <c r="L86" t="s">
        <v>30</v>
      </c>
      <c r="M86" s="1">
        <v>41001</v>
      </c>
      <c r="N86" s="1">
        <v>43370</v>
      </c>
      <c r="O86">
        <v>2369</v>
      </c>
      <c r="P86">
        <v>6</v>
      </c>
      <c r="Q86" t="s">
        <v>1420</v>
      </c>
      <c r="R86" t="s">
        <v>1421</v>
      </c>
      <c r="S86" t="s">
        <v>35</v>
      </c>
      <c r="T86" t="s">
        <v>36</v>
      </c>
      <c r="U86" t="s">
        <v>73</v>
      </c>
      <c r="V86" t="s">
        <v>175</v>
      </c>
      <c r="W86">
        <v>5</v>
      </c>
      <c r="X86">
        <v>4</v>
      </c>
      <c r="Y86">
        <v>0</v>
      </c>
      <c r="Z86" s="1">
        <v>43202</v>
      </c>
      <c r="AA86">
        <v>5</v>
      </c>
      <c r="AB86">
        <v>1693</v>
      </c>
      <c r="AC86">
        <v>16</v>
      </c>
      <c r="AD86">
        <v>9.4999999999999998E-3</v>
      </c>
      <c r="AE86" t="s">
        <v>1214</v>
      </c>
      <c r="AF86" t="s">
        <v>1551</v>
      </c>
      <c r="AG86" t="s">
        <v>1460</v>
      </c>
      <c r="AH86" t="s">
        <v>1464</v>
      </c>
      <c r="AI86">
        <v>9</v>
      </c>
    </row>
    <row r="87" spans="1:35" x14ac:dyDescent="0.45">
      <c r="A87">
        <v>10296</v>
      </c>
      <c r="B87">
        <v>59124</v>
      </c>
      <c r="C87" t="s">
        <v>1440</v>
      </c>
      <c r="D87" t="s">
        <v>1125</v>
      </c>
      <c r="E87" t="s">
        <v>24</v>
      </c>
      <c r="F87">
        <v>31</v>
      </c>
      <c r="G87" s="1">
        <v>32634</v>
      </c>
      <c r="H87" t="s">
        <v>1130</v>
      </c>
      <c r="I87" t="s">
        <v>27</v>
      </c>
      <c r="J87" t="s">
        <v>28</v>
      </c>
      <c r="K87" t="s">
        <v>29</v>
      </c>
      <c r="L87" t="s">
        <v>30</v>
      </c>
      <c r="M87" s="1">
        <v>41687</v>
      </c>
      <c r="N87" s="1">
        <v>43156</v>
      </c>
      <c r="O87">
        <v>1469</v>
      </c>
      <c r="P87">
        <v>4</v>
      </c>
      <c r="Q87" t="s">
        <v>1427</v>
      </c>
      <c r="R87" t="s">
        <v>1421</v>
      </c>
      <c r="S87" t="s">
        <v>35</v>
      </c>
      <c r="T87" t="s">
        <v>64</v>
      </c>
      <c r="U87" t="s">
        <v>73</v>
      </c>
      <c r="V87" t="s">
        <v>175</v>
      </c>
      <c r="W87">
        <v>2.2999999999999998</v>
      </c>
      <c r="X87">
        <v>3</v>
      </c>
      <c r="Y87">
        <v>0</v>
      </c>
      <c r="Z87" s="1">
        <v>42750</v>
      </c>
      <c r="AA87">
        <v>5</v>
      </c>
      <c r="AB87">
        <v>1051</v>
      </c>
      <c r="AC87">
        <v>19</v>
      </c>
      <c r="AD87">
        <v>1.8100000000000002E-2</v>
      </c>
      <c r="AE87" t="s">
        <v>1215</v>
      </c>
      <c r="AF87" t="s">
        <v>1552</v>
      </c>
      <c r="AG87" t="s">
        <v>1460</v>
      </c>
      <c r="AH87" t="s">
        <v>1465</v>
      </c>
      <c r="AI87">
        <v>5.3</v>
      </c>
    </row>
    <row r="88" spans="1:35" x14ac:dyDescent="0.45">
      <c r="A88">
        <v>10290</v>
      </c>
      <c r="B88">
        <v>99280</v>
      </c>
      <c r="C88" t="s">
        <v>1439</v>
      </c>
      <c r="D88" t="s">
        <v>81</v>
      </c>
      <c r="E88" t="s">
        <v>24</v>
      </c>
      <c r="F88">
        <v>33</v>
      </c>
      <c r="G88" s="1">
        <v>31912</v>
      </c>
      <c r="H88" t="s">
        <v>1130</v>
      </c>
      <c r="I88" t="s">
        <v>43</v>
      </c>
      <c r="J88" t="s">
        <v>28</v>
      </c>
      <c r="K88" t="s">
        <v>29</v>
      </c>
      <c r="L88" t="s">
        <v>1416</v>
      </c>
      <c r="M88" s="1">
        <v>40665</v>
      </c>
      <c r="N88" s="1">
        <v>41430</v>
      </c>
      <c r="O88">
        <v>765</v>
      </c>
      <c r="P88">
        <v>2</v>
      </c>
      <c r="Q88" t="s">
        <v>1420</v>
      </c>
      <c r="R88" t="s">
        <v>1421</v>
      </c>
      <c r="S88" t="s">
        <v>1415</v>
      </c>
      <c r="T88" t="s">
        <v>85</v>
      </c>
      <c r="U88" t="s">
        <v>50</v>
      </c>
      <c r="V88" t="s">
        <v>175</v>
      </c>
      <c r="W88">
        <v>2.1</v>
      </c>
      <c r="X88">
        <v>5</v>
      </c>
      <c r="Y88">
        <v>4</v>
      </c>
      <c r="Z88" s="1">
        <v>41131</v>
      </c>
      <c r="AA88">
        <v>4</v>
      </c>
      <c r="AB88">
        <v>547</v>
      </c>
      <c r="AC88">
        <v>19</v>
      </c>
      <c r="AD88">
        <v>3.4700000000000002E-2</v>
      </c>
      <c r="AE88" t="s">
        <v>1216</v>
      </c>
      <c r="AF88" t="s">
        <v>1553</v>
      </c>
      <c r="AG88" t="s">
        <v>1460</v>
      </c>
      <c r="AH88" t="s">
        <v>1465</v>
      </c>
      <c r="AI88">
        <v>7.1</v>
      </c>
    </row>
    <row r="89" spans="1:35" x14ac:dyDescent="0.45">
      <c r="A89">
        <v>10263</v>
      </c>
      <c r="B89">
        <v>71776</v>
      </c>
      <c r="C89" t="s">
        <v>1438</v>
      </c>
      <c r="D89" t="s">
        <v>1129</v>
      </c>
      <c r="E89" t="s">
        <v>24</v>
      </c>
      <c r="F89">
        <v>41</v>
      </c>
      <c r="G89" s="1">
        <v>28755</v>
      </c>
      <c r="H89" t="s">
        <v>1130</v>
      </c>
      <c r="I89" t="s">
        <v>43</v>
      </c>
      <c r="J89" t="s">
        <v>28</v>
      </c>
      <c r="K89" t="s">
        <v>29</v>
      </c>
      <c r="L89" t="s">
        <v>1416</v>
      </c>
      <c r="M89" s="1">
        <v>41827</v>
      </c>
      <c r="N89" s="1"/>
      <c r="O89">
        <v>2004</v>
      </c>
      <c r="P89">
        <v>5</v>
      </c>
      <c r="R89" t="s">
        <v>34</v>
      </c>
      <c r="S89" t="s">
        <v>35</v>
      </c>
      <c r="T89" t="s">
        <v>64</v>
      </c>
      <c r="U89" t="s">
        <v>37</v>
      </c>
      <c r="V89" t="s">
        <v>51</v>
      </c>
      <c r="W89">
        <v>4.4000000000000004</v>
      </c>
      <c r="X89">
        <v>5</v>
      </c>
      <c r="Y89">
        <v>0</v>
      </c>
      <c r="Z89" s="1">
        <v>43518</v>
      </c>
      <c r="AA89">
        <v>0</v>
      </c>
      <c r="AB89">
        <v>1432</v>
      </c>
      <c r="AC89">
        <v>17</v>
      </c>
      <c r="AD89">
        <v>1.1900000000000001E-2</v>
      </c>
      <c r="AE89" t="s">
        <v>1217</v>
      </c>
      <c r="AF89" t="s">
        <v>1554</v>
      </c>
      <c r="AG89" t="s">
        <v>1461</v>
      </c>
      <c r="AH89" t="s">
        <v>1464</v>
      </c>
      <c r="AI89">
        <v>9.4</v>
      </c>
    </row>
    <row r="90" spans="1:35" x14ac:dyDescent="0.45">
      <c r="A90">
        <v>10136</v>
      </c>
      <c r="B90">
        <v>65902</v>
      </c>
      <c r="C90" t="s">
        <v>1438</v>
      </c>
      <c r="D90" t="s">
        <v>1129</v>
      </c>
      <c r="E90" t="s">
        <v>24</v>
      </c>
      <c r="F90">
        <v>32</v>
      </c>
      <c r="G90" s="1">
        <v>32047</v>
      </c>
      <c r="H90" t="s">
        <v>1130</v>
      </c>
      <c r="I90" t="s">
        <v>27</v>
      </c>
      <c r="J90" t="s">
        <v>28</v>
      </c>
      <c r="K90" t="s">
        <v>29</v>
      </c>
      <c r="L90" t="s">
        <v>1416</v>
      </c>
      <c r="M90" s="1">
        <v>41687</v>
      </c>
      <c r="N90" s="1"/>
      <c r="O90">
        <v>2144</v>
      </c>
      <c r="P90">
        <v>6</v>
      </c>
      <c r="R90" t="s">
        <v>34</v>
      </c>
      <c r="S90" t="s">
        <v>35</v>
      </c>
      <c r="T90" t="s">
        <v>72</v>
      </c>
      <c r="U90" t="s">
        <v>37</v>
      </c>
      <c r="V90" t="s">
        <v>51</v>
      </c>
      <c r="W90">
        <v>4</v>
      </c>
      <c r="X90">
        <v>4</v>
      </c>
      <c r="Y90">
        <v>0</v>
      </c>
      <c r="Z90" s="1">
        <v>43472</v>
      </c>
      <c r="AA90">
        <v>0</v>
      </c>
      <c r="AB90">
        <v>1532</v>
      </c>
      <c r="AC90">
        <v>7</v>
      </c>
      <c r="AD90">
        <v>4.5999999999999999E-3</v>
      </c>
      <c r="AE90" t="s">
        <v>1218</v>
      </c>
      <c r="AF90" t="s">
        <v>1555</v>
      </c>
      <c r="AG90" t="s">
        <v>1460</v>
      </c>
      <c r="AH90" t="s">
        <v>1464</v>
      </c>
      <c r="AI90">
        <v>8</v>
      </c>
    </row>
    <row r="91" spans="1:35" x14ac:dyDescent="0.45">
      <c r="A91">
        <v>10189</v>
      </c>
      <c r="B91">
        <v>57748</v>
      </c>
      <c r="C91" t="s">
        <v>1440</v>
      </c>
      <c r="D91" t="s">
        <v>1125</v>
      </c>
      <c r="E91" t="s">
        <v>24</v>
      </c>
      <c r="F91">
        <v>65</v>
      </c>
      <c r="G91" s="1">
        <v>20193</v>
      </c>
      <c r="H91" t="s">
        <v>1130</v>
      </c>
      <c r="I91" t="s">
        <v>43</v>
      </c>
      <c r="J91" t="s">
        <v>28</v>
      </c>
      <c r="K91" t="s">
        <v>29</v>
      </c>
      <c r="L91" t="s">
        <v>30</v>
      </c>
      <c r="M91" s="1">
        <v>40854</v>
      </c>
      <c r="N91" s="1">
        <v>42507</v>
      </c>
      <c r="O91">
        <v>1653</v>
      </c>
      <c r="P91">
        <v>5</v>
      </c>
      <c r="Q91" t="s">
        <v>1426</v>
      </c>
      <c r="R91" t="s">
        <v>1412</v>
      </c>
      <c r="S91" t="s">
        <v>35</v>
      </c>
      <c r="T91" t="s">
        <v>72</v>
      </c>
      <c r="U91" t="s">
        <v>73</v>
      </c>
      <c r="V91" t="s">
        <v>51</v>
      </c>
      <c r="W91">
        <v>3.13</v>
      </c>
      <c r="X91">
        <v>3</v>
      </c>
      <c r="Y91">
        <v>0</v>
      </c>
      <c r="Z91" s="1">
        <v>42404</v>
      </c>
      <c r="AA91">
        <v>0</v>
      </c>
      <c r="AB91">
        <v>1181</v>
      </c>
      <c r="AC91">
        <v>16</v>
      </c>
      <c r="AD91">
        <v>1.35E-2</v>
      </c>
      <c r="AE91" t="s">
        <v>1216</v>
      </c>
      <c r="AF91" t="s">
        <v>1556</v>
      </c>
      <c r="AG91" t="s">
        <v>1459</v>
      </c>
      <c r="AH91" t="s">
        <v>1464</v>
      </c>
      <c r="AI91">
        <v>6.1</v>
      </c>
    </row>
    <row r="92" spans="1:35" x14ac:dyDescent="0.45">
      <c r="A92">
        <v>10308</v>
      </c>
      <c r="B92">
        <v>64057</v>
      </c>
      <c r="C92" t="s">
        <v>1438</v>
      </c>
      <c r="D92" t="s">
        <v>1125</v>
      </c>
      <c r="E92" t="s">
        <v>24</v>
      </c>
      <c r="F92">
        <v>30</v>
      </c>
      <c r="G92" s="1">
        <v>32799</v>
      </c>
      <c r="H92" t="s">
        <v>1126</v>
      </c>
      <c r="I92" t="s">
        <v>43</v>
      </c>
      <c r="J92" t="s">
        <v>28</v>
      </c>
      <c r="K92" t="s">
        <v>29</v>
      </c>
      <c r="L92" t="s">
        <v>30</v>
      </c>
      <c r="M92" s="1">
        <v>42135</v>
      </c>
      <c r="N92" s="1"/>
      <c r="O92">
        <v>1696</v>
      </c>
      <c r="P92">
        <v>5</v>
      </c>
      <c r="R92" t="s">
        <v>34</v>
      </c>
      <c r="S92" t="s">
        <v>35</v>
      </c>
      <c r="T92" t="s">
        <v>78</v>
      </c>
      <c r="U92" t="s">
        <v>50</v>
      </c>
      <c r="V92" t="s">
        <v>352</v>
      </c>
      <c r="W92">
        <v>1.56</v>
      </c>
      <c r="X92">
        <v>5</v>
      </c>
      <c r="Y92">
        <v>0</v>
      </c>
      <c r="Z92" s="1">
        <v>43468</v>
      </c>
      <c r="AA92">
        <v>6</v>
      </c>
      <c r="AB92">
        <v>1212</v>
      </c>
      <c r="AC92">
        <v>15</v>
      </c>
      <c r="AD92">
        <v>1.24E-2</v>
      </c>
      <c r="AE92" t="s">
        <v>1219</v>
      </c>
      <c r="AF92" t="s">
        <v>1557</v>
      </c>
      <c r="AG92" t="s">
        <v>1460</v>
      </c>
      <c r="AH92" t="s">
        <v>1464</v>
      </c>
      <c r="AI92">
        <v>6.6</v>
      </c>
    </row>
    <row r="93" spans="1:35" x14ac:dyDescent="0.45">
      <c r="A93">
        <v>10309</v>
      </c>
      <c r="B93">
        <v>53366</v>
      </c>
      <c r="C93" t="s">
        <v>1440</v>
      </c>
      <c r="D93" t="s">
        <v>433</v>
      </c>
      <c r="E93" t="s">
        <v>24</v>
      </c>
      <c r="F93">
        <v>33</v>
      </c>
      <c r="G93" s="1">
        <v>31946</v>
      </c>
      <c r="H93" t="s">
        <v>1126</v>
      </c>
      <c r="I93" t="s">
        <v>27</v>
      </c>
      <c r="J93" t="s">
        <v>28</v>
      </c>
      <c r="K93" t="s">
        <v>29</v>
      </c>
      <c r="L93" t="s">
        <v>30</v>
      </c>
      <c r="M93" s="1">
        <v>42093</v>
      </c>
      <c r="N93" s="1"/>
      <c r="O93">
        <v>1738</v>
      </c>
      <c r="P93">
        <v>5</v>
      </c>
      <c r="R93" t="s">
        <v>34</v>
      </c>
      <c r="S93" t="s">
        <v>48</v>
      </c>
      <c r="T93" t="s">
        <v>105</v>
      </c>
      <c r="U93" t="s">
        <v>37</v>
      </c>
      <c r="V93" t="s">
        <v>352</v>
      </c>
      <c r="W93">
        <v>1.2</v>
      </c>
      <c r="X93">
        <v>3</v>
      </c>
      <c r="Y93">
        <v>6</v>
      </c>
      <c r="Z93" s="1">
        <v>43500</v>
      </c>
      <c r="AA93">
        <v>3</v>
      </c>
      <c r="AB93">
        <v>1242</v>
      </c>
      <c r="AC93">
        <v>2</v>
      </c>
      <c r="AD93">
        <v>1.6000000000000001E-3</v>
      </c>
      <c r="AE93" t="s">
        <v>1220</v>
      </c>
      <c r="AF93" t="s">
        <v>1558</v>
      </c>
      <c r="AG93" t="s">
        <v>1460</v>
      </c>
      <c r="AH93" t="s">
        <v>1464</v>
      </c>
      <c r="AI93">
        <v>4.2</v>
      </c>
    </row>
    <row r="94" spans="1:35" x14ac:dyDescent="0.45">
      <c r="A94">
        <v>10049</v>
      </c>
      <c r="B94">
        <v>58530</v>
      </c>
      <c r="C94" t="s">
        <v>1440</v>
      </c>
      <c r="D94" t="s">
        <v>1125</v>
      </c>
      <c r="E94" t="s">
        <v>24</v>
      </c>
      <c r="F94">
        <v>39</v>
      </c>
      <c r="G94" s="1">
        <v>29661</v>
      </c>
      <c r="H94" t="s">
        <v>1130</v>
      </c>
      <c r="I94" t="s">
        <v>43</v>
      </c>
      <c r="J94" t="s">
        <v>28</v>
      </c>
      <c r="K94" t="s">
        <v>29</v>
      </c>
      <c r="L94" t="s">
        <v>30</v>
      </c>
      <c r="M94" s="1">
        <v>40917</v>
      </c>
      <c r="N94" s="1"/>
      <c r="O94">
        <v>2914</v>
      </c>
      <c r="P94">
        <v>8</v>
      </c>
      <c r="R94" t="s">
        <v>34</v>
      </c>
      <c r="S94" t="s">
        <v>35</v>
      </c>
      <c r="T94" t="s">
        <v>98</v>
      </c>
      <c r="U94" t="s">
        <v>73</v>
      </c>
      <c r="V94" t="s">
        <v>51</v>
      </c>
      <c r="W94">
        <v>5</v>
      </c>
      <c r="X94">
        <v>5</v>
      </c>
      <c r="Y94">
        <v>0</v>
      </c>
      <c r="Z94" s="1">
        <v>43494</v>
      </c>
      <c r="AA94">
        <v>0</v>
      </c>
      <c r="AB94">
        <v>2082</v>
      </c>
      <c r="AC94">
        <v>19</v>
      </c>
      <c r="AD94">
        <v>9.1000000000000004E-3</v>
      </c>
      <c r="AE94" t="s">
        <v>1221</v>
      </c>
      <c r="AF94" t="s">
        <v>1222</v>
      </c>
      <c r="AG94" t="s">
        <v>1461</v>
      </c>
      <c r="AH94" t="s">
        <v>1464</v>
      </c>
      <c r="AI94">
        <v>10</v>
      </c>
    </row>
    <row r="95" spans="1:35" x14ac:dyDescent="0.45">
      <c r="A95">
        <v>10093</v>
      </c>
      <c r="B95">
        <v>72609</v>
      </c>
      <c r="C95" t="s">
        <v>1438</v>
      </c>
      <c r="D95" t="s">
        <v>1129</v>
      </c>
      <c r="E95" t="s">
        <v>24</v>
      </c>
      <c r="F95">
        <v>38</v>
      </c>
      <c r="G95" s="1">
        <v>29860</v>
      </c>
      <c r="H95" t="s">
        <v>1126</v>
      </c>
      <c r="I95" t="s">
        <v>27</v>
      </c>
      <c r="J95" t="s">
        <v>28</v>
      </c>
      <c r="K95" t="s">
        <v>109</v>
      </c>
      <c r="L95" t="s">
        <v>30</v>
      </c>
      <c r="M95" s="1">
        <v>40679</v>
      </c>
      <c r="N95" s="1">
        <v>41449</v>
      </c>
      <c r="O95">
        <v>770</v>
      </c>
      <c r="P95">
        <v>2</v>
      </c>
      <c r="Q95" t="s">
        <v>1413</v>
      </c>
      <c r="R95" t="s">
        <v>1412</v>
      </c>
      <c r="S95" t="s">
        <v>35</v>
      </c>
      <c r="T95" t="s">
        <v>78</v>
      </c>
      <c r="U95" t="s">
        <v>73</v>
      </c>
      <c r="V95" t="s">
        <v>51</v>
      </c>
      <c r="W95">
        <v>4.76</v>
      </c>
      <c r="X95">
        <v>5</v>
      </c>
      <c r="Y95">
        <v>0</v>
      </c>
      <c r="Z95" s="1">
        <v>41369</v>
      </c>
      <c r="AA95">
        <v>0</v>
      </c>
      <c r="AB95">
        <v>550</v>
      </c>
      <c r="AC95">
        <v>20</v>
      </c>
      <c r="AD95">
        <v>3.6400000000000002E-2</v>
      </c>
      <c r="AE95" t="s">
        <v>1173</v>
      </c>
      <c r="AF95" t="s">
        <v>1559</v>
      </c>
      <c r="AG95" t="s">
        <v>1461</v>
      </c>
      <c r="AH95" t="s">
        <v>1465</v>
      </c>
      <c r="AI95">
        <v>9.8000000000000007</v>
      </c>
    </row>
    <row r="96" spans="1:35" x14ac:dyDescent="0.45">
      <c r="A96">
        <v>10163</v>
      </c>
      <c r="B96">
        <v>55965</v>
      </c>
      <c r="C96" t="s">
        <v>1440</v>
      </c>
      <c r="D96" t="s">
        <v>1129</v>
      </c>
      <c r="E96" t="s">
        <v>24</v>
      </c>
      <c r="F96">
        <v>36</v>
      </c>
      <c r="G96" s="1">
        <v>30628</v>
      </c>
      <c r="H96" t="s">
        <v>1130</v>
      </c>
      <c r="I96" t="s">
        <v>43</v>
      </c>
      <c r="J96" t="s">
        <v>28</v>
      </c>
      <c r="K96" t="s">
        <v>29</v>
      </c>
      <c r="L96" t="s">
        <v>30</v>
      </c>
      <c r="M96" s="1">
        <v>40637</v>
      </c>
      <c r="N96" s="1">
        <v>41283</v>
      </c>
      <c r="O96">
        <v>646</v>
      </c>
      <c r="P96">
        <v>2</v>
      </c>
      <c r="Q96" t="s">
        <v>1411</v>
      </c>
      <c r="R96" t="s">
        <v>1412</v>
      </c>
      <c r="S96" t="s">
        <v>35</v>
      </c>
      <c r="T96" t="s">
        <v>91</v>
      </c>
      <c r="U96" t="s">
        <v>73</v>
      </c>
      <c r="V96" t="s">
        <v>51</v>
      </c>
      <c r="W96">
        <v>3.66</v>
      </c>
      <c r="X96">
        <v>3</v>
      </c>
      <c r="Y96">
        <v>0</v>
      </c>
      <c r="Z96" s="1">
        <v>40915</v>
      </c>
      <c r="AA96">
        <v>0</v>
      </c>
      <c r="AB96">
        <v>462</v>
      </c>
      <c r="AC96">
        <v>6</v>
      </c>
      <c r="AD96">
        <v>1.2999999999999999E-2</v>
      </c>
      <c r="AE96" t="s">
        <v>1223</v>
      </c>
      <c r="AF96" t="s">
        <v>1560</v>
      </c>
      <c r="AG96" t="s">
        <v>1460</v>
      </c>
      <c r="AH96" t="s">
        <v>1465</v>
      </c>
      <c r="AI96">
        <v>6.7</v>
      </c>
    </row>
    <row r="97" spans="1:35" x14ac:dyDescent="0.45">
      <c r="A97">
        <v>10305</v>
      </c>
      <c r="B97">
        <v>70187</v>
      </c>
      <c r="C97" t="s">
        <v>1438</v>
      </c>
      <c r="D97" t="s">
        <v>1165</v>
      </c>
      <c r="E97" t="s">
        <v>24</v>
      </c>
      <c r="F97">
        <v>45</v>
      </c>
      <c r="G97" s="1">
        <v>27582</v>
      </c>
      <c r="H97" t="s">
        <v>1126</v>
      </c>
      <c r="I97" t="s">
        <v>43</v>
      </c>
      <c r="J97" t="s">
        <v>28</v>
      </c>
      <c r="K97" t="s">
        <v>29</v>
      </c>
      <c r="L97" t="s">
        <v>30</v>
      </c>
      <c r="M97" s="1">
        <v>41911</v>
      </c>
      <c r="N97" s="1">
        <v>43331</v>
      </c>
      <c r="O97">
        <v>1420</v>
      </c>
      <c r="P97">
        <v>4</v>
      </c>
      <c r="Q97" t="s">
        <v>448</v>
      </c>
      <c r="R97" t="s">
        <v>1421</v>
      </c>
      <c r="S97" t="s">
        <v>225</v>
      </c>
      <c r="T97" t="s">
        <v>270</v>
      </c>
      <c r="U97" t="s">
        <v>92</v>
      </c>
      <c r="V97" t="s">
        <v>352</v>
      </c>
      <c r="W97">
        <v>2</v>
      </c>
      <c r="X97">
        <v>5</v>
      </c>
      <c r="Y97">
        <v>0</v>
      </c>
      <c r="Z97" s="1">
        <v>43493</v>
      </c>
      <c r="AA97">
        <v>4</v>
      </c>
      <c r="AB97">
        <v>1016</v>
      </c>
      <c r="AC97">
        <v>7</v>
      </c>
      <c r="AD97">
        <v>6.8999999999999999E-3</v>
      </c>
      <c r="AE97" t="s">
        <v>1200</v>
      </c>
      <c r="AF97" t="s">
        <v>1561</v>
      </c>
      <c r="AG97" t="s">
        <v>1461</v>
      </c>
      <c r="AH97" t="s">
        <v>1465</v>
      </c>
      <c r="AI97">
        <v>7</v>
      </c>
    </row>
    <row r="98" spans="1:35" x14ac:dyDescent="0.45">
      <c r="A98">
        <v>10015</v>
      </c>
      <c r="B98">
        <v>178000</v>
      </c>
      <c r="C98" t="s">
        <v>1439</v>
      </c>
      <c r="D98" t="s">
        <v>450</v>
      </c>
      <c r="E98" t="s">
        <v>24</v>
      </c>
      <c r="F98">
        <v>40</v>
      </c>
      <c r="G98" s="1">
        <v>29407</v>
      </c>
      <c r="H98" t="s">
        <v>1126</v>
      </c>
      <c r="I98" t="s">
        <v>27</v>
      </c>
      <c r="J98" t="s">
        <v>28</v>
      </c>
      <c r="K98" t="s">
        <v>29</v>
      </c>
      <c r="L98" t="s">
        <v>1416</v>
      </c>
      <c r="M98" s="1">
        <v>40648</v>
      </c>
      <c r="N98" s="1"/>
      <c r="O98">
        <v>3183</v>
      </c>
      <c r="P98">
        <v>9</v>
      </c>
      <c r="R98" t="s">
        <v>34</v>
      </c>
      <c r="S98" t="s">
        <v>48</v>
      </c>
      <c r="T98" t="s">
        <v>237</v>
      </c>
      <c r="U98" t="s">
        <v>50</v>
      </c>
      <c r="V98" t="s">
        <v>38</v>
      </c>
      <c r="W98">
        <v>5</v>
      </c>
      <c r="X98">
        <v>5</v>
      </c>
      <c r="Y98">
        <v>5</v>
      </c>
      <c r="Z98" s="1">
        <v>43472</v>
      </c>
      <c r="AA98">
        <v>0</v>
      </c>
      <c r="AB98">
        <v>2275</v>
      </c>
      <c r="AC98">
        <v>15</v>
      </c>
      <c r="AD98">
        <v>6.6E-3</v>
      </c>
      <c r="AE98" t="s">
        <v>1224</v>
      </c>
      <c r="AF98" t="s">
        <v>1562</v>
      </c>
      <c r="AG98" t="s">
        <v>1461</v>
      </c>
      <c r="AH98" t="s">
        <v>1464</v>
      </c>
      <c r="AI98">
        <v>10</v>
      </c>
    </row>
    <row r="99" spans="1:35" x14ac:dyDescent="0.45">
      <c r="A99">
        <v>10080</v>
      </c>
      <c r="B99">
        <v>99351</v>
      </c>
      <c r="C99" t="s">
        <v>1439</v>
      </c>
      <c r="D99" t="s">
        <v>189</v>
      </c>
      <c r="E99" t="s">
        <v>24</v>
      </c>
      <c r="F99">
        <v>41</v>
      </c>
      <c r="G99" s="1">
        <v>28961</v>
      </c>
      <c r="H99" t="s">
        <v>1130</v>
      </c>
      <c r="I99" t="s">
        <v>43</v>
      </c>
      <c r="J99" t="s">
        <v>28</v>
      </c>
      <c r="K99" t="s">
        <v>29</v>
      </c>
      <c r="L99" t="s">
        <v>30</v>
      </c>
      <c r="M99" s="1">
        <v>39818</v>
      </c>
      <c r="N99" s="1"/>
      <c r="O99">
        <v>4013</v>
      </c>
      <c r="P99">
        <v>11</v>
      </c>
      <c r="R99" t="s">
        <v>34</v>
      </c>
      <c r="S99" t="s">
        <v>192</v>
      </c>
      <c r="T99" t="s">
        <v>456</v>
      </c>
      <c r="U99" t="s">
        <v>457</v>
      </c>
      <c r="V99" t="s">
        <v>51</v>
      </c>
      <c r="W99">
        <v>5</v>
      </c>
      <c r="X99">
        <v>3</v>
      </c>
      <c r="Y99">
        <v>2</v>
      </c>
      <c r="Z99" s="1">
        <v>43504</v>
      </c>
      <c r="AA99">
        <v>0</v>
      </c>
      <c r="AB99">
        <v>2867</v>
      </c>
      <c r="AC99">
        <v>3</v>
      </c>
      <c r="AD99">
        <v>1E-3</v>
      </c>
      <c r="AE99" t="s">
        <v>1210</v>
      </c>
      <c r="AF99" t="s">
        <v>1563</v>
      </c>
      <c r="AG99" t="s">
        <v>1461</v>
      </c>
      <c r="AH99" t="s">
        <v>1466</v>
      </c>
      <c r="AI99">
        <v>8</v>
      </c>
    </row>
    <row r="100" spans="1:35" x14ac:dyDescent="0.45">
      <c r="A100">
        <v>10258</v>
      </c>
      <c r="B100">
        <v>67251</v>
      </c>
      <c r="C100" t="s">
        <v>1438</v>
      </c>
      <c r="D100" t="s">
        <v>1165</v>
      </c>
      <c r="E100" t="s">
        <v>182</v>
      </c>
      <c r="F100">
        <v>56</v>
      </c>
      <c r="G100" s="1">
        <v>23251</v>
      </c>
      <c r="H100" t="s">
        <v>1126</v>
      </c>
      <c r="I100" t="s">
        <v>27</v>
      </c>
      <c r="J100" t="s">
        <v>28</v>
      </c>
      <c r="K100" t="s">
        <v>29</v>
      </c>
      <c r="L100" t="s">
        <v>1416</v>
      </c>
      <c r="M100" s="1">
        <v>40792</v>
      </c>
      <c r="N100" s="1"/>
      <c r="O100">
        <v>3039</v>
      </c>
      <c r="P100">
        <v>8</v>
      </c>
      <c r="R100" t="s">
        <v>34</v>
      </c>
      <c r="S100" t="s">
        <v>225</v>
      </c>
      <c r="T100" t="s">
        <v>270</v>
      </c>
      <c r="U100" t="s">
        <v>174</v>
      </c>
      <c r="V100" t="s">
        <v>51</v>
      </c>
      <c r="W100">
        <v>4.3</v>
      </c>
      <c r="X100">
        <v>3</v>
      </c>
      <c r="Y100">
        <v>0</v>
      </c>
      <c r="Z100" s="1">
        <v>43492</v>
      </c>
      <c r="AA100">
        <v>2</v>
      </c>
      <c r="AB100">
        <v>2171</v>
      </c>
      <c r="AC100">
        <v>7</v>
      </c>
      <c r="AD100">
        <v>3.2000000000000002E-3</v>
      </c>
      <c r="AE100" t="s">
        <v>1225</v>
      </c>
      <c r="AF100" t="s">
        <v>1564</v>
      </c>
      <c r="AG100" t="s">
        <v>1462</v>
      </c>
      <c r="AH100" t="s">
        <v>1464</v>
      </c>
      <c r="AI100">
        <v>7.3</v>
      </c>
    </row>
    <row r="101" spans="1:35" x14ac:dyDescent="0.45">
      <c r="A101">
        <v>10273</v>
      </c>
      <c r="B101">
        <v>65707</v>
      </c>
      <c r="C101" t="s">
        <v>1438</v>
      </c>
      <c r="D101" t="s">
        <v>102</v>
      </c>
      <c r="E101" t="s">
        <v>182</v>
      </c>
      <c r="F101">
        <v>52</v>
      </c>
      <c r="G101" s="1">
        <v>25025</v>
      </c>
      <c r="H101" t="s">
        <v>1130</v>
      </c>
      <c r="I101" t="s">
        <v>27</v>
      </c>
      <c r="J101" t="s">
        <v>28</v>
      </c>
      <c r="K101" t="s">
        <v>29</v>
      </c>
      <c r="L101" t="s">
        <v>30</v>
      </c>
      <c r="M101" s="1">
        <v>40299</v>
      </c>
      <c r="N101" s="1"/>
      <c r="O101">
        <v>3532</v>
      </c>
      <c r="P101">
        <v>10</v>
      </c>
      <c r="R101" t="s">
        <v>34</v>
      </c>
      <c r="S101" t="s">
        <v>48</v>
      </c>
      <c r="T101" t="s">
        <v>285</v>
      </c>
      <c r="U101" t="s">
        <v>37</v>
      </c>
      <c r="V101" t="s">
        <v>51</v>
      </c>
      <c r="W101">
        <v>4.7</v>
      </c>
      <c r="X101">
        <v>4</v>
      </c>
      <c r="Y101">
        <v>5</v>
      </c>
      <c r="Z101" s="1">
        <v>43497</v>
      </c>
      <c r="AA101">
        <v>0</v>
      </c>
      <c r="AB101">
        <v>2524</v>
      </c>
      <c r="AC101">
        <v>1</v>
      </c>
      <c r="AD101">
        <v>4.0000000000000002E-4</v>
      </c>
      <c r="AE101" t="s">
        <v>1190</v>
      </c>
      <c r="AF101" t="s">
        <v>1565</v>
      </c>
      <c r="AG101" t="s">
        <v>1462</v>
      </c>
      <c r="AH101" t="s">
        <v>1466</v>
      </c>
      <c r="AI101">
        <v>8.6999999999999993</v>
      </c>
    </row>
    <row r="102" spans="1:35" x14ac:dyDescent="0.45">
      <c r="A102">
        <v>10111</v>
      </c>
      <c r="B102">
        <v>52249</v>
      </c>
      <c r="C102" t="s">
        <v>1440</v>
      </c>
      <c r="D102" t="s">
        <v>1125</v>
      </c>
      <c r="E102" t="s">
        <v>24</v>
      </c>
      <c r="F102">
        <v>34</v>
      </c>
      <c r="G102" s="1">
        <v>31305</v>
      </c>
      <c r="H102" t="s">
        <v>1126</v>
      </c>
      <c r="I102" t="s">
        <v>27</v>
      </c>
      <c r="J102" t="s">
        <v>28</v>
      </c>
      <c r="K102" t="s">
        <v>109</v>
      </c>
      <c r="L102" t="s">
        <v>30</v>
      </c>
      <c r="M102" s="1">
        <v>42093</v>
      </c>
      <c r="N102" s="1"/>
      <c r="O102">
        <v>1738</v>
      </c>
      <c r="P102">
        <v>5</v>
      </c>
      <c r="R102" t="s">
        <v>34</v>
      </c>
      <c r="S102" t="s">
        <v>35</v>
      </c>
      <c r="T102" t="s">
        <v>113</v>
      </c>
      <c r="U102" t="s">
        <v>92</v>
      </c>
      <c r="V102" t="s">
        <v>51</v>
      </c>
      <c r="W102">
        <v>4.5</v>
      </c>
      <c r="X102">
        <v>3</v>
      </c>
      <c r="Y102">
        <v>0</v>
      </c>
      <c r="Z102" s="1">
        <v>43514</v>
      </c>
      <c r="AA102">
        <v>0</v>
      </c>
      <c r="AB102">
        <v>1242</v>
      </c>
      <c r="AC102">
        <v>5</v>
      </c>
      <c r="AD102">
        <v>4.0000000000000001E-3</v>
      </c>
      <c r="AE102" t="s">
        <v>1226</v>
      </c>
      <c r="AF102" t="s">
        <v>1566</v>
      </c>
      <c r="AG102" t="s">
        <v>1460</v>
      </c>
      <c r="AH102" t="s">
        <v>1464</v>
      </c>
      <c r="AI102">
        <v>7.5</v>
      </c>
    </row>
    <row r="103" spans="1:35" x14ac:dyDescent="0.45">
      <c r="A103">
        <v>10257</v>
      </c>
      <c r="B103">
        <v>53171</v>
      </c>
      <c r="C103" t="s">
        <v>1440</v>
      </c>
      <c r="D103" t="s">
        <v>1125</v>
      </c>
      <c r="E103" t="s">
        <v>24</v>
      </c>
      <c r="F103">
        <v>36</v>
      </c>
      <c r="G103" s="1">
        <v>30652</v>
      </c>
      <c r="H103" t="s">
        <v>1130</v>
      </c>
      <c r="I103" t="s">
        <v>27</v>
      </c>
      <c r="J103" t="s">
        <v>28</v>
      </c>
      <c r="K103" t="s">
        <v>109</v>
      </c>
      <c r="L103" t="s">
        <v>1416</v>
      </c>
      <c r="M103" s="1">
        <v>40679</v>
      </c>
      <c r="N103" s="1"/>
      <c r="O103">
        <v>3152</v>
      </c>
      <c r="P103">
        <v>9</v>
      </c>
      <c r="R103" t="s">
        <v>34</v>
      </c>
      <c r="S103" t="s">
        <v>35</v>
      </c>
      <c r="T103" t="s">
        <v>129</v>
      </c>
      <c r="U103" t="s">
        <v>37</v>
      </c>
      <c r="V103" t="s">
        <v>51</v>
      </c>
      <c r="W103">
        <v>4.2</v>
      </c>
      <c r="X103">
        <v>4</v>
      </c>
      <c r="Y103">
        <v>0</v>
      </c>
      <c r="Z103" s="1">
        <v>43522</v>
      </c>
      <c r="AA103">
        <v>0</v>
      </c>
      <c r="AB103">
        <v>2252</v>
      </c>
      <c r="AC103">
        <v>12</v>
      </c>
      <c r="AD103">
        <v>5.3E-3</v>
      </c>
      <c r="AE103" t="s">
        <v>1140</v>
      </c>
      <c r="AF103" t="s">
        <v>1567</v>
      </c>
      <c r="AG103" t="s">
        <v>1460</v>
      </c>
      <c r="AH103" t="s">
        <v>1464</v>
      </c>
      <c r="AI103">
        <v>8.1999999999999993</v>
      </c>
    </row>
    <row r="104" spans="1:35" x14ac:dyDescent="0.45">
      <c r="A104">
        <v>10159</v>
      </c>
      <c r="B104">
        <v>51337</v>
      </c>
      <c r="C104" t="s">
        <v>1440</v>
      </c>
      <c r="D104" t="s">
        <v>1125</v>
      </c>
      <c r="E104" t="s">
        <v>24</v>
      </c>
      <c r="F104">
        <v>29</v>
      </c>
      <c r="G104" s="1">
        <v>33147</v>
      </c>
      <c r="H104" t="s">
        <v>1130</v>
      </c>
      <c r="I104" t="s">
        <v>43</v>
      </c>
      <c r="J104" t="s">
        <v>28</v>
      </c>
      <c r="K104" t="s">
        <v>29</v>
      </c>
      <c r="L104" t="s">
        <v>1416</v>
      </c>
      <c r="M104" s="1">
        <v>42093</v>
      </c>
      <c r="N104" s="1"/>
      <c r="O104">
        <v>1738</v>
      </c>
      <c r="P104">
        <v>5</v>
      </c>
      <c r="R104" t="s">
        <v>34</v>
      </c>
      <c r="S104" t="s">
        <v>35</v>
      </c>
      <c r="T104" t="s">
        <v>36</v>
      </c>
      <c r="U104" t="s">
        <v>37</v>
      </c>
      <c r="V104" t="s">
        <v>51</v>
      </c>
      <c r="W104">
        <v>3.73</v>
      </c>
      <c r="X104">
        <v>3</v>
      </c>
      <c r="Y104">
        <v>0</v>
      </c>
      <c r="Z104" s="1">
        <v>43481</v>
      </c>
      <c r="AA104">
        <v>0</v>
      </c>
      <c r="AB104">
        <v>1242</v>
      </c>
      <c r="AC104">
        <v>19</v>
      </c>
      <c r="AD104">
        <v>1.5299999999999999E-2</v>
      </c>
      <c r="AE104" t="s">
        <v>1227</v>
      </c>
      <c r="AF104" t="s">
        <v>1568</v>
      </c>
      <c r="AG104" t="s">
        <v>1460</v>
      </c>
      <c r="AH104" t="s">
        <v>1464</v>
      </c>
      <c r="AI104">
        <v>6.7</v>
      </c>
    </row>
    <row r="105" spans="1:35" x14ac:dyDescent="0.45">
      <c r="A105">
        <v>10122</v>
      </c>
      <c r="B105">
        <v>51505</v>
      </c>
      <c r="C105" t="s">
        <v>1440</v>
      </c>
      <c r="D105" t="s">
        <v>1125</v>
      </c>
      <c r="E105" t="s">
        <v>24</v>
      </c>
      <c r="F105">
        <v>50</v>
      </c>
      <c r="G105" s="1">
        <v>25703</v>
      </c>
      <c r="H105" t="s">
        <v>1130</v>
      </c>
      <c r="I105" t="s">
        <v>68</v>
      </c>
      <c r="J105" t="s">
        <v>28</v>
      </c>
      <c r="K105" t="s">
        <v>29</v>
      </c>
      <c r="L105" t="s">
        <v>1416</v>
      </c>
      <c r="M105" s="1">
        <v>40854</v>
      </c>
      <c r="N105" s="1">
        <v>42689</v>
      </c>
      <c r="O105">
        <v>1835</v>
      </c>
      <c r="P105">
        <v>5</v>
      </c>
      <c r="Q105" t="s">
        <v>1413</v>
      </c>
      <c r="R105" t="s">
        <v>1412</v>
      </c>
      <c r="S105" t="s">
        <v>35</v>
      </c>
      <c r="T105" t="s">
        <v>64</v>
      </c>
      <c r="U105" t="s">
        <v>99</v>
      </c>
      <c r="V105" t="s">
        <v>51</v>
      </c>
      <c r="W105">
        <v>4.24</v>
      </c>
      <c r="X105">
        <v>4</v>
      </c>
      <c r="Y105">
        <v>0</v>
      </c>
      <c r="Z105" s="1">
        <v>42489</v>
      </c>
      <c r="AA105">
        <v>0</v>
      </c>
      <c r="AB105">
        <v>1311</v>
      </c>
      <c r="AC105">
        <v>2</v>
      </c>
      <c r="AD105">
        <v>1.5E-3</v>
      </c>
      <c r="AE105" t="s">
        <v>1228</v>
      </c>
      <c r="AF105" t="s">
        <v>1569</v>
      </c>
      <c r="AG105" t="s">
        <v>1462</v>
      </c>
      <c r="AH105" t="s">
        <v>1464</v>
      </c>
      <c r="AI105">
        <v>8.1999999999999993</v>
      </c>
    </row>
    <row r="106" spans="1:35" x14ac:dyDescent="0.45">
      <c r="A106">
        <v>10142</v>
      </c>
      <c r="B106">
        <v>59370</v>
      </c>
      <c r="C106" t="s">
        <v>1440</v>
      </c>
      <c r="D106" t="s">
        <v>1165</v>
      </c>
      <c r="E106" t="s">
        <v>478</v>
      </c>
      <c r="F106">
        <v>49</v>
      </c>
      <c r="G106" s="1">
        <v>26124</v>
      </c>
      <c r="H106" t="s">
        <v>1130</v>
      </c>
      <c r="I106" t="s">
        <v>89</v>
      </c>
      <c r="J106" t="s">
        <v>28</v>
      </c>
      <c r="K106" t="s">
        <v>29</v>
      </c>
      <c r="L106" t="s">
        <v>1416</v>
      </c>
      <c r="M106" s="1">
        <v>41827</v>
      </c>
      <c r="N106" s="1">
        <v>42252</v>
      </c>
      <c r="O106">
        <v>425</v>
      </c>
      <c r="P106">
        <v>1</v>
      </c>
      <c r="Q106" t="s">
        <v>1420</v>
      </c>
      <c r="R106" t="s">
        <v>1421</v>
      </c>
      <c r="S106" t="s">
        <v>225</v>
      </c>
      <c r="T106" t="s">
        <v>226</v>
      </c>
      <c r="U106" t="s">
        <v>174</v>
      </c>
      <c r="V106" t="s">
        <v>51</v>
      </c>
      <c r="W106">
        <v>3.97</v>
      </c>
      <c r="X106">
        <v>4</v>
      </c>
      <c r="Y106">
        <v>0</v>
      </c>
      <c r="Z106" s="1">
        <v>41654</v>
      </c>
      <c r="AA106">
        <v>0</v>
      </c>
      <c r="AB106">
        <v>305</v>
      </c>
      <c r="AC106">
        <v>7</v>
      </c>
      <c r="AD106">
        <v>2.3E-2</v>
      </c>
      <c r="AE106" t="s">
        <v>1229</v>
      </c>
      <c r="AF106" t="s">
        <v>1570</v>
      </c>
      <c r="AG106" t="s">
        <v>1462</v>
      </c>
      <c r="AH106" t="s">
        <v>1465</v>
      </c>
      <c r="AI106">
        <v>8</v>
      </c>
    </row>
    <row r="107" spans="1:35" x14ac:dyDescent="0.45">
      <c r="A107">
        <v>10283</v>
      </c>
      <c r="B107">
        <v>54933</v>
      </c>
      <c r="C107" t="s">
        <v>1440</v>
      </c>
      <c r="D107" t="s">
        <v>1125</v>
      </c>
      <c r="E107" t="s">
        <v>24</v>
      </c>
      <c r="F107">
        <v>45</v>
      </c>
      <c r="G107" s="1">
        <v>27250</v>
      </c>
      <c r="H107" t="s">
        <v>1126</v>
      </c>
      <c r="I107" t="s">
        <v>43</v>
      </c>
      <c r="J107" t="s">
        <v>28</v>
      </c>
      <c r="K107" t="s">
        <v>29</v>
      </c>
      <c r="L107" t="s">
        <v>1416</v>
      </c>
      <c r="M107" s="1">
        <v>41001</v>
      </c>
      <c r="N107" s="1">
        <v>42180</v>
      </c>
      <c r="O107">
        <v>1179</v>
      </c>
      <c r="P107">
        <v>3</v>
      </c>
      <c r="Q107" t="s">
        <v>1426</v>
      </c>
      <c r="R107" t="s">
        <v>1412</v>
      </c>
      <c r="S107" t="s">
        <v>35</v>
      </c>
      <c r="T107" t="s">
        <v>72</v>
      </c>
      <c r="U107" t="s">
        <v>99</v>
      </c>
      <c r="V107" t="s">
        <v>175</v>
      </c>
      <c r="W107">
        <v>3.97</v>
      </c>
      <c r="X107">
        <v>4</v>
      </c>
      <c r="Y107">
        <v>0</v>
      </c>
      <c r="Z107" s="1">
        <v>42024</v>
      </c>
      <c r="AA107">
        <v>3</v>
      </c>
      <c r="AB107">
        <v>843</v>
      </c>
      <c r="AC107">
        <v>15</v>
      </c>
      <c r="AD107">
        <v>1.78E-2</v>
      </c>
      <c r="AE107" t="s">
        <v>1200</v>
      </c>
      <c r="AF107" t="s">
        <v>1571</v>
      </c>
      <c r="AG107" t="s">
        <v>1461</v>
      </c>
      <c r="AH107" t="s">
        <v>1465</v>
      </c>
      <c r="AI107">
        <v>8</v>
      </c>
    </row>
    <row r="108" spans="1:35" x14ac:dyDescent="0.45">
      <c r="A108">
        <v>10018</v>
      </c>
      <c r="B108">
        <v>57815</v>
      </c>
      <c r="C108" t="s">
        <v>1440</v>
      </c>
      <c r="D108" t="s">
        <v>1125</v>
      </c>
      <c r="E108" t="s">
        <v>24</v>
      </c>
      <c r="F108">
        <v>40</v>
      </c>
      <c r="G108" s="1">
        <v>29349</v>
      </c>
      <c r="H108" t="s">
        <v>1130</v>
      </c>
      <c r="I108" t="s">
        <v>27</v>
      </c>
      <c r="J108" t="s">
        <v>28</v>
      </c>
      <c r="K108" t="s">
        <v>109</v>
      </c>
      <c r="L108" t="s">
        <v>1418</v>
      </c>
      <c r="M108" s="1">
        <v>41911</v>
      </c>
      <c r="N108" s="1"/>
      <c r="O108">
        <v>1920</v>
      </c>
      <c r="P108">
        <v>5</v>
      </c>
      <c r="R108" t="s">
        <v>34</v>
      </c>
      <c r="S108" t="s">
        <v>35</v>
      </c>
      <c r="T108" t="s">
        <v>78</v>
      </c>
      <c r="U108" t="s">
        <v>50</v>
      </c>
      <c r="V108" t="s">
        <v>38</v>
      </c>
      <c r="W108">
        <v>3.9</v>
      </c>
      <c r="X108">
        <v>4</v>
      </c>
      <c r="Y108">
        <v>0</v>
      </c>
      <c r="Z108" s="1">
        <v>43503</v>
      </c>
      <c r="AA108">
        <v>0</v>
      </c>
      <c r="AB108">
        <v>1372</v>
      </c>
      <c r="AC108">
        <v>3</v>
      </c>
      <c r="AD108">
        <v>2.2000000000000001E-3</v>
      </c>
      <c r="AE108" t="s">
        <v>1230</v>
      </c>
      <c r="AF108" t="s">
        <v>1572</v>
      </c>
      <c r="AG108" t="s">
        <v>1461</v>
      </c>
      <c r="AH108" t="s">
        <v>1464</v>
      </c>
      <c r="AI108">
        <v>7.9</v>
      </c>
    </row>
    <row r="109" spans="1:35" x14ac:dyDescent="0.45">
      <c r="A109">
        <v>10255</v>
      </c>
      <c r="B109">
        <v>61555</v>
      </c>
      <c r="C109" t="s">
        <v>1438</v>
      </c>
      <c r="D109" t="s">
        <v>1165</v>
      </c>
      <c r="E109" t="s">
        <v>490</v>
      </c>
      <c r="F109">
        <v>30</v>
      </c>
      <c r="G109" s="1">
        <v>32773</v>
      </c>
      <c r="H109" t="s">
        <v>1130</v>
      </c>
      <c r="I109" t="s">
        <v>27</v>
      </c>
      <c r="J109" t="s">
        <v>28</v>
      </c>
      <c r="K109" t="s">
        <v>29</v>
      </c>
      <c r="L109" t="s">
        <v>30</v>
      </c>
      <c r="M109" s="1">
        <v>42051</v>
      </c>
      <c r="N109" s="1"/>
      <c r="O109">
        <v>1780</v>
      </c>
      <c r="P109">
        <v>5</v>
      </c>
      <c r="R109" t="s">
        <v>34</v>
      </c>
      <c r="S109" t="s">
        <v>225</v>
      </c>
      <c r="T109" t="s">
        <v>270</v>
      </c>
      <c r="U109" t="s">
        <v>50</v>
      </c>
      <c r="V109" t="s">
        <v>51</v>
      </c>
      <c r="W109">
        <v>4.5</v>
      </c>
      <c r="X109">
        <v>5</v>
      </c>
      <c r="Y109">
        <v>0</v>
      </c>
      <c r="Z109" s="1">
        <v>43490</v>
      </c>
      <c r="AA109">
        <v>0</v>
      </c>
      <c r="AB109">
        <v>1272</v>
      </c>
      <c r="AC109">
        <v>20</v>
      </c>
      <c r="AD109">
        <v>1.5699999999999999E-2</v>
      </c>
      <c r="AE109" t="s">
        <v>1231</v>
      </c>
      <c r="AF109" t="s">
        <v>1573</v>
      </c>
      <c r="AG109" t="s">
        <v>1460</v>
      </c>
      <c r="AH109" t="s">
        <v>1464</v>
      </c>
      <c r="AI109">
        <v>9.5</v>
      </c>
    </row>
    <row r="110" spans="1:35" x14ac:dyDescent="0.45">
      <c r="A110">
        <v>10246</v>
      </c>
      <c r="B110">
        <v>114800</v>
      </c>
      <c r="C110" t="s">
        <v>1439</v>
      </c>
      <c r="D110" t="s">
        <v>1149</v>
      </c>
      <c r="E110" t="s">
        <v>24</v>
      </c>
      <c r="F110">
        <v>48</v>
      </c>
      <c r="G110" s="1">
        <v>26229</v>
      </c>
      <c r="H110" t="s">
        <v>1130</v>
      </c>
      <c r="I110" t="s">
        <v>27</v>
      </c>
      <c r="J110" t="s">
        <v>28</v>
      </c>
      <c r="K110" t="s">
        <v>29</v>
      </c>
      <c r="L110" t="s">
        <v>30</v>
      </c>
      <c r="M110" s="1">
        <v>42051</v>
      </c>
      <c r="N110" s="1">
        <v>42078</v>
      </c>
      <c r="O110">
        <v>27</v>
      </c>
      <c r="P110">
        <v>0</v>
      </c>
      <c r="Q110" t="s">
        <v>1427</v>
      </c>
      <c r="R110" t="s">
        <v>1421</v>
      </c>
      <c r="S110" t="s">
        <v>48</v>
      </c>
      <c r="T110" t="s">
        <v>49</v>
      </c>
      <c r="U110" t="s">
        <v>50</v>
      </c>
      <c r="V110" t="s">
        <v>51</v>
      </c>
      <c r="W110">
        <v>4.5999999999999996</v>
      </c>
      <c r="X110">
        <v>4</v>
      </c>
      <c r="Y110">
        <v>4</v>
      </c>
      <c r="Z110" s="1">
        <v>42024</v>
      </c>
      <c r="AA110">
        <v>0</v>
      </c>
      <c r="AB110">
        <v>21</v>
      </c>
      <c r="AC110">
        <v>10</v>
      </c>
      <c r="AD110">
        <v>0.47620000000000001</v>
      </c>
      <c r="AE110" t="s">
        <v>1232</v>
      </c>
      <c r="AF110" t="s">
        <v>1574</v>
      </c>
      <c r="AG110" t="s">
        <v>1462</v>
      </c>
      <c r="AH110" t="s">
        <v>1465</v>
      </c>
      <c r="AI110">
        <v>8.6</v>
      </c>
    </row>
    <row r="111" spans="1:35" x14ac:dyDescent="0.45">
      <c r="A111">
        <v>10228</v>
      </c>
      <c r="B111">
        <v>74679</v>
      </c>
      <c r="C111" t="s">
        <v>1438</v>
      </c>
      <c r="D111" t="s">
        <v>102</v>
      </c>
      <c r="E111" t="s">
        <v>24</v>
      </c>
      <c r="F111">
        <v>30</v>
      </c>
      <c r="G111" s="1">
        <v>32836</v>
      </c>
      <c r="H111" t="s">
        <v>1126</v>
      </c>
      <c r="I111" t="s">
        <v>43</v>
      </c>
      <c r="J111" t="s">
        <v>28</v>
      </c>
      <c r="K111" t="s">
        <v>109</v>
      </c>
      <c r="L111" t="s">
        <v>30</v>
      </c>
      <c r="M111" s="1">
        <v>42093</v>
      </c>
      <c r="N111" s="1"/>
      <c r="O111">
        <v>1738</v>
      </c>
      <c r="P111">
        <v>5</v>
      </c>
      <c r="R111" t="s">
        <v>34</v>
      </c>
      <c r="S111" t="s">
        <v>48</v>
      </c>
      <c r="T111" t="s">
        <v>105</v>
      </c>
      <c r="U111" t="s">
        <v>37</v>
      </c>
      <c r="V111" t="s">
        <v>51</v>
      </c>
      <c r="W111">
        <v>4.3</v>
      </c>
      <c r="X111">
        <v>5</v>
      </c>
      <c r="Y111">
        <v>7</v>
      </c>
      <c r="Z111" s="1">
        <v>43475</v>
      </c>
      <c r="AA111">
        <v>0</v>
      </c>
      <c r="AB111">
        <v>1242</v>
      </c>
      <c r="AC111">
        <v>20</v>
      </c>
      <c r="AD111">
        <v>1.61E-2</v>
      </c>
      <c r="AE111" t="s">
        <v>1233</v>
      </c>
      <c r="AF111" t="s">
        <v>1575</v>
      </c>
      <c r="AG111" t="s">
        <v>1460</v>
      </c>
      <c r="AH111" t="s">
        <v>1464</v>
      </c>
      <c r="AI111">
        <v>9.3000000000000007</v>
      </c>
    </row>
    <row r="112" spans="1:35" x14ac:dyDescent="0.45">
      <c r="A112">
        <v>10243</v>
      </c>
      <c r="B112">
        <v>53018</v>
      </c>
      <c r="C112" t="s">
        <v>1440</v>
      </c>
      <c r="D112" t="s">
        <v>1125</v>
      </c>
      <c r="E112" t="s">
        <v>24</v>
      </c>
      <c r="F112">
        <v>28</v>
      </c>
      <c r="G112" s="1">
        <v>33773</v>
      </c>
      <c r="H112" t="s">
        <v>1130</v>
      </c>
      <c r="I112" t="s">
        <v>27</v>
      </c>
      <c r="J112" t="s">
        <v>28</v>
      </c>
      <c r="K112" t="s">
        <v>109</v>
      </c>
      <c r="L112" t="s">
        <v>30</v>
      </c>
      <c r="M112" s="1">
        <v>41589</v>
      </c>
      <c r="N112" s="1"/>
      <c r="O112">
        <v>2242</v>
      </c>
      <c r="P112">
        <v>6</v>
      </c>
      <c r="R112" t="s">
        <v>34</v>
      </c>
      <c r="S112" t="s">
        <v>35</v>
      </c>
      <c r="T112" t="s">
        <v>91</v>
      </c>
      <c r="U112" t="s">
        <v>50</v>
      </c>
      <c r="V112" t="s">
        <v>51</v>
      </c>
      <c r="W112">
        <v>4.3</v>
      </c>
      <c r="X112">
        <v>5</v>
      </c>
      <c r="Y112">
        <v>0</v>
      </c>
      <c r="Z112" s="1">
        <v>43514</v>
      </c>
      <c r="AA112">
        <v>0</v>
      </c>
      <c r="AB112">
        <v>1602</v>
      </c>
      <c r="AC112">
        <v>7</v>
      </c>
      <c r="AD112">
        <v>4.4000000000000003E-3</v>
      </c>
      <c r="AE112" t="s">
        <v>1234</v>
      </c>
      <c r="AF112" t="s">
        <v>1576</v>
      </c>
      <c r="AG112" t="s">
        <v>1460</v>
      </c>
      <c r="AH112" t="s">
        <v>1464</v>
      </c>
      <c r="AI112">
        <v>9.3000000000000007</v>
      </c>
    </row>
    <row r="113" spans="1:35" x14ac:dyDescent="0.45">
      <c r="A113">
        <v>10031</v>
      </c>
      <c r="B113">
        <v>59892</v>
      </c>
      <c r="C113" t="s">
        <v>1440</v>
      </c>
      <c r="D113" t="s">
        <v>1125</v>
      </c>
      <c r="E113" t="s">
        <v>24</v>
      </c>
      <c r="F113">
        <v>50</v>
      </c>
      <c r="G113" s="1">
        <v>25475</v>
      </c>
      <c r="H113" t="s">
        <v>1126</v>
      </c>
      <c r="I113" t="s">
        <v>68</v>
      </c>
      <c r="J113" t="s">
        <v>28</v>
      </c>
      <c r="K113" t="s">
        <v>29</v>
      </c>
      <c r="L113" t="s">
        <v>1416</v>
      </c>
      <c r="M113" s="1">
        <v>40735</v>
      </c>
      <c r="N113" s="1"/>
      <c r="O113">
        <v>3096</v>
      </c>
      <c r="P113">
        <v>8</v>
      </c>
      <c r="R113" t="s">
        <v>34</v>
      </c>
      <c r="S113" t="s">
        <v>35</v>
      </c>
      <c r="T113" t="s">
        <v>98</v>
      </c>
      <c r="U113" t="s">
        <v>99</v>
      </c>
      <c r="V113" t="s">
        <v>38</v>
      </c>
      <c r="W113">
        <v>4.5</v>
      </c>
      <c r="X113">
        <v>4</v>
      </c>
      <c r="Y113">
        <v>0</v>
      </c>
      <c r="Z113" s="1">
        <v>43514</v>
      </c>
      <c r="AA113">
        <v>0</v>
      </c>
      <c r="AB113">
        <v>2212</v>
      </c>
      <c r="AC113">
        <v>1</v>
      </c>
      <c r="AD113">
        <v>5.0000000000000001E-4</v>
      </c>
      <c r="AE113" t="s">
        <v>1235</v>
      </c>
      <c r="AF113" t="s">
        <v>1577</v>
      </c>
      <c r="AG113" t="s">
        <v>1462</v>
      </c>
      <c r="AH113" t="s">
        <v>1464</v>
      </c>
      <c r="AI113">
        <v>8.5</v>
      </c>
    </row>
    <row r="114" spans="1:35" x14ac:dyDescent="0.45">
      <c r="A114">
        <v>10300</v>
      </c>
      <c r="B114">
        <v>68898</v>
      </c>
      <c r="C114" t="s">
        <v>1438</v>
      </c>
      <c r="D114" t="s">
        <v>1129</v>
      </c>
      <c r="E114" t="s">
        <v>24</v>
      </c>
      <c r="F114">
        <v>55</v>
      </c>
      <c r="G114" s="1">
        <v>23662</v>
      </c>
      <c r="H114" t="s">
        <v>1126</v>
      </c>
      <c r="I114" t="s">
        <v>43</v>
      </c>
      <c r="J114" t="s">
        <v>28</v>
      </c>
      <c r="K114" t="s">
        <v>29</v>
      </c>
      <c r="L114" t="s">
        <v>1416</v>
      </c>
      <c r="M114" s="1">
        <v>40294</v>
      </c>
      <c r="N114" s="1">
        <v>40693</v>
      </c>
      <c r="O114">
        <v>399</v>
      </c>
      <c r="P114">
        <v>1</v>
      </c>
      <c r="Q114" t="s">
        <v>1411</v>
      </c>
      <c r="R114" t="s">
        <v>1412</v>
      </c>
      <c r="S114" t="s">
        <v>35</v>
      </c>
      <c r="T114" t="s">
        <v>98</v>
      </c>
      <c r="U114" t="s">
        <v>99</v>
      </c>
      <c r="V114" t="s">
        <v>352</v>
      </c>
      <c r="W114">
        <v>3</v>
      </c>
      <c r="X114">
        <v>3</v>
      </c>
      <c r="Y114">
        <v>0</v>
      </c>
      <c r="Z114" s="1">
        <v>40608</v>
      </c>
      <c r="AA114">
        <v>3</v>
      </c>
      <c r="AB114">
        <v>285</v>
      </c>
      <c r="AC114">
        <v>10</v>
      </c>
      <c r="AD114">
        <v>3.5099999999999999E-2</v>
      </c>
      <c r="AE114" t="s">
        <v>1236</v>
      </c>
      <c r="AF114" t="s">
        <v>1578</v>
      </c>
      <c r="AG114" t="s">
        <v>1462</v>
      </c>
      <c r="AH114" t="s">
        <v>1465</v>
      </c>
      <c r="AI114">
        <v>6</v>
      </c>
    </row>
    <row r="115" spans="1:35" x14ac:dyDescent="0.45">
      <c r="A115">
        <v>10101</v>
      </c>
      <c r="B115">
        <v>61242</v>
      </c>
      <c r="C115" t="s">
        <v>1438</v>
      </c>
      <c r="D115" t="s">
        <v>102</v>
      </c>
      <c r="E115" t="s">
        <v>24</v>
      </c>
      <c r="F115">
        <v>39</v>
      </c>
      <c r="G115" s="1">
        <v>29692</v>
      </c>
      <c r="H115" t="s">
        <v>1130</v>
      </c>
      <c r="I115" t="s">
        <v>216</v>
      </c>
      <c r="J115" t="s">
        <v>28</v>
      </c>
      <c r="K115" t="s">
        <v>109</v>
      </c>
      <c r="L115" t="s">
        <v>30</v>
      </c>
      <c r="M115" s="1">
        <v>42009</v>
      </c>
      <c r="N115" s="1"/>
      <c r="O115">
        <v>1822</v>
      </c>
      <c r="P115">
        <v>5</v>
      </c>
      <c r="R115" t="s">
        <v>34</v>
      </c>
      <c r="S115" t="s">
        <v>48</v>
      </c>
      <c r="T115" t="s">
        <v>105</v>
      </c>
      <c r="U115" t="s">
        <v>92</v>
      </c>
      <c r="V115" t="s">
        <v>51</v>
      </c>
      <c r="W115">
        <v>4.6100000000000003</v>
      </c>
      <c r="X115">
        <v>4</v>
      </c>
      <c r="Y115">
        <v>5</v>
      </c>
      <c r="Z115" s="1">
        <v>43493</v>
      </c>
      <c r="AA115">
        <v>0</v>
      </c>
      <c r="AB115">
        <v>1302</v>
      </c>
      <c r="AC115">
        <v>11</v>
      </c>
      <c r="AD115">
        <v>8.3999999999999995E-3</v>
      </c>
      <c r="AE115" t="s">
        <v>1237</v>
      </c>
      <c r="AF115" t="s">
        <v>1579</v>
      </c>
      <c r="AG115" t="s">
        <v>1461</v>
      </c>
      <c r="AH115" t="s">
        <v>1464</v>
      </c>
      <c r="AI115">
        <v>8.6</v>
      </c>
    </row>
    <row r="116" spans="1:35" x14ac:dyDescent="0.45">
      <c r="A116">
        <v>10237</v>
      </c>
      <c r="B116">
        <v>66825</v>
      </c>
      <c r="C116" t="s">
        <v>1438</v>
      </c>
      <c r="D116" t="s">
        <v>1129</v>
      </c>
      <c r="E116" t="s">
        <v>24</v>
      </c>
      <c r="F116">
        <v>34</v>
      </c>
      <c r="G116" s="1">
        <v>31557</v>
      </c>
      <c r="H116" t="s">
        <v>1130</v>
      </c>
      <c r="I116" t="s">
        <v>43</v>
      </c>
      <c r="J116" t="s">
        <v>28</v>
      </c>
      <c r="K116" t="s">
        <v>29</v>
      </c>
      <c r="L116" t="s">
        <v>30</v>
      </c>
      <c r="M116" s="1">
        <v>41771</v>
      </c>
      <c r="N116" s="1"/>
      <c r="O116">
        <v>2060</v>
      </c>
      <c r="P116">
        <v>6</v>
      </c>
      <c r="R116" t="s">
        <v>34</v>
      </c>
      <c r="S116" t="s">
        <v>35</v>
      </c>
      <c r="T116" t="s">
        <v>113</v>
      </c>
      <c r="U116" t="s">
        <v>37</v>
      </c>
      <c r="V116" t="s">
        <v>51</v>
      </c>
      <c r="W116">
        <v>4.5999999999999996</v>
      </c>
      <c r="X116">
        <v>3</v>
      </c>
      <c r="Y116">
        <v>0</v>
      </c>
      <c r="Z116" s="1">
        <v>43503</v>
      </c>
      <c r="AA116">
        <v>0</v>
      </c>
      <c r="AB116">
        <v>1472</v>
      </c>
      <c r="AC116">
        <v>20</v>
      </c>
      <c r="AD116">
        <v>1.3599999999999999E-2</v>
      </c>
      <c r="AE116" t="s">
        <v>1216</v>
      </c>
      <c r="AF116" t="s">
        <v>1580</v>
      </c>
      <c r="AG116" t="s">
        <v>1460</v>
      </c>
      <c r="AH116" t="s">
        <v>1464</v>
      </c>
      <c r="AI116">
        <v>7.6</v>
      </c>
    </row>
    <row r="117" spans="1:35" x14ac:dyDescent="0.45">
      <c r="A117">
        <v>10051</v>
      </c>
      <c r="B117">
        <v>48285</v>
      </c>
      <c r="C117" t="s">
        <v>1440</v>
      </c>
      <c r="D117" t="s">
        <v>1125</v>
      </c>
      <c r="E117" t="s">
        <v>24</v>
      </c>
      <c r="F117">
        <v>41</v>
      </c>
      <c r="G117" s="1">
        <v>28996</v>
      </c>
      <c r="H117" t="s">
        <v>1126</v>
      </c>
      <c r="I117" t="s">
        <v>43</v>
      </c>
      <c r="J117" t="s">
        <v>28</v>
      </c>
      <c r="K117" t="s">
        <v>29</v>
      </c>
      <c r="L117" t="s">
        <v>30</v>
      </c>
      <c r="M117" s="1">
        <v>41092</v>
      </c>
      <c r="N117" s="1"/>
      <c r="O117">
        <v>2739</v>
      </c>
      <c r="P117">
        <v>8</v>
      </c>
      <c r="R117" t="s">
        <v>34</v>
      </c>
      <c r="S117" t="s">
        <v>35</v>
      </c>
      <c r="T117" t="s">
        <v>113</v>
      </c>
      <c r="U117" t="s">
        <v>37</v>
      </c>
      <c r="V117" t="s">
        <v>51</v>
      </c>
      <c r="W117">
        <v>5</v>
      </c>
      <c r="X117">
        <v>3</v>
      </c>
      <c r="Y117">
        <v>0</v>
      </c>
      <c r="Z117" s="1">
        <v>43479</v>
      </c>
      <c r="AA117">
        <v>0</v>
      </c>
      <c r="AB117">
        <v>1957</v>
      </c>
      <c r="AC117">
        <v>2</v>
      </c>
      <c r="AD117">
        <v>1E-3</v>
      </c>
      <c r="AE117" t="s">
        <v>1238</v>
      </c>
      <c r="AF117" t="s">
        <v>1581</v>
      </c>
      <c r="AG117" t="s">
        <v>1461</v>
      </c>
      <c r="AH117" t="s">
        <v>1464</v>
      </c>
      <c r="AI117">
        <v>8</v>
      </c>
    </row>
    <row r="118" spans="1:35" x14ac:dyDescent="0.45">
      <c r="A118">
        <v>10218</v>
      </c>
      <c r="B118">
        <v>66149</v>
      </c>
      <c r="C118" t="s">
        <v>1438</v>
      </c>
      <c r="D118" t="s">
        <v>1129</v>
      </c>
      <c r="E118" t="s">
        <v>24</v>
      </c>
      <c r="F118">
        <v>36</v>
      </c>
      <c r="G118" s="1">
        <v>30658</v>
      </c>
      <c r="H118" t="s">
        <v>1130</v>
      </c>
      <c r="I118" t="s">
        <v>216</v>
      </c>
      <c r="J118" t="s">
        <v>28</v>
      </c>
      <c r="K118" t="s">
        <v>29</v>
      </c>
      <c r="L118" t="s">
        <v>1239</v>
      </c>
      <c r="M118" s="1">
        <v>41547</v>
      </c>
      <c r="N118" s="1"/>
      <c r="O118">
        <v>2284</v>
      </c>
      <c r="P118">
        <v>6</v>
      </c>
      <c r="R118" t="s">
        <v>34</v>
      </c>
      <c r="S118" t="s">
        <v>35</v>
      </c>
      <c r="T118" t="s">
        <v>59</v>
      </c>
      <c r="U118" t="s">
        <v>73</v>
      </c>
      <c r="V118" t="s">
        <v>51</v>
      </c>
      <c r="W118">
        <v>4.4000000000000004</v>
      </c>
      <c r="X118">
        <v>5</v>
      </c>
      <c r="Y118">
        <v>0</v>
      </c>
      <c r="Z118" s="1">
        <v>43517</v>
      </c>
      <c r="AA118">
        <v>0</v>
      </c>
      <c r="AB118">
        <v>1632</v>
      </c>
      <c r="AC118">
        <v>1</v>
      </c>
      <c r="AD118">
        <v>5.9999999999999995E-4</v>
      </c>
      <c r="AE118" t="s">
        <v>1240</v>
      </c>
      <c r="AF118" t="s">
        <v>1582</v>
      </c>
      <c r="AG118" t="s">
        <v>1460</v>
      </c>
      <c r="AH118" t="s">
        <v>1464</v>
      </c>
      <c r="AI118">
        <v>9.4</v>
      </c>
    </row>
    <row r="119" spans="1:35" x14ac:dyDescent="0.45">
      <c r="A119">
        <v>10256</v>
      </c>
      <c r="B119">
        <v>49256</v>
      </c>
      <c r="C119" t="s">
        <v>1440</v>
      </c>
      <c r="D119" t="s">
        <v>1125</v>
      </c>
      <c r="E119" t="s">
        <v>24</v>
      </c>
      <c r="F119">
        <v>45</v>
      </c>
      <c r="G119" s="1">
        <v>27311</v>
      </c>
      <c r="H119" t="s">
        <v>1130</v>
      </c>
      <c r="I119" t="s">
        <v>43</v>
      </c>
      <c r="J119" t="s">
        <v>28</v>
      </c>
      <c r="K119" t="s">
        <v>29</v>
      </c>
      <c r="L119" t="s">
        <v>160</v>
      </c>
      <c r="M119" s="1">
        <v>41505</v>
      </c>
      <c r="N119" s="1"/>
      <c r="O119">
        <v>2326</v>
      </c>
      <c r="P119">
        <v>6</v>
      </c>
      <c r="R119" t="s">
        <v>34</v>
      </c>
      <c r="S119" t="s">
        <v>35</v>
      </c>
      <c r="T119" t="s">
        <v>59</v>
      </c>
      <c r="U119" t="s">
        <v>37</v>
      </c>
      <c r="V119" t="s">
        <v>51</v>
      </c>
      <c r="W119">
        <v>4.0999999999999996</v>
      </c>
      <c r="X119">
        <v>5</v>
      </c>
      <c r="Y119">
        <v>0</v>
      </c>
      <c r="Z119" s="1">
        <v>43511</v>
      </c>
      <c r="AA119">
        <v>0</v>
      </c>
      <c r="AB119">
        <v>1662</v>
      </c>
      <c r="AC119">
        <v>3</v>
      </c>
      <c r="AD119">
        <v>1.8E-3</v>
      </c>
      <c r="AE119" t="s">
        <v>1241</v>
      </c>
      <c r="AF119" t="s">
        <v>1583</v>
      </c>
      <c r="AG119" t="s">
        <v>1461</v>
      </c>
      <c r="AH119" t="s">
        <v>1464</v>
      </c>
      <c r="AI119">
        <v>9.1</v>
      </c>
    </row>
    <row r="120" spans="1:35" x14ac:dyDescent="0.45">
      <c r="A120">
        <v>10098</v>
      </c>
      <c r="B120">
        <v>62957</v>
      </c>
      <c r="C120" t="s">
        <v>1438</v>
      </c>
      <c r="D120" t="s">
        <v>195</v>
      </c>
      <c r="E120" t="s">
        <v>24</v>
      </c>
      <c r="F120">
        <v>39</v>
      </c>
      <c r="G120" s="1">
        <v>29778</v>
      </c>
      <c r="H120" t="s">
        <v>1126</v>
      </c>
      <c r="I120" t="s">
        <v>68</v>
      </c>
      <c r="J120" t="s">
        <v>28</v>
      </c>
      <c r="K120" t="s">
        <v>29</v>
      </c>
      <c r="L120" t="s">
        <v>30</v>
      </c>
      <c r="M120" s="1">
        <v>42157</v>
      </c>
      <c r="N120" s="1"/>
      <c r="O120">
        <v>1674</v>
      </c>
      <c r="P120">
        <v>5</v>
      </c>
      <c r="R120" t="s">
        <v>34</v>
      </c>
      <c r="S120" t="s">
        <v>35</v>
      </c>
      <c r="T120" t="s">
        <v>199</v>
      </c>
      <c r="U120" t="s">
        <v>92</v>
      </c>
      <c r="V120" t="s">
        <v>51</v>
      </c>
      <c r="W120">
        <v>4.63</v>
      </c>
      <c r="X120">
        <v>3</v>
      </c>
      <c r="Y120">
        <v>0</v>
      </c>
      <c r="Z120" s="1">
        <v>43469</v>
      </c>
      <c r="AA120">
        <v>0</v>
      </c>
      <c r="AB120">
        <v>1196</v>
      </c>
      <c r="AC120">
        <v>2</v>
      </c>
      <c r="AD120">
        <v>1.6999999999999999E-3</v>
      </c>
      <c r="AE120" t="s">
        <v>1242</v>
      </c>
      <c r="AF120" t="s">
        <v>1584</v>
      </c>
      <c r="AG120" t="s">
        <v>1461</v>
      </c>
      <c r="AH120" t="s">
        <v>1464</v>
      </c>
      <c r="AI120">
        <v>7.6</v>
      </c>
    </row>
    <row r="121" spans="1:35" x14ac:dyDescent="0.45">
      <c r="A121">
        <v>10059</v>
      </c>
      <c r="B121">
        <v>63813</v>
      </c>
      <c r="C121" t="s">
        <v>1438</v>
      </c>
      <c r="D121" t="s">
        <v>1125</v>
      </c>
      <c r="E121" t="s">
        <v>24</v>
      </c>
      <c r="F121">
        <v>37</v>
      </c>
      <c r="G121" s="1">
        <v>30457</v>
      </c>
      <c r="H121" t="s">
        <v>1130</v>
      </c>
      <c r="I121" t="s">
        <v>68</v>
      </c>
      <c r="J121" t="s">
        <v>28</v>
      </c>
      <c r="K121" t="s">
        <v>29</v>
      </c>
      <c r="L121" t="s">
        <v>30</v>
      </c>
      <c r="M121" s="1">
        <v>40595</v>
      </c>
      <c r="N121" s="1">
        <v>41650</v>
      </c>
      <c r="O121">
        <v>1055</v>
      </c>
      <c r="P121">
        <v>3</v>
      </c>
      <c r="Q121" t="s">
        <v>1425</v>
      </c>
      <c r="R121" t="s">
        <v>1412</v>
      </c>
      <c r="S121" t="s">
        <v>35</v>
      </c>
      <c r="T121" t="s">
        <v>129</v>
      </c>
      <c r="U121" t="s">
        <v>174</v>
      </c>
      <c r="V121" t="s">
        <v>51</v>
      </c>
      <c r="W121">
        <v>5</v>
      </c>
      <c r="X121">
        <v>5</v>
      </c>
      <c r="Y121">
        <v>0</v>
      </c>
      <c r="Z121" s="1">
        <v>41428</v>
      </c>
      <c r="AA121">
        <v>0</v>
      </c>
      <c r="AB121">
        <v>755</v>
      </c>
      <c r="AC121">
        <v>17</v>
      </c>
      <c r="AD121">
        <v>2.2499999999999999E-2</v>
      </c>
      <c r="AE121" t="s">
        <v>1243</v>
      </c>
      <c r="AF121" t="s">
        <v>1585</v>
      </c>
      <c r="AG121" t="s">
        <v>1460</v>
      </c>
      <c r="AH121" t="s">
        <v>1465</v>
      </c>
      <c r="AI121">
        <v>10</v>
      </c>
    </row>
    <row r="122" spans="1:35" x14ac:dyDescent="0.45">
      <c r="A122">
        <v>10234</v>
      </c>
      <c r="B122">
        <v>99020</v>
      </c>
      <c r="C122" t="s">
        <v>1439</v>
      </c>
      <c r="D122" t="s">
        <v>361</v>
      </c>
      <c r="E122" t="s">
        <v>24</v>
      </c>
      <c r="F122">
        <v>31</v>
      </c>
      <c r="G122" s="1">
        <v>32689</v>
      </c>
      <c r="H122" t="s">
        <v>1126</v>
      </c>
      <c r="I122" t="s">
        <v>43</v>
      </c>
      <c r="J122" t="s">
        <v>28</v>
      </c>
      <c r="K122" t="s">
        <v>29</v>
      </c>
      <c r="L122" t="s">
        <v>1416</v>
      </c>
      <c r="M122" s="1">
        <v>42845</v>
      </c>
      <c r="N122" s="1"/>
      <c r="O122">
        <v>986</v>
      </c>
      <c r="P122">
        <v>3</v>
      </c>
      <c r="R122" t="s">
        <v>34</v>
      </c>
      <c r="S122" t="s">
        <v>48</v>
      </c>
      <c r="T122" t="s">
        <v>364</v>
      </c>
      <c r="U122" t="s">
        <v>50</v>
      </c>
      <c r="V122" t="s">
        <v>51</v>
      </c>
      <c r="W122">
        <v>4.2</v>
      </c>
      <c r="X122">
        <v>5</v>
      </c>
      <c r="Y122">
        <v>5</v>
      </c>
      <c r="Z122" s="1">
        <v>43493</v>
      </c>
      <c r="AA122">
        <v>0</v>
      </c>
      <c r="AB122">
        <v>706</v>
      </c>
      <c r="AC122">
        <v>8</v>
      </c>
      <c r="AD122">
        <v>1.1299999999999999E-2</v>
      </c>
      <c r="AE122" t="s">
        <v>1244</v>
      </c>
      <c r="AF122" t="s">
        <v>1586</v>
      </c>
      <c r="AG122" t="s">
        <v>1460</v>
      </c>
      <c r="AH122" t="s">
        <v>1465</v>
      </c>
      <c r="AI122">
        <v>9.1999999999999993</v>
      </c>
    </row>
    <row r="123" spans="1:35" x14ac:dyDescent="0.45">
      <c r="A123">
        <v>10109</v>
      </c>
      <c r="B123">
        <v>71707</v>
      </c>
      <c r="C123" t="s">
        <v>1438</v>
      </c>
      <c r="D123" t="s">
        <v>1165</v>
      </c>
      <c r="E123" t="s">
        <v>528</v>
      </c>
      <c r="F123">
        <v>51</v>
      </c>
      <c r="G123" s="1">
        <v>25243</v>
      </c>
      <c r="H123" t="s">
        <v>1126</v>
      </c>
      <c r="I123" t="s">
        <v>27</v>
      </c>
      <c r="J123" t="s">
        <v>28</v>
      </c>
      <c r="K123" t="s">
        <v>29</v>
      </c>
      <c r="L123" t="s">
        <v>1418</v>
      </c>
      <c r="M123" s="1">
        <v>40975</v>
      </c>
      <c r="N123" s="1">
        <v>41943</v>
      </c>
      <c r="O123">
        <v>968</v>
      </c>
      <c r="P123">
        <v>3</v>
      </c>
      <c r="Q123" t="s">
        <v>1424</v>
      </c>
      <c r="R123" t="s">
        <v>1412</v>
      </c>
      <c r="S123" t="s">
        <v>225</v>
      </c>
      <c r="T123" t="s">
        <v>226</v>
      </c>
      <c r="U123" t="s">
        <v>37</v>
      </c>
      <c r="V123" t="s">
        <v>51</v>
      </c>
      <c r="W123">
        <v>4.5</v>
      </c>
      <c r="X123">
        <v>5</v>
      </c>
      <c r="Y123">
        <v>0</v>
      </c>
      <c r="Z123" s="1">
        <v>41306</v>
      </c>
      <c r="AA123">
        <v>0</v>
      </c>
      <c r="AB123">
        <v>692</v>
      </c>
      <c r="AC123">
        <v>20</v>
      </c>
      <c r="AD123">
        <v>2.8899999999999999E-2</v>
      </c>
      <c r="AE123" t="s">
        <v>1245</v>
      </c>
      <c r="AF123" t="s">
        <v>1587</v>
      </c>
      <c r="AG123" t="s">
        <v>1462</v>
      </c>
      <c r="AH123" t="s">
        <v>1465</v>
      </c>
      <c r="AI123">
        <v>9.5</v>
      </c>
    </row>
    <row r="124" spans="1:35" x14ac:dyDescent="0.45">
      <c r="A124">
        <v>10125</v>
      </c>
      <c r="B124">
        <v>54828</v>
      </c>
      <c r="C124" t="s">
        <v>1440</v>
      </c>
      <c r="D124" t="s">
        <v>1125</v>
      </c>
      <c r="E124" t="s">
        <v>24</v>
      </c>
      <c r="F124">
        <v>43</v>
      </c>
      <c r="G124" s="1">
        <v>28207</v>
      </c>
      <c r="H124" t="s">
        <v>1130</v>
      </c>
      <c r="I124" t="s">
        <v>43</v>
      </c>
      <c r="J124" t="s">
        <v>28</v>
      </c>
      <c r="K124" t="s">
        <v>29</v>
      </c>
      <c r="L124" t="s">
        <v>30</v>
      </c>
      <c r="M124" s="1">
        <v>40875</v>
      </c>
      <c r="N124" s="1"/>
      <c r="O124">
        <v>2956</v>
      </c>
      <c r="P124">
        <v>8</v>
      </c>
      <c r="R124" t="s">
        <v>34</v>
      </c>
      <c r="S124" t="s">
        <v>35</v>
      </c>
      <c r="T124" t="s">
        <v>36</v>
      </c>
      <c r="U124" t="s">
        <v>73</v>
      </c>
      <c r="V124" t="s">
        <v>51</v>
      </c>
      <c r="W124">
        <v>4.2</v>
      </c>
      <c r="X124">
        <v>4</v>
      </c>
      <c r="Y124">
        <v>0</v>
      </c>
      <c r="Z124" s="1">
        <v>43518</v>
      </c>
      <c r="AA124">
        <v>0</v>
      </c>
      <c r="AB124">
        <v>2112</v>
      </c>
      <c r="AC124">
        <v>13</v>
      </c>
      <c r="AD124">
        <v>6.1999999999999998E-3</v>
      </c>
      <c r="AE124" t="s">
        <v>1246</v>
      </c>
      <c r="AF124" t="s">
        <v>1588</v>
      </c>
      <c r="AG124" t="s">
        <v>1461</v>
      </c>
      <c r="AH124" t="s">
        <v>1464</v>
      </c>
      <c r="AI124">
        <v>8.1999999999999993</v>
      </c>
    </row>
    <row r="125" spans="1:35" x14ac:dyDescent="0.45">
      <c r="A125">
        <v>10074</v>
      </c>
      <c r="B125">
        <v>64246</v>
      </c>
      <c r="C125" t="s">
        <v>1438</v>
      </c>
      <c r="D125" t="s">
        <v>1129</v>
      </c>
      <c r="E125" t="s">
        <v>24</v>
      </c>
      <c r="F125">
        <v>31</v>
      </c>
      <c r="G125" s="1">
        <v>32365</v>
      </c>
      <c r="H125" t="s">
        <v>1126</v>
      </c>
      <c r="I125" t="s">
        <v>27</v>
      </c>
      <c r="J125" t="s">
        <v>28</v>
      </c>
      <c r="K125" t="s">
        <v>109</v>
      </c>
      <c r="L125" t="s">
        <v>30</v>
      </c>
      <c r="M125" s="1">
        <v>41589</v>
      </c>
      <c r="N125" s="1"/>
      <c r="O125">
        <v>2242</v>
      </c>
      <c r="P125">
        <v>6</v>
      </c>
      <c r="R125" t="s">
        <v>34</v>
      </c>
      <c r="S125" t="s">
        <v>35</v>
      </c>
      <c r="T125" t="s">
        <v>129</v>
      </c>
      <c r="U125" t="s">
        <v>37</v>
      </c>
      <c r="V125" t="s">
        <v>51</v>
      </c>
      <c r="W125">
        <v>5</v>
      </c>
      <c r="X125">
        <v>3</v>
      </c>
      <c r="Y125">
        <v>0</v>
      </c>
      <c r="Z125" s="1">
        <v>43473</v>
      </c>
      <c r="AA125">
        <v>0</v>
      </c>
      <c r="AB125">
        <v>1602</v>
      </c>
      <c r="AC125">
        <v>20</v>
      </c>
      <c r="AD125">
        <v>1.2500000000000001E-2</v>
      </c>
      <c r="AE125" t="s">
        <v>1247</v>
      </c>
      <c r="AF125" t="s">
        <v>1589</v>
      </c>
      <c r="AG125" t="s">
        <v>1460</v>
      </c>
      <c r="AH125" t="s">
        <v>1464</v>
      </c>
      <c r="AI125">
        <v>8</v>
      </c>
    </row>
    <row r="126" spans="1:35" x14ac:dyDescent="0.45">
      <c r="A126">
        <v>10097</v>
      </c>
      <c r="B126">
        <v>52177</v>
      </c>
      <c r="C126" t="s">
        <v>1440</v>
      </c>
      <c r="D126" t="s">
        <v>1125</v>
      </c>
      <c r="E126" t="s">
        <v>24</v>
      </c>
      <c r="F126">
        <v>67</v>
      </c>
      <c r="G126" s="1">
        <v>19224</v>
      </c>
      <c r="H126" t="s">
        <v>1130</v>
      </c>
      <c r="I126" t="s">
        <v>27</v>
      </c>
      <c r="J126" t="s">
        <v>28</v>
      </c>
      <c r="K126" t="s">
        <v>29</v>
      </c>
      <c r="L126" t="s">
        <v>30</v>
      </c>
      <c r="M126" s="1">
        <v>40917</v>
      </c>
      <c r="N126" s="1">
        <v>42353</v>
      </c>
      <c r="O126">
        <v>1436</v>
      </c>
      <c r="P126">
        <v>4</v>
      </c>
      <c r="Q126" t="s">
        <v>1423</v>
      </c>
      <c r="R126" t="s">
        <v>1412</v>
      </c>
      <c r="S126" t="s">
        <v>35</v>
      </c>
      <c r="T126" t="s">
        <v>72</v>
      </c>
      <c r="U126" t="s">
        <v>174</v>
      </c>
      <c r="V126" t="s">
        <v>51</v>
      </c>
      <c r="W126">
        <v>4.6399999999999997</v>
      </c>
      <c r="X126">
        <v>4</v>
      </c>
      <c r="Y126">
        <v>0</v>
      </c>
      <c r="Z126" s="1">
        <v>42126</v>
      </c>
      <c r="AA126">
        <v>0</v>
      </c>
      <c r="AB126">
        <v>1026</v>
      </c>
      <c r="AC126">
        <v>8</v>
      </c>
      <c r="AD126">
        <v>7.7999999999999996E-3</v>
      </c>
      <c r="AE126" t="s">
        <v>1248</v>
      </c>
      <c r="AF126" t="s">
        <v>1590</v>
      </c>
      <c r="AG126" t="s">
        <v>1459</v>
      </c>
      <c r="AH126" t="s">
        <v>1465</v>
      </c>
      <c r="AI126">
        <v>8.6</v>
      </c>
    </row>
    <row r="127" spans="1:35" x14ac:dyDescent="0.45">
      <c r="A127">
        <v>10007</v>
      </c>
      <c r="B127">
        <v>62065</v>
      </c>
      <c r="C127" t="s">
        <v>1438</v>
      </c>
      <c r="D127" t="s">
        <v>1125</v>
      </c>
      <c r="E127" t="s">
        <v>24</v>
      </c>
      <c r="F127">
        <v>46</v>
      </c>
      <c r="G127" s="1">
        <v>27151</v>
      </c>
      <c r="H127" t="s">
        <v>1130</v>
      </c>
      <c r="I127" t="s">
        <v>43</v>
      </c>
      <c r="J127" t="s">
        <v>28</v>
      </c>
      <c r="K127" t="s">
        <v>29</v>
      </c>
      <c r="L127" t="s">
        <v>30</v>
      </c>
      <c r="M127" s="1">
        <v>41771</v>
      </c>
      <c r="N127" s="1"/>
      <c r="O127">
        <v>2060</v>
      </c>
      <c r="P127">
        <v>6</v>
      </c>
      <c r="R127" t="s">
        <v>34</v>
      </c>
      <c r="S127" t="s">
        <v>35</v>
      </c>
      <c r="T127" t="s">
        <v>78</v>
      </c>
      <c r="U127" t="s">
        <v>174</v>
      </c>
      <c r="V127" t="s">
        <v>38</v>
      </c>
      <c r="W127">
        <v>4.76</v>
      </c>
      <c r="X127">
        <v>4</v>
      </c>
      <c r="Y127">
        <v>0</v>
      </c>
      <c r="Z127" s="1">
        <v>43511</v>
      </c>
      <c r="AA127">
        <v>0</v>
      </c>
      <c r="AB127">
        <v>1472</v>
      </c>
      <c r="AC127">
        <v>5</v>
      </c>
      <c r="AD127">
        <v>3.3999999999999998E-3</v>
      </c>
      <c r="AE127" t="s">
        <v>1249</v>
      </c>
      <c r="AF127" t="s">
        <v>1591</v>
      </c>
      <c r="AG127" t="s">
        <v>1461</v>
      </c>
      <c r="AH127" t="s">
        <v>1464</v>
      </c>
      <c r="AI127">
        <v>8.8000000000000007</v>
      </c>
    </row>
    <row r="128" spans="1:35" x14ac:dyDescent="0.45">
      <c r="A128">
        <v>10129</v>
      </c>
      <c r="B128">
        <v>46998</v>
      </c>
      <c r="C128" t="s">
        <v>1440</v>
      </c>
      <c r="D128" t="s">
        <v>1125</v>
      </c>
      <c r="E128" t="s">
        <v>24</v>
      </c>
      <c r="F128">
        <v>36</v>
      </c>
      <c r="G128" s="1">
        <v>30685</v>
      </c>
      <c r="H128" t="s">
        <v>1126</v>
      </c>
      <c r="I128" t="s">
        <v>27</v>
      </c>
      <c r="J128" t="s">
        <v>28</v>
      </c>
      <c r="K128" t="s">
        <v>29</v>
      </c>
      <c r="L128" t="s">
        <v>30</v>
      </c>
      <c r="M128" s="1">
        <v>41134</v>
      </c>
      <c r="N128" s="1"/>
      <c r="O128">
        <v>2697</v>
      </c>
      <c r="P128">
        <v>7</v>
      </c>
      <c r="R128" t="s">
        <v>34</v>
      </c>
      <c r="S128" t="s">
        <v>35</v>
      </c>
      <c r="T128" t="s">
        <v>91</v>
      </c>
      <c r="U128" t="s">
        <v>73</v>
      </c>
      <c r="V128" t="s">
        <v>51</v>
      </c>
      <c r="W128">
        <v>4.17</v>
      </c>
      <c r="X128">
        <v>4</v>
      </c>
      <c r="Y128">
        <v>0</v>
      </c>
      <c r="Z128" s="1">
        <v>43507</v>
      </c>
      <c r="AA128">
        <v>0</v>
      </c>
      <c r="AB128">
        <v>1927</v>
      </c>
      <c r="AC128">
        <v>1</v>
      </c>
      <c r="AD128">
        <v>5.0000000000000001E-4</v>
      </c>
      <c r="AE128" t="s">
        <v>1250</v>
      </c>
      <c r="AF128" t="s">
        <v>1592</v>
      </c>
      <c r="AG128" t="s">
        <v>1460</v>
      </c>
      <c r="AH128" t="s">
        <v>1464</v>
      </c>
      <c r="AI128">
        <v>8.1999999999999993</v>
      </c>
    </row>
    <row r="129" spans="1:35" x14ac:dyDescent="0.45">
      <c r="A129">
        <v>10075</v>
      </c>
      <c r="B129">
        <v>68099</v>
      </c>
      <c r="C129" t="s">
        <v>1438</v>
      </c>
      <c r="D129" t="s">
        <v>1129</v>
      </c>
      <c r="E129" t="s">
        <v>24</v>
      </c>
      <c r="F129">
        <v>47</v>
      </c>
      <c r="G129" s="1">
        <v>26538</v>
      </c>
      <c r="H129" t="s">
        <v>1130</v>
      </c>
      <c r="I129" t="s">
        <v>27</v>
      </c>
      <c r="J129" t="s">
        <v>28</v>
      </c>
      <c r="K129" t="s">
        <v>29</v>
      </c>
      <c r="L129" t="s">
        <v>30</v>
      </c>
      <c r="M129" s="1">
        <v>40553</v>
      </c>
      <c r="N129" s="1">
        <v>41443</v>
      </c>
      <c r="O129">
        <v>890</v>
      </c>
      <c r="P129">
        <v>2</v>
      </c>
      <c r="Q129" t="s">
        <v>1413</v>
      </c>
      <c r="R129" t="s">
        <v>1412</v>
      </c>
      <c r="S129" t="s">
        <v>35</v>
      </c>
      <c r="T129" t="s">
        <v>129</v>
      </c>
      <c r="U129" t="s">
        <v>174</v>
      </c>
      <c r="V129" t="s">
        <v>51</v>
      </c>
      <c r="W129">
        <v>5</v>
      </c>
      <c r="X129">
        <v>3</v>
      </c>
      <c r="Y129">
        <v>0</v>
      </c>
      <c r="Z129" s="1">
        <v>41304</v>
      </c>
      <c r="AA129">
        <v>0</v>
      </c>
      <c r="AB129">
        <v>636</v>
      </c>
      <c r="AC129">
        <v>15</v>
      </c>
      <c r="AD129">
        <v>2.3599999999999999E-2</v>
      </c>
      <c r="AE129" t="s">
        <v>1132</v>
      </c>
      <c r="AF129" t="s">
        <v>1593</v>
      </c>
      <c r="AG129" t="s">
        <v>1461</v>
      </c>
      <c r="AH129" t="s">
        <v>1465</v>
      </c>
      <c r="AI129">
        <v>8</v>
      </c>
    </row>
    <row r="130" spans="1:35" x14ac:dyDescent="0.45">
      <c r="A130">
        <v>10167</v>
      </c>
      <c r="B130">
        <v>70545</v>
      </c>
      <c r="C130" t="s">
        <v>1438</v>
      </c>
      <c r="D130" t="s">
        <v>1165</v>
      </c>
      <c r="E130" t="s">
        <v>554</v>
      </c>
      <c r="F130">
        <v>31</v>
      </c>
      <c r="G130" s="1">
        <v>32400</v>
      </c>
      <c r="H130" t="s">
        <v>1126</v>
      </c>
      <c r="I130" t="s">
        <v>43</v>
      </c>
      <c r="J130" t="s">
        <v>28</v>
      </c>
      <c r="K130" t="s">
        <v>29</v>
      </c>
      <c r="L130" t="s">
        <v>1239</v>
      </c>
      <c r="M130" s="1">
        <v>41869</v>
      </c>
      <c r="N130" s="1"/>
      <c r="O130">
        <v>1962</v>
      </c>
      <c r="P130">
        <v>5</v>
      </c>
      <c r="R130" t="s">
        <v>34</v>
      </c>
      <c r="S130" t="s">
        <v>225</v>
      </c>
      <c r="T130" t="s">
        <v>226</v>
      </c>
      <c r="U130" t="s">
        <v>50</v>
      </c>
      <c r="V130" t="s">
        <v>51</v>
      </c>
      <c r="W130">
        <v>3.6</v>
      </c>
      <c r="X130">
        <v>5</v>
      </c>
      <c r="Y130">
        <v>0</v>
      </c>
      <c r="Z130" s="1">
        <v>43495</v>
      </c>
      <c r="AA130">
        <v>0</v>
      </c>
      <c r="AB130">
        <v>1402</v>
      </c>
      <c r="AC130">
        <v>9</v>
      </c>
      <c r="AD130">
        <v>6.4000000000000003E-3</v>
      </c>
      <c r="AE130" t="s">
        <v>1251</v>
      </c>
      <c r="AF130" t="s">
        <v>1594</v>
      </c>
      <c r="AG130" t="s">
        <v>1460</v>
      </c>
      <c r="AH130" t="s">
        <v>1464</v>
      </c>
      <c r="AI130">
        <v>8.6</v>
      </c>
    </row>
    <row r="131" spans="1:35" x14ac:dyDescent="0.45">
      <c r="A131">
        <v>10195</v>
      </c>
      <c r="B131">
        <v>63478</v>
      </c>
      <c r="C131" t="s">
        <v>1438</v>
      </c>
      <c r="D131" t="s">
        <v>1129</v>
      </c>
      <c r="E131" t="s">
        <v>24</v>
      </c>
      <c r="F131">
        <v>36</v>
      </c>
      <c r="G131" s="1">
        <v>30728</v>
      </c>
      <c r="H131" t="s">
        <v>1130</v>
      </c>
      <c r="I131" t="s">
        <v>43</v>
      </c>
      <c r="J131" t="s">
        <v>280</v>
      </c>
      <c r="K131" t="s">
        <v>29</v>
      </c>
      <c r="L131" t="s">
        <v>30</v>
      </c>
      <c r="M131" s="1">
        <v>40770</v>
      </c>
      <c r="N131" s="1">
        <v>41006</v>
      </c>
      <c r="O131">
        <v>236</v>
      </c>
      <c r="P131">
        <v>1</v>
      </c>
      <c r="Q131" t="s">
        <v>1424</v>
      </c>
      <c r="R131" t="s">
        <v>1412</v>
      </c>
      <c r="S131" t="s">
        <v>35</v>
      </c>
      <c r="T131" t="s">
        <v>36</v>
      </c>
      <c r="U131" t="s">
        <v>50</v>
      </c>
      <c r="V131" t="s">
        <v>51</v>
      </c>
      <c r="W131">
        <v>3.03</v>
      </c>
      <c r="X131">
        <v>5</v>
      </c>
      <c r="Y131">
        <v>0</v>
      </c>
      <c r="Z131" s="1">
        <v>40973</v>
      </c>
      <c r="AA131">
        <v>0</v>
      </c>
      <c r="AB131">
        <v>170</v>
      </c>
      <c r="AC131">
        <v>16</v>
      </c>
      <c r="AD131">
        <v>9.4100000000000003E-2</v>
      </c>
      <c r="AE131" t="s">
        <v>1252</v>
      </c>
      <c r="AF131" t="s">
        <v>1595</v>
      </c>
      <c r="AG131" t="s">
        <v>1460</v>
      </c>
      <c r="AH131" t="s">
        <v>1465</v>
      </c>
      <c r="AI131">
        <v>8</v>
      </c>
    </row>
    <row r="132" spans="1:35" x14ac:dyDescent="0.45">
      <c r="A132">
        <v>10112</v>
      </c>
      <c r="B132">
        <v>97999</v>
      </c>
      <c r="C132" t="s">
        <v>1439</v>
      </c>
      <c r="D132" t="s">
        <v>1149</v>
      </c>
      <c r="E132" t="s">
        <v>24</v>
      </c>
      <c r="F132">
        <v>36</v>
      </c>
      <c r="G132" s="1">
        <v>30733</v>
      </c>
      <c r="H132" t="s">
        <v>1130</v>
      </c>
      <c r="I132" t="s">
        <v>27</v>
      </c>
      <c r="J132" t="s">
        <v>28</v>
      </c>
      <c r="K132" t="s">
        <v>29</v>
      </c>
      <c r="L132" t="s">
        <v>30</v>
      </c>
      <c r="M132" s="1">
        <v>42093</v>
      </c>
      <c r="N132" s="1"/>
      <c r="O132">
        <v>1738</v>
      </c>
      <c r="P132">
        <v>5</v>
      </c>
      <c r="R132" t="s">
        <v>34</v>
      </c>
      <c r="S132" t="s">
        <v>48</v>
      </c>
      <c r="T132" t="s">
        <v>49</v>
      </c>
      <c r="U132" t="s">
        <v>50</v>
      </c>
      <c r="V132" t="s">
        <v>51</v>
      </c>
      <c r="W132">
        <v>4.4800000000000004</v>
      </c>
      <c r="X132">
        <v>5</v>
      </c>
      <c r="Y132">
        <v>6</v>
      </c>
      <c r="Z132" s="1">
        <v>43468</v>
      </c>
      <c r="AA132">
        <v>0</v>
      </c>
      <c r="AB132">
        <v>1242</v>
      </c>
      <c r="AC132">
        <v>4</v>
      </c>
      <c r="AD132">
        <v>3.2000000000000002E-3</v>
      </c>
      <c r="AE132" t="s">
        <v>1253</v>
      </c>
      <c r="AF132" t="s">
        <v>1596</v>
      </c>
      <c r="AG132" t="s">
        <v>1460</v>
      </c>
      <c r="AH132" t="s">
        <v>1464</v>
      </c>
      <c r="AI132">
        <v>9.5</v>
      </c>
    </row>
    <row r="133" spans="1:35" x14ac:dyDescent="0.45">
      <c r="A133">
        <v>10272</v>
      </c>
      <c r="B133">
        <v>180000</v>
      </c>
      <c r="C133" t="s">
        <v>1439</v>
      </c>
      <c r="D133" t="s">
        <v>562</v>
      </c>
      <c r="E133" t="s">
        <v>563</v>
      </c>
      <c r="F133">
        <v>54</v>
      </c>
      <c r="G133" s="1">
        <v>24183</v>
      </c>
      <c r="H133" t="s">
        <v>1130</v>
      </c>
      <c r="I133" t="s">
        <v>43</v>
      </c>
      <c r="J133" t="s">
        <v>28</v>
      </c>
      <c r="K133" t="s">
        <v>29</v>
      </c>
      <c r="L133" t="s">
        <v>30</v>
      </c>
      <c r="M133" s="1">
        <v>41764</v>
      </c>
      <c r="N133" s="1"/>
      <c r="O133">
        <v>2067</v>
      </c>
      <c r="P133">
        <v>6</v>
      </c>
      <c r="R133" t="s">
        <v>34</v>
      </c>
      <c r="S133" t="s">
        <v>225</v>
      </c>
      <c r="T133" t="s">
        <v>199</v>
      </c>
      <c r="U133" t="s">
        <v>37</v>
      </c>
      <c r="V133" t="s">
        <v>51</v>
      </c>
      <c r="W133">
        <v>4.5</v>
      </c>
      <c r="X133">
        <v>4</v>
      </c>
      <c r="Y133">
        <v>0</v>
      </c>
      <c r="Z133" s="1">
        <v>43486</v>
      </c>
      <c r="AA133">
        <v>0</v>
      </c>
      <c r="AB133">
        <v>1477</v>
      </c>
      <c r="AC133">
        <v>19</v>
      </c>
      <c r="AD133">
        <v>1.29E-2</v>
      </c>
      <c r="AE133" t="s">
        <v>1254</v>
      </c>
      <c r="AF133" t="s">
        <v>1597</v>
      </c>
      <c r="AG133" t="s">
        <v>1462</v>
      </c>
      <c r="AH133" t="s">
        <v>1464</v>
      </c>
      <c r="AI133">
        <v>8.5</v>
      </c>
    </row>
    <row r="134" spans="1:35" x14ac:dyDescent="0.45">
      <c r="A134">
        <v>10182</v>
      </c>
      <c r="B134">
        <v>49920</v>
      </c>
      <c r="C134" t="s">
        <v>1440</v>
      </c>
      <c r="D134" t="s">
        <v>1255</v>
      </c>
      <c r="E134" t="s">
        <v>24</v>
      </c>
      <c r="F134">
        <v>34</v>
      </c>
      <c r="G134" s="1">
        <v>31306</v>
      </c>
      <c r="H134" t="s">
        <v>1130</v>
      </c>
      <c r="I134" t="s">
        <v>43</v>
      </c>
      <c r="J134" t="s">
        <v>28</v>
      </c>
      <c r="K134" t="s">
        <v>29</v>
      </c>
      <c r="L134" t="s">
        <v>1416</v>
      </c>
      <c r="M134" s="1">
        <v>42051</v>
      </c>
      <c r="N134" s="1">
        <v>42109</v>
      </c>
      <c r="O134">
        <v>58</v>
      </c>
      <c r="P134">
        <v>0</v>
      </c>
      <c r="Q134" t="s">
        <v>1427</v>
      </c>
      <c r="R134" t="s">
        <v>1421</v>
      </c>
      <c r="S134" t="s">
        <v>192</v>
      </c>
      <c r="T134" t="s">
        <v>193</v>
      </c>
      <c r="U134" t="s">
        <v>50</v>
      </c>
      <c r="V134" t="s">
        <v>51</v>
      </c>
      <c r="W134">
        <v>3.24</v>
      </c>
      <c r="X134">
        <v>3</v>
      </c>
      <c r="Y134">
        <v>4</v>
      </c>
      <c r="Z134" s="1">
        <v>42109</v>
      </c>
      <c r="AA134">
        <v>0</v>
      </c>
      <c r="AB134">
        <v>42</v>
      </c>
      <c r="AC134">
        <v>6</v>
      </c>
      <c r="AD134">
        <v>0.1429</v>
      </c>
      <c r="AE134" t="s">
        <v>1256</v>
      </c>
      <c r="AF134" t="s">
        <v>1598</v>
      </c>
      <c r="AG134" t="s">
        <v>1460</v>
      </c>
      <c r="AH134" t="s">
        <v>1465</v>
      </c>
      <c r="AI134">
        <v>6.2</v>
      </c>
    </row>
    <row r="135" spans="1:35" x14ac:dyDescent="0.45">
      <c r="A135">
        <v>10248</v>
      </c>
      <c r="B135">
        <v>55425</v>
      </c>
      <c r="C135" t="s">
        <v>1440</v>
      </c>
      <c r="D135" t="s">
        <v>1125</v>
      </c>
      <c r="E135" t="s">
        <v>24</v>
      </c>
      <c r="F135">
        <v>34</v>
      </c>
      <c r="G135" s="1">
        <v>31573</v>
      </c>
      <c r="H135" t="s">
        <v>1130</v>
      </c>
      <c r="I135" t="s">
        <v>27</v>
      </c>
      <c r="J135" t="s">
        <v>28</v>
      </c>
      <c r="K135" t="s">
        <v>29</v>
      </c>
      <c r="L135" t="s">
        <v>30</v>
      </c>
      <c r="M135" s="1">
        <v>40959</v>
      </c>
      <c r="N135" s="1"/>
      <c r="O135">
        <v>2872</v>
      </c>
      <c r="P135">
        <v>8</v>
      </c>
      <c r="R135" t="s">
        <v>34</v>
      </c>
      <c r="S135" t="s">
        <v>35</v>
      </c>
      <c r="T135" t="s">
        <v>91</v>
      </c>
      <c r="U135" t="s">
        <v>37</v>
      </c>
      <c r="V135" t="s">
        <v>51</v>
      </c>
      <c r="W135">
        <v>4.8</v>
      </c>
      <c r="X135">
        <v>4</v>
      </c>
      <c r="Y135">
        <v>0</v>
      </c>
      <c r="Z135" s="1">
        <v>43472</v>
      </c>
      <c r="AA135">
        <v>0</v>
      </c>
      <c r="AB135">
        <v>2052</v>
      </c>
      <c r="AC135">
        <v>4</v>
      </c>
      <c r="AD135">
        <v>1.9E-3</v>
      </c>
      <c r="AE135" t="s">
        <v>1257</v>
      </c>
      <c r="AF135" t="s">
        <v>1599</v>
      </c>
      <c r="AG135" t="s">
        <v>1460</v>
      </c>
      <c r="AH135" t="s">
        <v>1464</v>
      </c>
      <c r="AI135">
        <v>8.8000000000000007</v>
      </c>
    </row>
    <row r="136" spans="1:35" x14ac:dyDescent="0.45">
      <c r="A136">
        <v>10201</v>
      </c>
      <c r="B136">
        <v>69340</v>
      </c>
      <c r="C136" t="s">
        <v>1438</v>
      </c>
      <c r="D136" t="s">
        <v>1129</v>
      </c>
      <c r="E136" t="s">
        <v>24</v>
      </c>
      <c r="F136">
        <v>36</v>
      </c>
      <c r="G136" s="1">
        <v>30752</v>
      </c>
      <c r="H136" t="s">
        <v>1130</v>
      </c>
      <c r="I136" t="s">
        <v>27</v>
      </c>
      <c r="J136" t="s">
        <v>28</v>
      </c>
      <c r="K136" t="s">
        <v>29</v>
      </c>
      <c r="L136" t="s">
        <v>30</v>
      </c>
      <c r="M136" s="1">
        <v>42527</v>
      </c>
      <c r="N136" s="1"/>
      <c r="O136">
        <v>1304</v>
      </c>
      <c r="P136">
        <v>4</v>
      </c>
      <c r="R136" t="s">
        <v>34</v>
      </c>
      <c r="S136" t="s">
        <v>35</v>
      </c>
      <c r="T136" t="s">
        <v>64</v>
      </c>
      <c r="U136" t="s">
        <v>37</v>
      </c>
      <c r="V136" t="s">
        <v>51</v>
      </c>
      <c r="W136">
        <v>3</v>
      </c>
      <c r="X136">
        <v>5</v>
      </c>
      <c r="Y136">
        <v>0</v>
      </c>
      <c r="Z136" s="1">
        <v>43483</v>
      </c>
      <c r="AA136">
        <v>0</v>
      </c>
      <c r="AB136">
        <v>932</v>
      </c>
      <c r="AC136">
        <v>4</v>
      </c>
      <c r="AD136">
        <v>4.3E-3</v>
      </c>
      <c r="AE136" t="s">
        <v>1258</v>
      </c>
      <c r="AF136" t="s">
        <v>1600</v>
      </c>
      <c r="AG136" t="s">
        <v>1460</v>
      </c>
      <c r="AH136" t="s">
        <v>1465</v>
      </c>
      <c r="AI136">
        <v>8</v>
      </c>
    </row>
    <row r="137" spans="1:35" x14ac:dyDescent="0.45">
      <c r="A137">
        <v>10214</v>
      </c>
      <c r="B137">
        <v>64995</v>
      </c>
      <c r="C137" t="s">
        <v>1438</v>
      </c>
      <c r="D137" t="s">
        <v>1129</v>
      </c>
      <c r="E137" t="s">
        <v>24</v>
      </c>
      <c r="F137">
        <v>28</v>
      </c>
      <c r="G137" s="1">
        <v>33731</v>
      </c>
      <c r="H137" t="s">
        <v>1130</v>
      </c>
      <c r="I137" t="s">
        <v>216</v>
      </c>
      <c r="J137" t="s">
        <v>28</v>
      </c>
      <c r="K137" t="s">
        <v>29</v>
      </c>
      <c r="L137" t="s">
        <v>30</v>
      </c>
      <c r="M137" s="1">
        <v>42160</v>
      </c>
      <c r="N137" s="1"/>
      <c r="O137">
        <v>1671</v>
      </c>
      <c r="P137">
        <v>5</v>
      </c>
      <c r="R137" t="s">
        <v>34</v>
      </c>
      <c r="S137" t="s">
        <v>35</v>
      </c>
      <c r="T137" t="s">
        <v>72</v>
      </c>
      <c r="U137" t="s">
        <v>50</v>
      </c>
      <c r="V137" t="s">
        <v>51</v>
      </c>
      <c r="W137">
        <v>4.5</v>
      </c>
      <c r="X137">
        <v>3</v>
      </c>
      <c r="Y137">
        <v>0</v>
      </c>
      <c r="Z137" s="1">
        <v>43510</v>
      </c>
      <c r="AA137">
        <v>0</v>
      </c>
      <c r="AB137">
        <v>1195</v>
      </c>
      <c r="AC137">
        <v>6</v>
      </c>
      <c r="AD137">
        <v>5.0000000000000001E-3</v>
      </c>
      <c r="AE137" t="s">
        <v>1259</v>
      </c>
      <c r="AF137" t="s">
        <v>1601</v>
      </c>
      <c r="AG137" t="s">
        <v>1460</v>
      </c>
      <c r="AH137" t="s">
        <v>1464</v>
      </c>
      <c r="AI137">
        <v>7.5</v>
      </c>
    </row>
    <row r="138" spans="1:35" x14ac:dyDescent="0.45">
      <c r="A138">
        <v>10160</v>
      </c>
      <c r="B138">
        <v>68182</v>
      </c>
      <c r="C138" t="s">
        <v>1438</v>
      </c>
      <c r="D138" t="s">
        <v>1129</v>
      </c>
      <c r="E138" t="s">
        <v>24</v>
      </c>
      <c r="F138">
        <v>43</v>
      </c>
      <c r="G138" s="1">
        <v>28025</v>
      </c>
      <c r="H138" t="s">
        <v>1130</v>
      </c>
      <c r="I138" t="s">
        <v>68</v>
      </c>
      <c r="J138" t="s">
        <v>28</v>
      </c>
      <c r="K138" t="s">
        <v>29</v>
      </c>
      <c r="L138" t="s">
        <v>30</v>
      </c>
      <c r="M138" s="1">
        <v>40595</v>
      </c>
      <c r="N138" s="1">
        <v>41365</v>
      </c>
      <c r="O138">
        <v>770</v>
      </c>
      <c r="P138">
        <v>2</v>
      </c>
      <c r="Q138" t="s">
        <v>1417</v>
      </c>
      <c r="R138" t="s">
        <v>1412</v>
      </c>
      <c r="S138" t="s">
        <v>35</v>
      </c>
      <c r="T138" t="s">
        <v>78</v>
      </c>
      <c r="U138" t="s">
        <v>73</v>
      </c>
      <c r="V138" t="s">
        <v>51</v>
      </c>
      <c r="W138">
        <v>3.72</v>
      </c>
      <c r="X138">
        <v>3</v>
      </c>
      <c r="Y138">
        <v>0</v>
      </c>
      <c r="Z138" s="1">
        <v>41306</v>
      </c>
      <c r="AA138">
        <v>0</v>
      </c>
      <c r="AB138">
        <v>550</v>
      </c>
      <c r="AC138">
        <v>18</v>
      </c>
      <c r="AD138">
        <v>3.27E-2</v>
      </c>
      <c r="AE138" t="s">
        <v>1260</v>
      </c>
      <c r="AF138" t="s">
        <v>1602</v>
      </c>
      <c r="AG138" t="s">
        <v>1461</v>
      </c>
      <c r="AH138" t="s">
        <v>1465</v>
      </c>
      <c r="AI138">
        <v>6.7</v>
      </c>
    </row>
    <row r="139" spans="1:35" x14ac:dyDescent="0.45">
      <c r="A139">
        <v>10289</v>
      </c>
      <c r="B139">
        <v>83082</v>
      </c>
      <c r="C139" t="s">
        <v>1439</v>
      </c>
      <c r="D139" t="s">
        <v>195</v>
      </c>
      <c r="E139" t="s">
        <v>24</v>
      </c>
      <c r="F139">
        <v>43</v>
      </c>
      <c r="G139" s="1">
        <v>28079</v>
      </c>
      <c r="H139" t="s">
        <v>1126</v>
      </c>
      <c r="I139" t="s">
        <v>43</v>
      </c>
      <c r="J139" t="s">
        <v>28</v>
      </c>
      <c r="K139" t="s">
        <v>29</v>
      </c>
      <c r="L139" t="s">
        <v>160</v>
      </c>
      <c r="M139" s="1">
        <v>40595</v>
      </c>
      <c r="N139" s="1">
        <v>41176</v>
      </c>
      <c r="O139">
        <v>581</v>
      </c>
      <c r="P139">
        <v>2</v>
      </c>
      <c r="Q139" t="s">
        <v>1417</v>
      </c>
      <c r="R139" t="s">
        <v>1412</v>
      </c>
      <c r="S139" t="s">
        <v>35</v>
      </c>
      <c r="T139" t="s">
        <v>199</v>
      </c>
      <c r="U139" t="s">
        <v>50</v>
      </c>
      <c r="V139" t="s">
        <v>175</v>
      </c>
      <c r="W139">
        <v>2.34</v>
      </c>
      <c r="X139">
        <v>2</v>
      </c>
      <c r="Y139">
        <v>0</v>
      </c>
      <c r="Z139" s="1">
        <v>41011</v>
      </c>
      <c r="AA139">
        <v>3</v>
      </c>
      <c r="AB139">
        <v>415</v>
      </c>
      <c r="AC139">
        <v>4</v>
      </c>
      <c r="AD139">
        <v>9.5999999999999992E-3</v>
      </c>
      <c r="AE139" t="s">
        <v>1261</v>
      </c>
      <c r="AF139" t="s">
        <v>1603</v>
      </c>
      <c r="AG139" t="s">
        <v>1461</v>
      </c>
      <c r="AH139" t="s">
        <v>1465</v>
      </c>
      <c r="AI139">
        <v>4.3</v>
      </c>
    </row>
    <row r="140" spans="1:35" x14ac:dyDescent="0.45">
      <c r="A140">
        <v>10139</v>
      </c>
      <c r="B140">
        <v>51908</v>
      </c>
      <c r="C140" t="s">
        <v>1440</v>
      </c>
      <c r="D140" t="s">
        <v>1125</v>
      </c>
      <c r="E140" t="s">
        <v>24</v>
      </c>
      <c r="F140">
        <v>29</v>
      </c>
      <c r="G140" s="1">
        <v>33266</v>
      </c>
      <c r="H140" t="s">
        <v>1130</v>
      </c>
      <c r="I140" t="s">
        <v>27</v>
      </c>
      <c r="J140" t="s">
        <v>28</v>
      </c>
      <c r="K140" t="s">
        <v>29</v>
      </c>
      <c r="L140" t="s">
        <v>30</v>
      </c>
      <c r="M140" s="1">
        <v>41505</v>
      </c>
      <c r="N140" s="1"/>
      <c r="O140">
        <v>2326</v>
      </c>
      <c r="P140">
        <v>6</v>
      </c>
      <c r="R140" t="s">
        <v>34</v>
      </c>
      <c r="S140" t="s">
        <v>35</v>
      </c>
      <c r="T140" t="s">
        <v>98</v>
      </c>
      <c r="U140" t="s">
        <v>50</v>
      </c>
      <c r="V140" t="s">
        <v>51</v>
      </c>
      <c r="W140">
        <v>3.99</v>
      </c>
      <c r="X140">
        <v>3</v>
      </c>
      <c r="Y140">
        <v>0</v>
      </c>
      <c r="Z140" s="1">
        <v>43479</v>
      </c>
      <c r="AA140">
        <v>0</v>
      </c>
      <c r="AB140">
        <v>1662</v>
      </c>
      <c r="AC140">
        <v>14</v>
      </c>
      <c r="AD140">
        <v>8.3999999999999995E-3</v>
      </c>
      <c r="AE140" t="s">
        <v>1262</v>
      </c>
      <c r="AF140" t="s">
        <v>1604</v>
      </c>
      <c r="AG140" t="s">
        <v>1460</v>
      </c>
      <c r="AH140" t="s">
        <v>1464</v>
      </c>
      <c r="AI140">
        <v>7</v>
      </c>
    </row>
    <row r="141" spans="1:35" x14ac:dyDescent="0.45">
      <c r="A141">
        <v>10227</v>
      </c>
      <c r="B141">
        <v>61242</v>
      </c>
      <c r="C141" t="s">
        <v>1438</v>
      </c>
      <c r="D141" t="s">
        <v>1125</v>
      </c>
      <c r="E141" t="s">
        <v>24</v>
      </c>
      <c r="F141">
        <v>47</v>
      </c>
      <c r="G141" s="1">
        <v>26553</v>
      </c>
      <c r="H141" t="s">
        <v>1130</v>
      </c>
      <c r="I141" t="s">
        <v>27</v>
      </c>
      <c r="J141" t="s">
        <v>28</v>
      </c>
      <c r="K141" t="s">
        <v>29</v>
      </c>
      <c r="L141" t="s">
        <v>1416</v>
      </c>
      <c r="M141" s="1">
        <v>41218</v>
      </c>
      <c r="N141" s="1"/>
      <c r="O141">
        <v>2613</v>
      </c>
      <c r="P141">
        <v>7</v>
      </c>
      <c r="R141" t="s">
        <v>34</v>
      </c>
      <c r="S141" t="s">
        <v>35</v>
      </c>
      <c r="T141" t="s">
        <v>113</v>
      </c>
      <c r="U141" t="s">
        <v>37</v>
      </c>
      <c r="V141" t="s">
        <v>51</v>
      </c>
      <c r="W141">
        <v>4.0999999999999996</v>
      </c>
      <c r="X141">
        <v>3</v>
      </c>
      <c r="Y141">
        <v>0</v>
      </c>
      <c r="Z141" s="1">
        <v>43482</v>
      </c>
      <c r="AA141">
        <v>0</v>
      </c>
      <c r="AB141">
        <v>1867</v>
      </c>
      <c r="AC141">
        <v>7</v>
      </c>
      <c r="AD141">
        <v>3.7000000000000002E-3</v>
      </c>
      <c r="AE141" t="s">
        <v>1263</v>
      </c>
      <c r="AF141" t="s">
        <v>1605</v>
      </c>
      <c r="AG141" t="s">
        <v>1461</v>
      </c>
      <c r="AH141" t="s">
        <v>1464</v>
      </c>
      <c r="AI141">
        <v>7.1</v>
      </c>
    </row>
    <row r="142" spans="1:35" x14ac:dyDescent="0.45">
      <c r="A142">
        <v>10236</v>
      </c>
      <c r="B142">
        <v>45069</v>
      </c>
      <c r="C142" t="s">
        <v>1440</v>
      </c>
      <c r="D142" t="s">
        <v>1125</v>
      </c>
      <c r="E142" t="s">
        <v>24</v>
      </c>
      <c r="F142">
        <v>54</v>
      </c>
      <c r="G142" s="1">
        <v>24188</v>
      </c>
      <c r="H142" t="s">
        <v>1130</v>
      </c>
      <c r="I142" t="s">
        <v>68</v>
      </c>
      <c r="J142" t="s">
        <v>28</v>
      </c>
      <c r="K142" t="s">
        <v>29</v>
      </c>
      <c r="L142" t="s">
        <v>30</v>
      </c>
      <c r="M142" s="1">
        <v>41547</v>
      </c>
      <c r="N142" s="1"/>
      <c r="O142">
        <v>2284</v>
      </c>
      <c r="P142">
        <v>6</v>
      </c>
      <c r="R142" t="s">
        <v>34</v>
      </c>
      <c r="S142" t="s">
        <v>35</v>
      </c>
      <c r="T142" t="s">
        <v>59</v>
      </c>
      <c r="U142" t="s">
        <v>92</v>
      </c>
      <c r="V142" t="s">
        <v>51</v>
      </c>
      <c r="W142">
        <v>4.3</v>
      </c>
      <c r="X142">
        <v>5</v>
      </c>
      <c r="Y142">
        <v>0</v>
      </c>
      <c r="Z142" s="1">
        <v>43518</v>
      </c>
      <c r="AA142">
        <v>0</v>
      </c>
      <c r="AB142">
        <v>1632</v>
      </c>
      <c r="AC142">
        <v>7</v>
      </c>
      <c r="AD142">
        <v>4.3E-3</v>
      </c>
      <c r="AE142" t="s">
        <v>1264</v>
      </c>
      <c r="AF142" t="s">
        <v>1606</v>
      </c>
      <c r="AG142" t="s">
        <v>1462</v>
      </c>
      <c r="AH142" t="s">
        <v>1464</v>
      </c>
      <c r="AI142">
        <v>9.3000000000000007</v>
      </c>
    </row>
    <row r="143" spans="1:35" x14ac:dyDescent="0.45">
      <c r="A143">
        <v>10009</v>
      </c>
      <c r="B143">
        <v>60724</v>
      </c>
      <c r="C143" t="s">
        <v>1438</v>
      </c>
      <c r="D143" t="s">
        <v>1129</v>
      </c>
      <c r="E143" t="s">
        <v>24</v>
      </c>
      <c r="F143">
        <v>33</v>
      </c>
      <c r="G143" s="1">
        <v>31722</v>
      </c>
      <c r="H143" t="s">
        <v>1130</v>
      </c>
      <c r="I143" t="s">
        <v>68</v>
      </c>
      <c r="J143" t="s">
        <v>28</v>
      </c>
      <c r="K143" t="s">
        <v>29</v>
      </c>
      <c r="L143" t="s">
        <v>1239</v>
      </c>
      <c r="M143" s="1">
        <v>40729</v>
      </c>
      <c r="N143" s="1"/>
      <c r="O143">
        <v>3102</v>
      </c>
      <c r="P143">
        <v>8</v>
      </c>
      <c r="R143" t="s">
        <v>34</v>
      </c>
      <c r="S143" t="s">
        <v>35</v>
      </c>
      <c r="T143" t="s">
        <v>91</v>
      </c>
      <c r="U143" t="s">
        <v>37</v>
      </c>
      <c r="V143" t="s">
        <v>38</v>
      </c>
      <c r="W143">
        <v>4.5999999999999996</v>
      </c>
      <c r="X143">
        <v>4</v>
      </c>
      <c r="Y143">
        <v>0</v>
      </c>
      <c r="Z143" s="1">
        <v>43521</v>
      </c>
      <c r="AA143">
        <v>0</v>
      </c>
      <c r="AB143">
        <v>2216</v>
      </c>
      <c r="AC143">
        <v>11</v>
      </c>
      <c r="AD143">
        <v>5.0000000000000001E-3</v>
      </c>
      <c r="AE143" t="s">
        <v>1265</v>
      </c>
      <c r="AF143" t="s">
        <v>1607</v>
      </c>
      <c r="AG143" t="s">
        <v>1460</v>
      </c>
      <c r="AH143" t="s">
        <v>1464</v>
      </c>
      <c r="AI143">
        <v>8.6</v>
      </c>
    </row>
    <row r="144" spans="1:35" x14ac:dyDescent="0.45">
      <c r="A144">
        <v>10060</v>
      </c>
      <c r="B144">
        <v>60436</v>
      </c>
      <c r="C144" t="s">
        <v>1438</v>
      </c>
      <c r="D144" t="s">
        <v>1125</v>
      </c>
      <c r="E144" t="s">
        <v>24</v>
      </c>
      <c r="F144">
        <v>56</v>
      </c>
      <c r="G144" s="1">
        <v>23480</v>
      </c>
      <c r="H144" t="s">
        <v>1130</v>
      </c>
      <c r="I144" t="s">
        <v>216</v>
      </c>
      <c r="J144" t="s">
        <v>28</v>
      </c>
      <c r="K144" t="s">
        <v>29</v>
      </c>
      <c r="L144" t="s">
        <v>30</v>
      </c>
      <c r="M144" s="1">
        <v>41645</v>
      </c>
      <c r="N144" s="1"/>
      <c r="O144">
        <v>2186</v>
      </c>
      <c r="P144">
        <v>6</v>
      </c>
      <c r="R144" t="s">
        <v>34</v>
      </c>
      <c r="S144" t="s">
        <v>35</v>
      </c>
      <c r="T144" t="s">
        <v>129</v>
      </c>
      <c r="U144" t="s">
        <v>37</v>
      </c>
      <c r="V144" t="s">
        <v>51</v>
      </c>
      <c r="W144">
        <v>5</v>
      </c>
      <c r="X144">
        <v>5</v>
      </c>
      <c r="Y144">
        <v>0</v>
      </c>
      <c r="Z144" s="1">
        <v>43486</v>
      </c>
      <c r="AA144">
        <v>0</v>
      </c>
      <c r="AB144">
        <v>1562</v>
      </c>
      <c r="AC144">
        <v>9</v>
      </c>
      <c r="AD144">
        <v>5.7999999999999996E-3</v>
      </c>
      <c r="AE144" t="s">
        <v>1266</v>
      </c>
      <c r="AF144" t="s">
        <v>1608</v>
      </c>
      <c r="AG144" t="s">
        <v>1462</v>
      </c>
      <c r="AH144" t="s">
        <v>1464</v>
      </c>
      <c r="AI144">
        <v>10</v>
      </c>
    </row>
    <row r="145" spans="1:35" x14ac:dyDescent="0.45">
      <c r="A145">
        <v>10034</v>
      </c>
      <c r="B145">
        <v>46837</v>
      </c>
      <c r="C145" t="s">
        <v>1440</v>
      </c>
      <c r="D145" t="s">
        <v>1125</v>
      </c>
      <c r="E145" t="s">
        <v>24</v>
      </c>
      <c r="F145">
        <v>60</v>
      </c>
      <c r="G145" s="1">
        <v>21781</v>
      </c>
      <c r="H145" t="s">
        <v>1126</v>
      </c>
      <c r="I145" t="s">
        <v>43</v>
      </c>
      <c r="J145" t="s">
        <v>28</v>
      </c>
      <c r="K145" t="s">
        <v>29</v>
      </c>
      <c r="L145" t="s">
        <v>30</v>
      </c>
      <c r="M145" s="1">
        <v>40854</v>
      </c>
      <c r="N145" s="1">
        <v>43219</v>
      </c>
      <c r="O145">
        <v>2365</v>
      </c>
      <c r="P145">
        <v>6</v>
      </c>
      <c r="Q145" t="s">
        <v>1425</v>
      </c>
      <c r="R145" t="s">
        <v>1412</v>
      </c>
      <c r="S145" t="s">
        <v>35</v>
      </c>
      <c r="T145" t="s">
        <v>36</v>
      </c>
      <c r="U145" t="s">
        <v>174</v>
      </c>
      <c r="V145" t="s">
        <v>38</v>
      </c>
      <c r="W145">
        <v>4.7</v>
      </c>
      <c r="X145">
        <v>4</v>
      </c>
      <c r="Y145">
        <v>0</v>
      </c>
      <c r="Z145" s="1">
        <v>43145</v>
      </c>
      <c r="AA145">
        <v>0</v>
      </c>
      <c r="AB145">
        <v>1691</v>
      </c>
      <c r="AC145">
        <v>9</v>
      </c>
      <c r="AD145">
        <v>5.3E-3</v>
      </c>
      <c r="AE145" t="s">
        <v>1267</v>
      </c>
      <c r="AF145" t="s">
        <v>1609</v>
      </c>
      <c r="AG145" t="s">
        <v>1459</v>
      </c>
      <c r="AH145" t="s">
        <v>1464</v>
      </c>
      <c r="AI145">
        <v>8.6999999999999993</v>
      </c>
    </row>
    <row r="146" spans="1:35" x14ac:dyDescent="0.45">
      <c r="A146">
        <v>10156</v>
      </c>
      <c r="B146">
        <v>105700</v>
      </c>
      <c r="C146" t="s">
        <v>1439</v>
      </c>
      <c r="D146" t="s">
        <v>1149</v>
      </c>
      <c r="E146" t="s">
        <v>24</v>
      </c>
      <c r="F146">
        <v>33</v>
      </c>
      <c r="G146" s="1">
        <v>31723</v>
      </c>
      <c r="H146" t="s">
        <v>1130</v>
      </c>
      <c r="I146" t="s">
        <v>43</v>
      </c>
      <c r="J146" t="s">
        <v>28</v>
      </c>
      <c r="K146" t="s">
        <v>29</v>
      </c>
      <c r="L146" t="s">
        <v>160</v>
      </c>
      <c r="M146" s="1">
        <v>42009</v>
      </c>
      <c r="N146" s="1"/>
      <c r="O146">
        <v>1822</v>
      </c>
      <c r="P146">
        <v>5</v>
      </c>
      <c r="R146" t="s">
        <v>34</v>
      </c>
      <c r="S146" t="s">
        <v>48</v>
      </c>
      <c r="T146" t="s">
        <v>49</v>
      </c>
      <c r="U146" t="s">
        <v>50</v>
      </c>
      <c r="V146" t="s">
        <v>51</v>
      </c>
      <c r="W146">
        <v>3.75</v>
      </c>
      <c r="X146">
        <v>3</v>
      </c>
      <c r="Y146">
        <v>5</v>
      </c>
      <c r="Z146" s="1">
        <v>43507</v>
      </c>
      <c r="AA146">
        <v>0</v>
      </c>
      <c r="AB146">
        <v>1302</v>
      </c>
      <c r="AC146">
        <v>2</v>
      </c>
      <c r="AD146">
        <v>1.5E-3</v>
      </c>
      <c r="AE146" t="s">
        <v>1268</v>
      </c>
      <c r="AF146" t="s">
        <v>1610</v>
      </c>
      <c r="AG146" t="s">
        <v>1460</v>
      </c>
      <c r="AH146" t="s">
        <v>1464</v>
      </c>
      <c r="AI146">
        <v>6.8</v>
      </c>
    </row>
    <row r="147" spans="1:35" x14ac:dyDescent="0.45">
      <c r="A147">
        <v>10036</v>
      </c>
      <c r="B147">
        <v>63322</v>
      </c>
      <c r="C147" t="s">
        <v>1438</v>
      </c>
      <c r="D147" t="s">
        <v>1129</v>
      </c>
      <c r="E147" t="s">
        <v>24</v>
      </c>
      <c r="F147">
        <v>50</v>
      </c>
      <c r="G147" s="1">
        <v>25454</v>
      </c>
      <c r="H147" t="s">
        <v>1130</v>
      </c>
      <c r="I147" t="s">
        <v>27</v>
      </c>
      <c r="J147" t="s">
        <v>28</v>
      </c>
      <c r="K147" t="s">
        <v>29</v>
      </c>
      <c r="L147" t="s">
        <v>30</v>
      </c>
      <c r="M147" s="1">
        <v>41827</v>
      </c>
      <c r="N147" s="1"/>
      <c r="O147">
        <v>2004</v>
      </c>
      <c r="P147">
        <v>5</v>
      </c>
      <c r="R147" t="s">
        <v>34</v>
      </c>
      <c r="S147" t="s">
        <v>35</v>
      </c>
      <c r="T147" t="s">
        <v>98</v>
      </c>
      <c r="U147" t="s">
        <v>37</v>
      </c>
      <c r="V147" t="s">
        <v>38</v>
      </c>
      <c r="W147">
        <v>4.3</v>
      </c>
      <c r="X147">
        <v>3</v>
      </c>
      <c r="Y147">
        <v>0</v>
      </c>
      <c r="Z147" s="1">
        <v>43476</v>
      </c>
      <c r="AA147">
        <v>0</v>
      </c>
      <c r="AB147">
        <v>1432</v>
      </c>
      <c r="AC147">
        <v>1</v>
      </c>
      <c r="AD147">
        <v>6.9999999999999999E-4</v>
      </c>
      <c r="AE147" t="s">
        <v>1269</v>
      </c>
      <c r="AF147" t="s">
        <v>1611</v>
      </c>
      <c r="AG147" t="s">
        <v>1462</v>
      </c>
      <c r="AH147" t="s">
        <v>1464</v>
      </c>
      <c r="AI147">
        <v>7.3</v>
      </c>
    </row>
    <row r="148" spans="1:35" x14ac:dyDescent="0.45">
      <c r="A148">
        <v>10138</v>
      </c>
      <c r="B148">
        <v>61154</v>
      </c>
      <c r="C148" t="s">
        <v>1438</v>
      </c>
      <c r="D148" t="s">
        <v>1125</v>
      </c>
      <c r="E148" t="s">
        <v>24</v>
      </c>
      <c r="F148">
        <v>34</v>
      </c>
      <c r="G148" s="1">
        <v>31519</v>
      </c>
      <c r="H148" t="s">
        <v>1130</v>
      </c>
      <c r="I148" t="s">
        <v>43</v>
      </c>
      <c r="J148" t="s">
        <v>28</v>
      </c>
      <c r="K148" t="s">
        <v>29</v>
      </c>
      <c r="L148" t="s">
        <v>1416</v>
      </c>
      <c r="M148" s="1">
        <v>40553</v>
      </c>
      <c r="N148" s="1">
        <v>42461</v>
      </c>
      <c r="O148">
        <v>1908</v>
      </c>
      <c r="P148">
        <v>5</v>
      </c>
      <c r="Q148" t="s">
        <v>1417</v>
      </c>
      <c r="R148" t="s">
        <v>1412</v>
      </c>
      <c r="S148" t="s">
        <v>35</v>
      </c>
      <c r="T148" t="s">
        <v>64</v>
      </c>
      <c r="U148" t="s">
        <v>174</v>
      </c>
      <c r="V148" t="s">
        <v>51</v>
      </c>
      <c r="W148">
        <v>4</v>
      </c>
      <c r="X148">
        <v>4</v>
      </c>
      <c r="Y148">
        <v>0</v>
      </c>
      <c r="Z148" s="1">
        <v>42403</v>
      </c>
      <c r="AA148">
        <v>0</v>
      </c>
      <c r="AB148">
        <v>1364</v>
      </c>
      <c r="AC148">
        <v>4</v>
      </c>
      <c r="AD148">
        <v>2.8999999999999998E-3</v>
      </c>
      <c r="AE148" t="s">
        <v>1270</v>
      </c>
      <c r="AF148" t="s">
        <v>1612</v>
      </c>
      <c r="AG148" t="s">
        <v>1460</v>
      </c>
      <c r="AH148" t="s">
        <v>1464</v>
      </c>
      <c r="AI148">
        <v>8</v>
      </c>
    </row>
    <row r="149" spans="1:35" x14ac:dyDescent="0.45">
      <c r="A149">
        <v>10244</v>
      </c>
      <c r="B149">
        <v>68999</v>
      </c>
      <c r="C149" t="s">
        <v>1438</v>
      </c>
      <c r="D149" t="s">
        <v>326</v>
      </c>
      <c r="E149" t="s">
        <v>608</v>
      </c>
      <c r="F149">
        <v>30</v>
      </c>
      <c r="G149" s="1">
        <v>32823</v>
      </c>
      <c r="H149" t="s">
        <v>1130</v>
      </c>
      <c r="I149" t="s">
        <v>27</v>
      </c>
      <c r="J149" t="s">
        <v>28</v>
      </c>
      <c r="K149" t="s">
        <v>29</v>
      </c>
      <c r="L149" t="s">
        <v>30</v>
      </c>
      <c r="M149" s="1">
        <v>40854</v>
      </c>
      <c r="N149" s="1">
        <v>41753</v>
      </c>
      <c r="O149">
        <v>899</v>
      </c>
      <c r="P149">
        <v>2</v>
      </c>
      <c r="Q149" t="s">
        <v>1428</v>
      </c>
      <c r="R149" t="s">
        <v>1412</v>
      </c>
      <c r="S149" t="s">
        <v>225</v>
      </c>
      <c r="T149" t="s">
        <v>329</v>
      </c>
      <c r="U149" t="s">
        <v>73</v>
      </c>
      <c r="V149" t="s">
        <v>51</v>
      </c>
      <c r="W149">
        <v>4.5</v>
      </c>
      <c r="X149">
        <v>5</v>
      </c>
      <c r="Y149">
        <v>0</v>
      </c>
      <c r="Z149" s="1">
        <v>41363</v>
      </c>
      <c r="AA149">
        <v>0</v>
      </c>
      <c r="AB149">
        <v>643</v>
      </c>
      <c r="AC149">
        <v>2</v>
      </c>
      <c r="AD149">
        <v>3.0999999999999999E-3</v>
      </c>
      <c r="AE149" t="s">
        <v>1271</v>
      </c>
      <c r="AF149" t="s">
        <v>1613</v>
      </c>
      <c r="AG149" t="s">
        <v>1460</v>
      </c>
      <c r="AH149" t="s">
        <v>1465</v>
      </c>
      <c r="AI149">
        <v>9.5</v>
      </c>
    </row>
    <row r="150" spans="1:35" x14ac:dyDescent="0.45">
      <c r="A150">
        <v>10192</v>
      </c>
      <c r="B150">
        <v>50482</v>
      </c>
      <c r="C150" t="s">
        <v>1440</v>
      </c>
      <c r="D150" t="s">
        <v>1125</v>
      </c>
      <c r="E150" t="s">
        <v>24</v>
      </c>
      <c r="F150">
        <v>44</v>
      </c>
      <c r="G150" s="1">
        <v>27778</v>
      </c>
      <c r="H150" t="s">
        <v>1126</v>
      </c>
      <c r="I150" t="s">
        <v>27</v>
      </c>
      <c r="J150" t="s">
        <v>28</v>
      </c>
      <c r="K150" t="s">
        <v>29</v>
      </c>
      <c r="L150" t="s">
        <v>30</v>
      </c>
      <c r="M150" s="1">
        <v>41547</v>
      </c>
      <c r="N150" s="1"/>
      <c r="O150">
        <v>2284</v>
      </c>
      <c r="P150">
        <v>6</v>
      </c>
      <c r="R150" t="s">
        <v>34</v>
      </c>
      <c r="S150" t="s">
        <v>35</v>
      </c>
      <c r="T150" t="s">
        <v>36</v>
      </c>
      <c r="U150" t="s">
        <v>50</v>
      </c>
      <c r="V150" t="s">
        <v>51</v>
      </c>
      <c r="W150">
        <v>3.07</v>
      </c>
      <c r="X150">
        <v>4</v>
      </c>
      <c r="Y150">
        <v>0</v>
      </c>
      <c r="Z150" s="1">
        <v>43488</v>
      </c>
      <c r="AA150">
        <v>0</v>
      </c>
      <c r="AB150">
        <v>1632</v>
      </c>
      <c r="AC150">
        <v>10</v>
      </c>
      <c r="AD150">
        <v>6.1000000000000004E-3</v>
      </c>
      <c r="AE150" t="s">
        <v>1272</v>
      </c>
      <c r="AF150" t="s">
        <v>1614</v>
      </c>
      <c r="AG150" t="s">
        <v>1461</v>
      </c>
      <c r="AH150" t="s">
        <v>1464</v>
      </c>
      <c r="AI150">
        <v>7.1</v>
      </c>
    </row>
    <row r="151" spans="1:35" x14ac:dyDescent="0.45">
      <c r="A151">
        <v>10231</v>
      </c>
      <c r="B151">
        <v>65310</v>
      </c>
      <c r="C151" t="s">
        <v>1438</v>
      </c>
      <c r="D151" t="s">
        <v>1165</v>
      </c>
      <c r="E151" t="s">
        <v>616</v>
      </c>
      <c r="F151">
        <v>40</v>
      </c>
      <c r="G151" s="1">
        <v>29186</v>
      </c>
      <c r="H151" t="s">
        <v>1126</v>
      </c>
      <c r="I151" t="s">
        <v>27</v>
      </c>
      <c r="J151" t="s">
        <v>28</v>
      </c>
      <c r="K151" t="s">
        <v>29</v>
      </c>
      <c r="L151" t="s">
        <v>30</v>
      </c>
      <c r="M151" s="1">
        <v>41505</v>
      </c>
      <c r="N151" s="1"/>
      <c r="O151">
        <v>2326</v>
      </c>
      <c r="P151">
        <v>6</v>
      </c>
      <c r="R151" t="s">
        <v>34</v>
      </c>
      <c r="S151" t="s">
        <v>225</v>
      </c>
      <c r="T151" t="s">
        <v>270</v>
      </c>
      <c r="U151" t="s">
        <v>50</v>
      </c>
      <c r="V151" t="s">
        <v>51</v>
      </c>
      <c r="W151">
        <v>4.3</v>
      </c>
      <c r="X151">
        <v>5</v>
      </c>
      <c r="Y151">
        <v>0</v>
      </c>
      <c r="Z151" s="1">
        <v>43487</v>
      </c>
      <c r="AA151">
        <v>0</v>
      </c>
      <c r="AB151">
        <v>1662</v>
      </c>
      <c r="AC151">
        <v>13</v>
      </c>
      <c r="AD151">
        <v>7.7999999999999996E-3</v>
      </c>
      <c r="AE151" t="s">
        <v>1273</v>
      </c>
      <c r="AF151" t="s">
        <v>1615</v>
      </c>
      <c r="AG151" t="s">
        <v>1461</v>
      </c>
      <c r="AH151" t="s">
        <v>1464</v>
      </c>
      <c r="AI151">
        <v>9.3000000000000007</v>
      </c>
    </row>
    <row r="152" spans="1:35" x14ac:dyDescent="0.45">
      <c r="A152">
        <v>10089</v>
      </c>
      <c r="B152">
        <v>250000</v>
      </c>
      <c r="C152" t="s">
        <v>1439</v>
      </c>
      <c r="D152" t="s">
        <v>619</v>
      </c>
      <c r="E152" t="s">
        <v>24</v>
      </c>
      <c r="F152">
        <v>65</v>
      </c>
      <c r="G152" s="1">
        <v>19988</v>
      </c>
      <c r="H152" t="s">
        <v>1130</v>
      </c>
      <c r="I152" t="s">
        <v>43</v>
      </c>
      <c r="J152" t="s">
        <v>28</v>
      </c>
      <c r="K152" t="s">
        <v>109</v>
      </c>
      <c r="L152" t="s">
        <v>30</v>
      </c>
      <c r="M152" s="1">
        <v>41092</v>
      </c>
      <c r="N152" s="1"/>
      <c r="O152">
        <v>2739</v>
      </c>
      <c r="P152">
        <v>8</v>
      </c>
      <c r="R152" t="s">
        <v>34</v>
      </c>
      <c r="S152" t="s">
        <v>621</v>
      </c>
      <c r="T152" t="s">
        <v>456</v>
      </c>
      <c r="U152" t="s">
        <v>50</v>
      </c>
      <c r="V152" t="s">
        <v>51</v>
      </c>
      <c r="W152">
        <v>4.83</v>
      </c>
      <c r="X152">
        <v>3</v>
      </c>
      <c r="Y152">
        <v>0</v>
      </c>
      <c r="Z152" s="1">
        <v>43482</v>
      </c>
      <c r="AA152">
        <v>0</v>
      </c>
      <c r="AB152">
        <v>1957</v>
      </c>
      <c r="AC152">
        <v>10</v>
      </c>
      <c r="AD152">
        <v>5.1000000000000004E-3</v>
      </c>
      <c r="AE152" t="s">
        <v>1274</v>
      </c>
      <c r="AF152" t="s">
        <v>1616</v>
      </c>
      <c r="AG152" t="s">
        <v>1459</v>
      </c>
      <c r="AH152" t="s">
        <v>1464</v>
      </c>
      <c r="AI152">
        <v>7.8</v>
      </c>
    </row>
    <row r="153" spans="1:35" x14ac:dyDescent="0.45">
      <c r="A153">
        <v>10166</v>
      </c>
      <c r="B153">
        <v>54005</v>
      </c>
      <c r="C153" t="s">
        <v>1440</v>
      </c>
      <c r="D153" t="s">
        <v>1125</v>
      </c>
      <c r="E153" t="s">
        <v>24</v>
      </c>
      <c r="F153">
        <v>46</v>
      </c>
      <c r="G153" s="1">
        <v>27006</v>
      </c>
      <c r="H153" t="s">
        <v>1130</v>
      </c>
      <c r="I153" t="s">
        <v>43</v>
      </c>
      <c r="J153" t="s">
        <v>28</v>
      </c>
      <c r="K153" t="s">
        <v>29</v>
      </c>
      <c r="L153" t="s">
        <v>30</v>
      </c>
      <c r="M153" s="1">
        <v>40812</v>
      </c>
      <c r="N153" s="1">
        <v>42159</v>
      </c>
      <c r="O153">
        <v>1347</v>
      </c>
      <c r="P153">
        <v>4</v>
      </c>
      <c r="Q153" t="s">
        <v>1425</v>
      </c>
      <c r="R153" t="s">
        <v>1412</v>
      </c>
      <c r="S153" t="s">
        <v>35</v>
      </c>
      <c r="T153" t="s">
        <v>72</v>
      </c>
      <c r="U153" t="s">
        <v>73</v>
      </c>
      <c r="V153" t="s">
        <v>51</v>
      </c>
      <c r="W153">
        <v>3.6</v>
      </c>
      <c r="X153">
        <v>5</v>
      </c>
      <c r="Y153">
        <v>0</v>
      </c>
      <c r="Z153" s="1">
        <v>42064</v>
      </c>
      <c r="AA153">
        <v>0</v>
      </c>
      <c r="AB153">
        <v>963</v>
      </c>
      <c r="AC153">
        <v>16</v>
      </c>
      <c r="AD153">
        <v>1.66E-2</v>
      </c>
      <c r="AE153" t="s">
        <v>1275</v>
      </c>
      <c r="AF153" t="s">
        <v>1617</v>
      </c>
      <c r="AG153" t="s">
        <v>1461</v>
      </c>
      <c r="AH153" t="s">
        <v>1465</v>
      </c>
      <c r="AI153">
        <v>8.6</v>
      </c>
    </row>
    <row r="154" spans="1:35" x14ac:dyDescent="0.45">
      <c r="A154">
        <v>10170</v>
      </c>
      <c r="B154">
        <v>45433</v>
      </c>
      <c r="C154" t="s">
        <v>1440</v>
      </c>
      <c r="D154" t="s">
        <v>1125</v>
      </c>
      <c r="E154" t="s">
        <v>24</v>
      </c>
      <c r="F154">
        <v>49</v>
      </c>
      <c r="G154" s="1">
        <v>25849</v>
      </c>
      <c r="H154" t="s">
        <v>1130</v>
      </c>
      <c r="I154" t="s">
        <v>43</v>
      </c>
      <c r="J154" t="s">
        <v>28</v>
      </c>
      <c r="K154" t="s">
        <v>29</v>
      </c>
      <c r="L154" t="s">
        <v>30</v>
      </c>
      <c r="M154" s="1">
        <v>40812</v>
      </c>
      <c r="N154" s="1">
        <v>41648</v>
      </c>
      <c r="O154">
        <v>836</v>
      </c>
      <c r="P154">
        <v>2</v>
      </c>
      <c r="Q154" t="s">
        <v>1425</v>
      </c>
      <c r="R154" t="s">
        <v>1412</v>
      </c>
      <c r="S154" t="s">
        <v>35</v>
      </c>
      <c r="T154" t="s">
        <v>78</v>
      </c>
      <c r="U154" t="s">
        <v>73</v>
      </c>
      <c r="V154" t="s">
        <v>51</v>
      </c>
      <c r="W154">
        <v>3.49</v>
      </c>
      <c r="X154">
        <v>4</v>
      </c>
      <c r="Y154">
        <v>0</v>
      </c>
      <c r="Z154" s="1">
        <v>41304</v>
      </c>
      <c r="AA154">
        <v>0</v>
      </c>
      <c r="AB154">
        <v>598</v>
      </c>
      <c r="AC154">
        <v>6</v>
      </c>
      <c r="AD154">
        <v>0.01</v>
      </c>
      <c r="AE154" t="s">
        <v>1276</v>
      </c>
      <c r="AF154" t="s">
        <v>1618</v>
      </c>
      <c r="AG154" t="s">
        <v>1462</v>
      </c>
      <c r="AH154" t="s">
        <v>1465</v>
      </c>
      <c r="AI154">
        <v>7.5</v>
      </c>
    </row>
    <row r="155" spans="1:35" x14ac:dyDescent="0.45">
      <c r="A155">
        <v>10208</v>
      </c>
      <c r="B155">
        <v>46654</v>
      </c>
      <c r="C155" t="s">
        <v>1440</v>
      </c>
      <c r="D155" t="s">
        <v>1125</v>
      </c>
      <c r="E155" t="s">
        <v>24</v>
      </c>
      <c r="F155">
        <v>42</v>
      </c>
      <c r="G155" s="1">
        <v>28439</v>
      </c>
      <c r="H155" t="s">
        <v>1126</v>
      </c>
      <c r="I155" t="s">
        <v>27</v>
      </c>
      <c r="J155" t="s">
        <v>28</v>
      </c>
      <c r="K155" t="s">
        <v>29</v>
      </c>
      <c r="L155" t="s">
        <v>1416</v>
      </c>
      <c r="M155" s="1">
        <v>41687</v>
      </c>
      <c r="N155" s="1"/>
      <c r="O155">
        <v>2144</v>
      </c>
      <c r="P155">
        <v>6</v>
      </c>
      <c r="R155" t="s">
        <v>34</v>
      </c>
      <c r="S155" t="s">
        <v>35</v>
      </c>
      <c r="T155" t="s">
        <v>91</v>
      </c>
      <c r="U155" t="s">
        <v>37</v>
      </c>
      <c r="V155" t="s">
        <v>51</v>
      </c>
      <c r="W155">
        <v>3.1</v>
      </c>
      <c r="X155">
        <v>3</v>
      </c>
      <c r="Y155">
        <v>0</v>
      </c>
      <c r="Z155" s="1">
        <v>43502</v>
      </c>
      <c r="AA155">
        <v>0</v>
      </c>
      <c r="AB155">
        <v>1532</v>
      </c>
      <c r="AC155">
        <v>3</v>
      </c>
      <c r="AD155">
        <v>2E-3</v>
      </c>
      <c r="AE155" t="s">
        <v>1277</v>
      </c>
      <c r="AF155" t="s">
        <v>1619</v>
      </c>
      <c r="AG155" t="s">
        <v>1461</v>
      </c>
      <c r="AH155" t="s">
        <v>1464</v>
      </c>
      <c r="AI155">
        <v>6.1</v>
      </c>
    </row>
    <row r="156" spans="1:35" x14ac:dyDescent="0.45">
      <c r="A156">
        <v>10176</v>
      </c>
      <c r="B156">
        <v>63973</v>
      </c>
      <c r="C156" t="s">
        <v>1438</v>
      </c>
      <c r="D156" t="s">
        <v>1125</v>
      </c>
      <c r="E156" t="s">
        <v>24</v>
      </c>
      <c r="F156">
        <v>40</v>
      </c>
      <c r="G156" s="1">
        <v>29253</v>
      </c>
      <c r="H156" t="s">
        <v>1126</v>
      </c>
      <c r="I156" t="s">
        <v>43</v>
      </c>
      <c r="J156" t="s">
        <v>28</v>
      </c>
      <c r="K156" t="s">
        <v>29</v>
      </c>
      <c r="L156" t="s">
        <v>160</v>
      </c>
      <c r="M156" s="1">
        <v>40553</v>
      </c>
      <c r="N156" s="1"/>
      <c r="O156">
        <v>3278</v>
      </c>
      <c r="P156">
        <v>9</v>
      </c>
      <c r="R156" t="s">
        <v>34</v>
      </c>
      <c r="S156" t="s">
        <v>35</v>
      </c>
      <c r="T156" t="s">
        <v>98</v>
      </c>
      <c r="U156" t="s">
        <v>50</v>
      </c>
      <c r="V156" t="s">
        <v>51</v>
      </c>
      <c r="W156">
        <v>3.38</v>
      </c>
      <c r="X156">
        <v>3</v>
      </c>
      <c r="Y156">
        <v>0</v>
      </c>
      <c r="Z156" s="1">
        <v>43486</v>
      </c>
      <c r="AA156">
        <v>0</v>
      </c>
      <c r="AB156">
        <v>2342</v>
      </c>
      <c r="AC156">
        <v>17</v>
      </c>
      <c r="AD156">
        <v>7.3000000000000001E-3</v>
      </c>
      <c r="AE156" t="s">
        <v>1278</v>
      </c>
      <c r="AF156" t="s">
        <v>1620</v>
      </c>
      <c r="AG156" t="s">
        <v>1461</v>
      </c>
      <c r="AH156" t="s">
        <v>1464</v>
      </c>
      <c r="AI156">
        <v>6.4</v>
      </c>
    </row>
    <row r="157" spans="1:35" x14ac:dyDescent="0.45">
      <c r="A157">
        <v>10165</v>
      </c>
      <c r="B157">
        <v>71339</v>
      </c>
      <c r="C157" t="s">
        <v>1438</v>
      </c>
      <c r="D157" t="s">
        <v>1165</v>
      </c>
      <c r="E157" t="s">
        <v>635</v>
      </c>
      <c r="F157">
        <v>51</v>
      </c>
      <c r="G157" s="1">
        <v>25258</v>
      </c>
      <c r="H157" t="s">
        <v>1126</v>
      </c>
      <c r="I157" t="s">
        <v>27</v>
      </c>
      <c r="J157" t="s">
        <v>28</v>
      </c>
      <c r="K157" t="s">
        <v>109</v>
      </c>
      <c r="L157" t="s">
        <v>1416</v>
      </c>
      <c r="M157" s="1">
        <v>40609</v>
      </c>
      <c r="N157" s="1"/>
      <c r="O157">
        <v>3222</v>
      </c>
      <c r="P157">
        <v>9</v>
      </c>
      <c r="R157" t="s">
        <v>34</v>
      </c>
      <c r="S157" t="s">
        <v>225</v>
      </c>
      <c r="T157" t="s">
        <v>226</v>
      </c>
      <c r="U157" t="s">
        <v>99</v>
      </c>
      <c r="V157" t="s">
        <v>51</v>
      </c>
      <c r="W157">
        <v>3.65</v>
      </c>
      <c r="X157">
        <v>5</v>
      </c>
      <c r="Y157">
        <v>0</v>
      </c>
      <c r="Z157" s="1">
        <v>43482</v>
      </c>
      <c r="AA157">
        <v>0</v>
      </c>
      <c r="AB157">
        <v>2302</v>
      </c>
      <c r="AC157">
        <v>20</v>
      </c>
      <c r="AD157">
        <v>8.6999999999999994E-3</v>
      </c>
      <c r="AE157" t="s">
        <v>1279</v>
      </c>
      <c r="AF157" t="s">
        <v>1621</v>
      </c>
      <c r="AG157" t="s">
        <v>1462</v>
      </c>
      <c r="AH157" t="s">
        <v>1464</v>
      </c>
      <c r="AI157">
        <v>8.6</v>
      </c>
    </row>
    <row r="158" spans="1:35" x14ac:dyDescent="0.45">
      <c r="A158">
        <v>10113</v>
      </c>
      <c r="B158">
        <v>93206</v>
      </c>
      <c r="C158" t="s">
        <v>1439</v>
      </c>
      <c r="D158" t="s">
        <v>323</v>
      </c>
      <c r="E158" t="s">
        <v>24</v>
      </c>
      <c r="F158">
        <v>34</v>
      </c>
      <c r="G158" s="1">
        <v>31525</v>
      </c>
      <c r="H158" t="s">
        <v>1126</v>
      </c>
      <c r="I158" t="s">
        <v>43</v>
      </c>
      <c r="J158" t="s">
        <v>28</v>
      </c>
      <c r="K158" t="s">
        <v>29</v>
      </c>
      <c r="L158" t="s">
        <v>30</v>
      </c>
      <c r="M158" s="1">
        <v>41953</v>
      </c>
      <c r="N158" s="1"/>
      <c r="O158">
        <v>1878</v>
      </c>
      <c r="P158">
        <v>5</v>
      </c>
      <c r="R158" t="s">
        <v>34</v>
      </c>
      <c r="S158" t="s">
        <v>48</v>
      </c>
      <c r="T158" t="s">
        <v>105</v>
      </c>
      <c r="U158" t="s">
        <v>92</v>
      </c>
      <c r="V158" t="s">
        <v>51</v>
      </c>
      <c r="W158">
        <v>4.46</v>
      </c>
      <c r="X158">
        <v>5</v>
      </c>
      <c r="Y158">
        <v>6</v>
      </c>
      <c r="Z158" s="1">
        <v>43472</v>
      </c>
      <c r="AA158">
        <v>0</v>
      </c>
      <c r="AB158">
        <v>1342</v>
      </c>
      <c r="AC158">
        <v>7</v>
      </c>
      <c r="AD158">
        <v>5.1999999999999998E-3</v>
      </c>
      <c r="AE158" t="s">
        <v>1280</v>
      </c>
      <c r="AF158" t="s">
        <v>1281</v>
      </c>
      <c r="AG158" t="s">
        <v>1460</v>
      </c>
      <c r="AH158" t="s">
        <v>1464</v>
      </c>
      <c r="AI158">
        <v>9.5</v>
      </c>
    </row>
    <row r="159" spans="1:35" x14ac:dyDescent="0.45">
      <c r="A159">
        <v>10092</v>
      </c>
      <c r="B159">
        <v>82758</v>
      </c>
      <c r="C159" t="s">
        <v>1439</v>
      </c>
      <c r="D159" t="s">
        <v>195</v>
      </c>
      <c r="E159" t="s">
        <v>24</v>
      </c>
      <c r="F159">
        <v>48</v>
      </c>
      <c r="G159" s="1">
        <v>26481</v>
      </c>
      <c r="H159" t="s">
        <v>1126</v>
      </c>
      <c r="I159" t="s">
        <v>43</v>
      </c>
      <c r="J159" t="s">
        <v>28</v>
      </c>
      <c r="K159" t="s">
        <v>29</v>
      </c>
      <c r="L159" t="s">
        <v>30</v>
      </c>
      <c r="M159" s="1">
        <v>40553</v>
      </c>
      <c r="N159" s="1">
        <v>42350</v>
      </c>
      <c r="O159">
        <v>1797</v>
      </c>
      <c r="P159">
        <v>5</v>
      </c>
      <c r="Q159" t="s">
        <v>1420</v>
      </c>
      <c r="R159" t="s">
        <v>1421</v>
      </c>
      <c r="S159" t="s">
        <v>35</v>
      </c>
      <c r="T159" t="s">
        <v>199</v>
      </c>
      <c r="U159" t="s">
        <v>92</v>
      </c>
      <c r="V159" t="s">
        <v>51</v>
      </c>
      <c r="W159">
        <v>4.78</v>
      </c>
      <c r="X159">
        <v>4</v>
      </c>
      <c r="Y159">
        <v>0</v>
      </c>
      <c r="Z159" s="1">
        <v>42050</v>
      </c>
      <c r="AA159">
        <v>0</v>
      </c>
      <c r="AB159">
        <v>1285</v>
      </c>
      <c r="AC159">
        <v>9</v>
      </c>
      <c r="AD159">
        <v>7.0000000000000001E-3</v>
      </c>
      <c r="AE159" t="s">
        <v>1244</v>
      </c>
      <c r="AF159" t="s">
        <v>1622</v>
      </c>
      <c r="AG159" t="s">
        <v>1462</v>
      </c>
      <c r="AH159" t="s">
        <v>1464</v>
      </c>
      <c r="AI159">
        <v>8.8000000000000007</v>
      </c>
    </row>
    <row r="160" spans="1:35" x14ac:dyDescent="0.45">
      <c r="A160">
        <v>10106</v>
      </c>
      <c r="B160">
        <v>66074</v>
      </c>
      <c r="C160" t="s">
        <v>1438</v>
      </c>
      <c r="D160" t="s">
        <v>1129</v>
      </c>
      <c r="E160" t="s">
        <v>24</v>
      </c>
      <c r="F160">
        <v>40</v>
      </c>
      <c r="G160" s="1">
        <v>29061</v>
      </c>
      <c r="H160" t="s">
        <v>1130</v>
      </c>
      <c r="I160" t="s">
        <v>68</v>
      </c>
      <c r="J160" t="s">
        <v>28</v>
      </c>
      <c r="K160" t="s">
        <v>29</v>
      </c>
      <c r="L160" t="s">
        <v>160</v>
      </c>
      <c r="M160" s="1">
        <v>41281</v>
      </c>
      <c r="N160" s="1">
        <v>41729</v>
      </c>
      <c r="O160">
        <v>448</v>
      </c>
      <c r="P160">
        <v>1</v>
      </c>
      <c r="Q160" t="s">
        <v>112</v>
      </c>
      <c r="R160" t="s">
        <v>1412</v>
      </c>
      <c r="S160" t="s">
        <v>35</v>
      </c>
      <c r="T160" t="s">
        <v>113</v>
      </c>
      <c r="U160" t="s">
        <v>50</v>
      </c>
      <c r="V160" t="s">
        <v>51</v>
      </c>
      <c r="W160">
        <v>4.5199999999999996</v>
      </c>
      <c r="X160">
        <v>3</v>
      </c>
      <c r="Y160">
        <v>0</v>
      </c>
      <c r="Z160" s="1">
        <v>41690</v>
      </c>
      <c r="AA160">
        <v>0</v>
      </c>
      <c r="AB160">
        <v>320</v>
      </c>
      <c r="AC160">
        <v>20</v>
      </c>
      <c r="AD160">
        <v>6.25E-2</v>
      </c>
      <c r="AE160" t="s">
        <v>1282</v>
      </c>
      <c r="AF160" t="s">
        <v>1623</v>
      </c>
      <c r="AG160" t="s">
        <v>1461</v>
      </c>
      <c r="AH160" t="s">
        <v>1465</v>
      </c>
      <c r="AI160">
        <v>7.5</v>
      </c>
    </row>
    <row r="161" spans="1:35" x14ac:dyDescent="0.45">
      <c r="A161">
        <v>10052</v>
      </c>
      <c r="B161">
        <v>46120</v>
      </c>
      <c r="C161" t="s">
        <v>1440</v>
      </c>
      <c r="D161" t="s">
        <v>1125</v>
      </c>
      <c r="E161" t="s">
        <v>24</v>
      </c>
      <c r="F161">
        <v>33</v>
      </c>
      <c r="G161" s="1">
        <v>31755</v>
      </c>
      <c r="H161" t="s">
        <v>1126</v>
      </c>
      <c r="I161" t="s">
        <v>43</v>
      </c>
      <c r="J161" t="s">
        <v>28</v>
      </c>
      <c r="K161" t="s">
        <v>29</v>
      </c>
      <c r="L161" t="s">
        <v>30</v>
      </c>
      <c r="M161" s="1">
        <v>41099</v>
      </c>
      <c r="N161" s="1"/>
      <c r="O161">
        <v>2732</v>
      </c>
      <c r="P161">
        <v>7</v>
      </c>
      <c r="R161" t="s">
        <v>34</v>
      </c>
      <c r="S161" t="s">
        <v>35</v>
      </c>
      <c r="T161" t="s">
        <v>113</v>
      </c>
      <c r="U161" t="s">
        <v>37</v>
      </c>
      <c r="V161" t="s">
        <v>51</v>
      </c>
      <c r="W161">
        <v>5</v>
      </c>
      <c r="X161">
        <v>5</v>
      </c>
      <c r="Y161">
        <v>0</v>
      </c>
      <c r="Z161" s="1">
        <v>43500</v>
      </c>
      <c r="AA161">
        <v>0</v>
      </c>
      <c r="AB161">
        <v>1952</v>
      </c>
      <c r="AC161">
        <v>13</v>
      </c>
      <c r="AD161">
        <v>6.7000000000000002E-3</v>
      </c>
      <c r="AE161" t="s">
        <v>1283</v>
      </c>
      <c r="AF161" t="s">
        <v>1624</v>
      </c>
      <c r="AG161" t="s">
        <v>1460</v>
      </c>
      <c r="AH161" t="s">
        <v>1464</v>
      </c>
      <c r="AI161">
        <v>10</v>
      </c>
    </row>
    <row r="162" spans="1:35" x14ac:dyDescent="0.45">
      <c r="A162">
        <v>10038</v>
      </c>
      <c r="B162">
        <v>64520</v>
      </c>
      <c r="C162" t="s">
        <v>1438</v>
      </c>
      <c r="D162" t="s">
        <v>1161</v>
      </c>
      <c r="E162" t="s">
        <v>24</v>
      </c>
      <c r="F162">
        <v>36</v>
      </c>
      <c r="G162" s="1">
        <v>30798</v>
      </c>
      <c r="H162" t="s">
        <v>1126</v>
      </c>
      <c r="I162" t="s">
        <v>68</v>
      </c>
      <c r="J162" t="s">
        <v>28</v>
      </c>
      <c r="K162" t="s">
        <v>29</v>
      </c>
      <c r="L162" t="s">
        <v>1416</v>
      </c>
      <c r="M162" s="1">
        <v>41645</v>
      </c>
      <c r="N162" s="1"/>
      <c r="O162">
        <v>2186</v>
      </c>
      <c r="P162">
        <v>6</v>
      </c>
      <c r="R162" t="s">
        <v>34</v>
      </c>
      <c r="S162" t="s">
        <v>192</v>
      </c>
      <c r="T162" t="s">
        <v>193</v>
      </c>
      <c r="U162" t="s">
        <v>371</v>
      </c>
      <c r="V162" t="s">
        <v>51</v>
      </c>
      <c r="W162">
        <v>5</v>
      </c>
      <c r="X162">
        <v>4</v>
      </c>
      <c r="Y162">
        <v>4</v>
      </c>
      <c r="Z162" s="1">
        <v>43482</v>
      </c>
      <c r="AA162">
        <v>0</v>
      </c>
      <c r="AB162">
        <v>1562</v>
      </c>
      <c r="AC162">
        <v>3</v>
      </c>
      <c r="AD162">
        <v>1.9E-3</v>
      </c>
      <c r="AE162" t="s">
        <v>1284</v>
      </c>
      <c r="AF162" t="s">
        <v>1625</v>
      </c>
      <c r="AG162" t="s">
        <v>1460</v>
      </c>
      <c r="AH162" t="s">
        <v>1464</v>
      </c>
      <c r="AI162">
        <v>9</v>
      </c>
    </row>
    <row r="163" spans="1:35" x14ac:dyDescent="0.45">
      <c r="A163">
        <v>10249</v>
      </c>
      <c r="B163">
        <v>61962</v>
      </c>
      <c r="C163" t="s">
        <v>1438</v>
      </c>
      <c r="D163" t="s">
        <v>1129</v>
      </c>
      <c r="E163" t="s">
        <v>24</v>
      </c>
      <c r="F163">
        <v>36</v>
      </c>
      <c r="G163" s="1">
        <v>30811</v>
      </c>
      <c r="H163" t="s">
        <v>1126</v>
      </c>
      <c r="I163" t="s">
        <v>43</v>
      </c>
      <c r="J163" t="s">
        <v>28</v>
      </c>
      <c r="K163" t="s">
        <v>29</v>
      </c>
      <c r="L163" t="s">
        <v>30</v>
      </c>
      <c r="M163" s="1">
        <v>41001</v>
      </c>
      <c r="N163" s="1">
        <v>41379</v>
      </c>
      <c r="O163">
        <v>378</v>
      </c>
      <c r="P163">
        <v>1</v>
      </c>
      <c r="Q163" t="s">
        <v>1425</v>
      </c>
      <c r="R163" t="s">
        <v>1412</v>
      </c>
      <c r="S163" t="s">
        <v>35</v>
      </c>
      <c r="T163" t="s">
        <v>59</v>
      </c>
      <c r="U163" t="s">
        <v>73</v>
      </c>
      <c r="V163" t="s">
        <v>51</v>
      </c>
      <c r="W163">
        <v>4.9000000000000004</v>
      </c>
      <c r="X163">
        <v>3</v>
      </c>
      <c r="Y163">
        <v>0</v>
      </c>
      <c r="Z163" s="1">
        <v>41325</v>
      </c>
      <c r="AA163">
        <v>0</v>
      </c>
      <c r="AB163">
        <v>270</v>
      </c>
      <c r="AC163">
        <v>20</v>
      </c>
      <c r="AD163">
        <v>7.4099999999999999E-2</v>
      </c>
      <c r="AE163" t="s">
        <v>1285</v>
      </c>
      <c r="AF163" t="s">
        <v>1626</v>
      </c>
      <c r="AG163" t="s">
        <v>1460</v>
      </c>
      <c r="AH163" t="s">
        <v>1465</v>
      </c>
      <c r="AI163">
        <v>7.9</v>
      </c>
    </row>
    <row r="164" spans="1:35" x14ac:dyDescent="0.45">
      <c r="A164">
        <v>10232</v>
      </c>
      <c r="B164">
        <v>81584</v>
      </c>
      <c r="C164" t="s">
        <v>1439</v>
      </c>
      <c r="D164" t="s">
        <v>656</v>
      </c>
      <c r="E164" t="s">
        <v>24</v>
      </c>
      <c r="F164">
        <v>33</v>
      </c>
      <c r="G164" s="1">
        <v>31942</v>
      </c>
      <c r="H164" t="s">
        <v>1130</v>
      </c>
      <c r="I164" t="s">
        <v>27</v>
      </c>
      <c r="J164" t="s">
        <v>28</v>
      </c>
      <c r="K164" t="s">
        <v>29</v>
      </c>
      <c r="L164" t="s">
        <v>160</v>
      </c>
      <c r="M164" s="1">
        <v>42645</v>
      </c>
      <c r="N164" s="1"/>
      <c r="O164">
        <v>1186</v>
      </c>
      <c r="P164">
        <v>3</v>
      </c>
      <c r="R164" t="s">
        <v>34</v>
      </c>
      <c r="S164" t="s">
        <v>48</v>
      </c>
      <c r="T164" t="s">
        <v>364</v>
      </c>
      <c r="U164" t="s">
        <v>50</v>
      </c>
      <c r="V164" t="s">
        <v>51</v>
      </c>
      <c r="W164">
        <v>4.0999999999999996</v>
      </c>
      <c r="X164">
        <v>5</v>
      </c>
      <c r="Y164">
        <v>7</v>
      </c>
      <c r="Z164" s="1">
        <v>43473</v>
      </c>
      <c r="AA164">
        <v>0</v>
      </c>
      <c r="AB164">
        <v>848</v>
      </c>
      <c r="AC164">
        <v>2</v>
      </c>
      <c r="AD164">
        <v>2.3999999999999998E-3</v>
      </c>
      <c r="AE164" t="s">
        <v>1286</v>
      </c>
      <c r="AF164" t="s">
        <v>1627</v>
      </c>
      <c r="AG164" t="s">
        <v>1460</v>
      </c>
      <c r="AH164" t="s">
        <v>1465</v>
      </c>
      <c r="AI164">
        <v>9.1</v>
      </c>
    </row>
    <row r="165" spans="1:35" x14ac:dyDescent="0.45">
      <c r="A165">
        <v>10087</v>
      </c>
      <c r="B165">
        <v>63676</v>
      </c>
      <c r="C165" t="s">
        <v>1438</v>
      </c>
      <c r="D165" t="s">
        <v>1125</v>
      </c>
      <c r="E165" t="s">
        <v>24</v>
      </c>
      <c r="F165">
        <v>41</v>
      </c>
      <c r="G165" s="1">
        <v>28872</v>
      </c>
      <c r="H165" t="s">
        <v>1130</v>
      </c>
      <c r="I165" t="s">
        <v>27</v>
      </c>
      <c r="J165" t="s">
        <v>28</v>
      </c>
      <c r="K165" t="s">
        <v>29</v>
      </c>
      <c r="L165" t="s">
        <v>160</v>
      </c>
      <c r="M165" s="1">
        <v>40812</v>
      </c>
      <c r="N165" s="1">
        <v>43331</v>
      </c>
      <c r="O165">
        <v>2519</v>
      </c>
      <c r="P165">
        <v>7</v>
      </c>
      <c r="Q165" t="s">
        <v>1414</v>
      </c>
      <c r="R165" t="s">
        <v>1412</v>
      </c>
      <c r="S165" t="s">
        <v>35</v>
      </c>
      <c r="T165" t="s">
        <v>59</v>
      </c>
      <c r="U165" t="s">
        <v>174</v>
      </c>
      <c r="V165" t="s">
        <v>51</v>
      </c>
      <c r="W165">
        <v>4.88</v>
      </c>
      <c r="X165">
        <v>3</v>
      </c>
      <c r="Y165">
        <v>0</v>
      </c>
      <c r="Z165" s="1">
        <v>42918</v>
      </c>
      <c r="AA165">
        <v>0</v>
      </c>
      <c r="AB165">
        <v>1801</v>
      </c>
      <c r="AC165">
        <v>17</v>
      </c>
      <c r="AD165">
        <v>9.4000000000000004E-3</v>
      </c>
      <c r="AE165" t="s">
        <v>1287</v>
      </c>
      <c r="AF165" t="s">
        <v>1628</v>
      </c>
      <c r="AG165" t="s">
        <v>1461</v>
      </c>
      <c r="AH165" t="s">
        <v>1464</v>
      </c>
      <c r="AI165">
        <v>7.9</v>
      </c>
    </row>
    <row r="166" spans="1:35" x14ac:dyDescent="0.45">
      <c r="A166">
        <v>10134</v>
      </c>
      <c r="B166">
        <v>93046</v>
      </c>
      <c r="C166" t="s">
        <v>1439</v>
      </c>
      <c r="D166" t="s">
        <v>663</v>
      </c>
      <c r="E166" t="s">
        <v>24</v>
      </c>
      <c r="F166">
        <v>36</v>
      </c>
      <c r="G166" s="1">
        <v>30843</v>
      </c>
      <c r="H166" t="s">
        <v>1126</v>
      </c>
      <c r="I166" t="s">
        <v>43</v>
      </c>
      <c r="J166" t="s">
        <v>28</v>
      </c>
      <c r="K166" t="s">
        <v>29</v>
      </c>
      <c r="L166" t="s">
        <v>30</v>
      </c>
      <c r="M166" s="1">
        <v>42374</v>
      </c>
      <c r="N166" s="1"/>
      <c r="O166">
        <v>1457</v>
      </c>
      <c r="P166">
        <v>4</v>
      </c>
      <c r="R166" t="s">
        <v>34</v>
      </c>
      <c r="S166" t="s">
        <v>192</v>
      </c>
      <c r="T166" t="s">
        <v>199</v>
      </c>
      <c r="U166" t="s">
        <v>174</v>
      </c>
      <c r="V166" t="s">
        <v>51</v>
      </c>
      <c r="W166">
        <v>4.0999999999999996</v>
      </c>
      <c r="X166">
        <v>4</v>
      </c>
      <c r="Y166">
        <v>0</v>
      </c>
      <c r="Z166" s="1">
        <v>43493</v>
      </c>
      <c r="AA166">
        <v>0</v>
      </c>
      <c r="AB166">
        <v>1041</v>
      </c>
      <c r="AC166">
        <v>20</v>
      </c>
      <c r="AD166">
        <v>1.9199999999999998E-2</v>
      </c>
      <c r="AE166" t="s">
        <v>1288</v>
      </c>
      <c r="AF166" t="s">
        <v>1629</v>
      </c>
      <c r="AG166" t="s">
        <v>1460</v>
      </c>
      <c r="AH166" t="s">
        <v>1465</v>
      </c>
      <c r="AI166">
        <v>8.1</v>
      </c>
    </row>
    <row r="167" spans="1:35" x14ac:dyDescent="0.45">
      <c r="A167">
        <v>10251</v>
      </c>
      <c r="B167">
        <v>64738</v>
      </c>
      <c r="C167" t="s">
        <v>1438</v>
      </c>
      <c r="D167" t="s">
        <v>1125</v>
      </c>
      <c r="E167" t="s">
        <v>24</v>
      </c>
      <c r="F167">
        <v>37</v>
      </c>
      <c r="G167" s="1">
        <v>30196</v>
      </c>
      <c r="H167" t="s">
        <v>1126</v>
      </c>
      <c r="I167" t="s">
        <v>43</v>
      </c>
      <c r="J167" t="s">
        <v>28</v>
      </c>
      <c r="K167" t="s">
        <v>29</v>
      </c>
      <c r="L167" t="s">
        <v>160</v>
      </c>
      <c r="M167" s="1">
        <v>41043</v>
      </c>
      <c r="N167" s="1"/>
      <c r="O167">
        <v>2788</v>
      </c>
      <c r="P167">
        <v>8</v>
      </c>
      <c r="R167" t="s">
        <v>34</v>
      </c>
      <c r="S167" t="s">
        <v>35</v>
      </c>
      <c r="T167" t="s">
        <v>64</v>
      </c>
      <c r="U167" t="s">
        <v>73</v>
      </c>
      <c r="V167" t="s">
        <v>51</v>
      </c>
      <c r="W167">
        <v>4.0999999999999996</v>
      </c>
      <c r="X167">
        <v>3</v>
      </c>
      <c r="Y167">
        <v>0</v>
      </c>
      <c r="Z167" s="1">
        <v>43518</v>
      </c>
      <c r="AA167">
        <v>0</v>
      </c>
      <c r="AB167">
        <v>1992</v>
      </c>
      <c r="AC167">
        <v>10</v>
      </c>
      <c r="AD167">
        <v>5.0000000000000001E-3</v>
      </c>
      <c r="AE167" t="s">
        <v>1289</v>
      </c>
      <c r="AF167" t="s">
        <v>1630</v>
      </c>
      <c r="AG167" t="s">
        <v>1460</v>
      </c>
      <c r="AH167" t="s">
        <v>1464</v>
      </c>
      <c r="AI167">
        <v>7.1</v>
      </c>
    </row>
    <row r="168" spans="1:35" x14ac:dyDescent="0.45">
      <c r="A168">
        <v>10103</v>
      </c>
      <c r="B168">
        <v>70468</v>
      </c>
      <c r="C168" t="s">
        <v>1438</v>
      </c>
      <c r="D168" t="s">
        <v>1165</v>
      </c>
      <c r="E168" t="s">
        <v>669</v>
      </c>
      <c r="F168">
        <v>31</v>
      </c>
      <c r="G168" s="1">
        <v>32504</v>
      </c>
      <c r="H168" t="s">
        <v>1126</v>
      </c>
      <c r="I168" t="s">
        <v>216</v>
      </c>
      <c r="J168" t="s">
        <v>28</v>
      </c>
      <c r="K168" t="s">
        <v>29</v>
      </c>
      <c r="L168" t="s">
        <v>1416</v>
      </c>
      <c r="M168" s="1">
        <v>41029</v>
      </c>
      <c r="N168" s="1"/>
      <c r="O168">
        <v>2802</v>
      </c>
      <c r="P168">
        <v>8</v>
      </c>
      <c r="R168" t="s">
        <v>34</v>
      </c>
      <c r="S168" t="s">
        <v>225</v>
      </c>
      <c r="T168" t="s">
        <v>226</v>
      </c>
      <c r="U168" t="s">
        <v>371</v>
      </c>
      <c r="V168" t="s">
        <v>51</v>
      </c>
      <c r="W168">
        <v>4.53</v>
      </c>
      <c r="X168">
        <v>3</v>
      </c>
      <c r="Y168">
        <v>0</v>
      </c>
      <c r="Z168" s="1">
        <v>43494</v>
      </c>
      <c r="AA168">
        <v>0</v>
      </c>
      <c r="AB168">
        <v>2002</v>
      </c>
      <c r="AC168">
        <v>16</v>
      </c>
      <c r="AD168">
        <v>8.0000000000000002E-3</v>
      </c>
      <c r="AE168" t="s">
        <v>1290</v>
      </c>
      <c r="AF168" t="s">
        <v>1631</v>
      </c>
      <c r="AG168" t="s">
        <v>1460</v>
      </c>
      <c r="AH168" t="s">
        <v>1464</v>
      </c>
      <c r="AI168">
        <v>7.5</v>
      </c>
    </row>
    <row r="169" spans="1:35" x14ac:dyDescent="0.45">
      <c r="A169">
        <v>10017</v>
      </c>
      <c r="B169">
        <v>77915</v>
      </c>
      <c r="C169" t="s">
        <v>1438</v>
      </c>
      <c r="D169" t="s">
        <v>195</v>
      </c>
      <c r="E169" t="s">
        <v>24</v>
      </c>
      <c r="F169">
        <v>38</v>
      </c>
      <c r="G169" s="1">
        <v>29885</v>
      </c>
      <c r="H169" t="s">
        <v>1130</v>
      </c>
      <c r="I169" t="s">
        <v>43</v>
      </c>
      <c r="J169" t="s">
        <v>28</v>
      </c>
      <c r="K169" t="s">
        <v>29</v>
      </c>
      <c r="L169" t="s">
        <v>30</v>
      </c>
      <c r="M169" s="1">
        <v>41547</v>
      </c>
      <c r="N169" s="1"/>
      <c r="O169">
        <v>2284</v>
      </c>
      <c r="P169">
        <v>6</v>
      </c>
      <c r="R169" t="s">
        <v>34</v>
      </c>
      <c r="S169" t="s">
        <v>35</v>
      </c>
      <c r="T169" t="s">
        <v>199</v>
      </c>
      <c r="U169" t="s">
        <v>371</v>
      </c>
      <c r="V169" t="s">
        <v>38</v>
      </c>
      <c r="W169">
        <v>4.0999999999999996</v>
      </c>
      <c r="X169">
        <v>3</v>
      </c>
      <c r="Y169">
        <v>0</v>
      </c>
      <c r="Z169" s="1">
        <v>43486</v>
      </c>
      <c r="AA169">
        <v>0</v>
      </c>
      <c r="AB169">
        <v>1632</v>
      </c>
      <c r="AC169">
        <v>11</v>
      </c>
      <c r="AD169">
        <v>6.7000000000000002E-3</v>
      </c>
      <c r="AE169" t="s">
        <v>1291</v>
      </c>
      <c r="AF169" t="s">
        <v>1632</v>
      </c>
      <c r="AG169" t="s">
        <v>1461</v>
      </c>
      <c r="AH169" t="s">
        <v>1464</v>
      </c>
      <c r="AI169">
        <v>7.1</v>
      </c>
    </row>
    <row r="170" spans="1:35" x14ac:dyDescent="0.45">
      <c r="A170">
        <v>10186</v>
      </c>
      <c r="B170">
        <v>52624</v>
      </c>
      <c r="C170" t="s">
        <v>1440</v>
      </c>
      <c r="D170" t="s">
        <v>1125</v>
      </c>
      <c r="E170" t="s">
        <v>24</v>
      </c>
      <c r="F170">
        <v>39</v>
      </c>
      <c r="G170" s="1">
        <v>29671</v>
      </c>
      <c r="H170" t="s">
        <v>1130</v>
      </c>
      <c r="I170" t="s">
        <v>43</v>
      </c>
      <c r="J170" t="s">
        <v>28</v>
      </c>
      <c r="K170" t="s">
        <v>29</v>
      </c>
      <c r="L170" t="s">
        <v>30</v>
      </c>
      <c r="M170" s="1">
        <v>40729</v>
      </c>
      <c r="N170" s="1">
        <v>43369</v>
      </c>
      <c r="O170">
        <v>2640</v>
      </c>
      <c r="P170">
        <v>7</v>
      </c>
      <c r="Q170" t="s">
        <v>1417</v>
      </c>
      <c r="R170" t="s">
        <v>1412</v>
      </c>
      <c r="S170" t="s">
        <v>35</v>
      </c>
      <c r="T170" t="s">
        <v>36</v>
      </c>
      <c r="U170" t="s">
        <v>50</v>
      </c>
      <c r="V170" t="s">
        <v>51</v>
      </c>
      <c r="W170">
        <v>3.18</v>
      </c>
      <c r="X170">
        <v>4</v>
      </c>
      <c r="Y170">
        <v>0</v>
      </c>
      <c r="Z170" s="1">
        <v>43161</v>
      </c>
      <c r="AA170">
        <v>0</v>
      </c>
      <c r="AB170">
        <v>1886</v>
      </c>
      <c r="AC170">
        <v>16</v>
      </c>
      <c r="AD170">
        <v>8.5000000000000006E-3</v>
      </c>
      <c r="AE170" t="s">
        <v>1292</v>
      </c>
      <c r="AF170" t="s">
        <v>1633</v>
      </c>
      <c r="AG170" t="s">
        <v>1461</v>
      </c>
      <c r="AH170" t="s">
        <v>1464</v>
      </c>
      <c r="AI170">
        <v>7.2</v>
      </c>
    </row>
    <row r="171" spans="1:35" x14ac:dyDescent="0.45">
      <c r="A171">
        <v>10137</v>
      </c>
      <c r="B171">
        <v>63450</v>
      </c>
      <c r="C171" t="s">
        <v>1438</v>
      </c>
      <c r="D171" t="s">
        <v>1129</v>
      </c>
      <c r="E171" t="s">
        <v>24</v>
      </c>
      <c r="F171">
        <v>41</v>
      </c>
      <c r="G171" s="1">
        <v>28933</v>
      </c>
      <c r="H171" t="s">
        <v>1126</v>
      </c>
      <c r="I171" t="s">
        <v>43</v>
      </c>
      <c r="J171" t="s">
        <v>28</v>
      </c>
      <c r="K171" t="s">
        <v>29</v>
      </c>
      <c r="L171" t="s">
        <v>30</v>
      </c>
      <c r="M171" s="1">
        <v>41463</v>
      </c>
      <c r="N171" s="1"/>
      <c r="O171">
        <v>2368</v>
      </c>
      <c r="P171">
        <v>6</v>
      </c>
      <c r="R171" t="s">
        <v>34</v>
      </c>
      <c r="S171" t="s">
        <v>35</v>
      </c>
      <c r="T171" t="s">
        <v>129</v>
      </c>
      <c r="U171" t="s">
        <v>37</v>
      </c>
      <c r="V171" t="s">
        <v>51</v>
      </c>
      <c r="W171">
        <v>4</v>
      </c>
      <c r="X171">
        <v>3</v>
      </c>
      <c r="Y171">
        <v>0</v>
      </c>
      <c r="Z171" s="1">
        <v>43514</v>
      </c>
      <c r="AA171">
        <v>0</v>
      </c>
      <c r="AB171">
        <v>1692</v>
      </c>
      <c r="AC171">
        <v>7</v>
      </c>
      <c r="AD171">
        <v>4.1000000000000003E-3</v>
      </c>
      <c r="AE171" t="s">
        <v>1293</v>
      </c>
      <c r="AF171" t="s">
        <v>1634</v>
      </c>
      <c r="AG171" t="s">
        <v>1461</v>
      </c>
      <c r="AH171" t="s">
        <v>1464</v>
      </c>
      <c r="AI171">
        <v>7</v>
      </c>
    </row>
    <row r="172" spans="1:35" x14ac:dyDescent="0.45">
      <c r="A172">
        <v>10008</v>
      </c>
      <c r="B172">
        <v>51777</v>
      </c>
      <c r="C172" t="s">
        <v>1440</v>
      </c>
      <c r="D172" t="s">
        <v>102</v>
      </c>
      <c r="E172" t="s">
        <v>182</v>
      </c>
      <c r="F172">
        <v>31</v>
      </c>
      <c r="G172" s="1">
        <v>32421</v>
      </c>
      <c r="H172" t="s">
        <v>1130</v>
      </c>
      <c r="I172" t="s">
        <v>27</v>
      </c>
      <c r="J172" t="s">
        <v>28</v>
      </c>
      <c r="K172" t="s">
        <v>109</v>
      </c>
      <c r="L172" t="s">
        <v>1416</v>
      </c>
      <c r="M172" s="1">
        <v>40564</v>
      </c>
      <c r="N172" s="1"/>
      <c r="O172">
        <v>3267</v>
      </c>
      <c r="P172">
        <v>9</v>
      </c>
      <c r="R172" t="s">
        <v>34</v>
      </c>
      <c r="S172" t="s">
        <v>48</v>
      </c>
      <c r="T172" t="s">
        <v>285</v>
      </c>
      <c r="U172" t="s">
        <v>99</v>
      </c>
      <c r="V172" t="s">
        <v>38</v>
      </c>
      <c r="W172">
        <v>4.6399999999999997</v>
      </c>
      <c r="X172">
        <v>4</v>
      </c>
      <c r="Y172">
        <v>5</v>
      </c>
      <c r="Z172" s="1">
        <v>43490</v>
      </c>
      <c r="AA172">
        <v>0</v>
      </c>
      <c r="AB172">
        <v>2335</v>
      </c>
      <c r="AC172">
        <v>14</v>
      </c>
      <c r="AD172">
        <v>6.0000000000000001E-3</v>
      </c>
      <c r="AE172" t="s">
        <v>1294</v>
      </c>
      <c r="AF172" t="s">
        <v>1635</v>
      </c>
      <c r="AG172" t="s">
        <v>1460</v>
      </c>
      <c r="AH172" t="s">
        <v>1464</v>
      </c>
      <c r="AI172">
        <v>8.6</v>
      </c>
    </row>
    <row r="173" spans="1:35" x14ac:dyDescent="0.45">
      <c r="A173">
        <v>10096</v>
      </c>
      <c r="B173">
        <v>67237</v>
      </c>
      <c r="C173" t="s">
        <v>1438</v>
      </c>
      <c r="D173" t="s">
        <v>1129</v>
      </c>
      <c r="E173" t="s">
        <v>24</v>
      </c>
      <c r="F173">
        <v>43</v>
      </c>
      <c r="G173" s="1">
        <v>28120</v>
      </c>
      <c r="H173" t="s">
        <v>1130</v>
      </c>
      <c r="I173" t="s">
        <v>89</v>
      </c>
      <c r="J173" t="s">
        <v>28</v>
      </c>
      <c r="K173" t="s">
        <v>29</v>
      </c>
      <c r="L173" t="s">
        <v>30</v>
      </c>
      <c r="M173" s="1">
        <v>41463</v>
      </c>
      <c r="N173" s="1">
        <v>42628</v>
      </c>
      <c r="O173">
        <v>1165</v>
      </c>
      <c r="P173">
        <v>3</v>
      </c>
      <c r="Q173" t="s">
        <v>1425</v>
      </c>
      <c r="R173" t="s">
        <v>1412</v>
      </c>
      <c r="S173" t="s">
        <v>35</v>
      </c>
      <c r="T173" t="s">
        <v>36</v>
      </c>
      <c r="U173" t="s">
        <v>37</v>
      </c>
      <c r="V173" t="s">
        <v>51</v>
      </c>
      <c r="W173">
        <v>4.6500000000000004</v>
      </c>
      <c r="X173">
        <v>4</v>
      </c>
      <c r="Y173">
        <v>0</v>
      </c>
      <c r="Z173" s="1">
        <v>42531</v>
      </c>
      <c r="AA173">
        <v>0</v>
      </c>
      <c r="AB173">
        <v>833</v>
      </c>
      <c r="AC173">
        <v>15</v>
      </c>
      <c r="AD173">
        <v>1.7999999999999999E-2</v>
      </c>
      <c r="AE173" t="s">
        <v>1216</v>
      </c>
      <c r="AF173" t="s">
        <v>1636</v>
      </c>
      <c r="AG173" t="s">
        <v>1461</v>
      </c>
      <c r="AH173" t="s">
        <v>1465</v>
      </c>
      <c r="AI173">
        <v>8.6</v>
      </c>
    </row>
    <row r="174" spans="1:35" x14ac:dyDescent="0.45">
      <c r="A174">
        <v>10035</v>
      </c>
      <c r="B174">
        <v>73330</v>
      </c>
      <c r="C174" t="s">
        <v>1438</v>
      </c>
      <c r="D174" t="s">
        <v>1129</v>
      </c>
      <c r="E174" t="s">
        <v>24</v>
      </c>
      <c r="F174">
        <v>38</v>
      </c>
      <c r="G174" s="1">
        <v>30038</v>
      </c>
      <c r="H174" t="s">
        <v>1130</v>
      </c>
      <c r="I174" t="s">
        <v>27</v>
      </c>
      <c r="J174" t="s">
        <v>28</v>
      </c>
      <c r="K174" t="s">
        <v>29</v>
      </c>
      <c r="L174" t="s">
        <v>1416</v>
      </c>
      <c r="M174" s="1">
        <v>41505</v>
      </c>
      <c r="N174" s="1"/>
      <c r="O174">
        <v>2326</v>
      </c>
      <c r="P174">
        <v>6</v>
      </c>
      <c r="R174" t="s">
        <v>34</v>
      </c>
      <c r="S174" t="s">
        <v>35</v>
      </c>
      <c r="T174" t="s">
        <v>64</v>
      </c>
      <c r="U174" t="s">
        <v>50</v>
      </c>
      <c r="V174" t="s">
        <v>38</v>
      </c>
      <c r="W174">
        <v>4.2</v>
      </c>
      <c r="X174">
        <v>4</v>
      </c>
      <c r="Y174">
        <v>0</v>
      </c>
      <c r="Z174" s="1">
        <v>43508</v>
      </c>
      <c r="AA174">
        <v>0</v>
      </c>
      <c r="AB174">
        <v>1662</v>
      </c>
      <c r="AC174">
        <v>19</v>
      </c>
      <c r="AD174">
        <v>1.14E-2</v>
      </c>
      <c r="AE174" t="s">
        <v>1190</v>
      </c>
      <c r="AF174" t="s">
        <v>1637</v>
      </c>
      <c r="AG174" t="s">
        <v>1461</v>
      </c>
      <c r="AH174" t="s">
        <v>1464</v>
      </c>
      <c r="AI174">
        <v>8.1999999999999993</v>
      </c>
    </row>
    <row r="175" spans="1:35" x14ac:dyDescent="0.45">
      <c r="A175">
        <v>10057</v>
      </c>
      <c r="B175">
        <v>52057</v>
      </c>
      <c r="C175" t="s">
        <v>1440</v>
      </c>
      <c r="D175" t="s">
        <v>1125</v>
      </c>
      <c r="E175" t="s">
        <v>24</v>
      </c>
      <c r="F175">
        <v>44</v>
      </c>
      <c r="G175" s="1">
        <v>27689</v>
      </c>
      <c r="H175" t="s">
        <v>1130</v>
      </c>
      <c r="I175" t="s">
        <v>43</v>
      </c>
      <c r="J175" t="s">
        <v>28</v>
      </c>
      <c r="K175" t="s">
        <v>29</v>
      </c>
      <c r="L175" t="s">
        <v>1416</v>
      </c>
      <c r="M175" s="1">
        <v>42051</v>
      </c>
      <c r="N175" s="1"/>
      <c r="O175">
        <v>1780</v>
      </c>
      <c r="P175">
        <v>5</v>
      </c>
      <c r="R175" t="s">
        <v>34</v>
      </c>
      <c r="S175" t="s">
        <v>35</v>
      </c>
      <c r="T175" t="s">
        <v>64</v>
      </c>
      <c r="U175" t="s">
        <v>371</v>
      </c>
      <c r="V175" t="s">
        <v>51</v>
      </c>
      <c r="W175">
        <v>5</v>
      </c>
      <c r="X175">
        <v>3</v>
      </c>
      <c r="Y175">
        <v>0</v>
      </c>
      <c r="Z175" s="1">
        <v>43488</v>
      </c>
      <c r="AA175">
        <v>0</v>
      </c>
      <c r="AB175">
        <v>1272</v>
      </c>
      <c r="AC175">
        <v>6</v>
      </c>
      <c r="AD175">
        <v>4.7000000000000002E-3</v>
      </c>
      <c r="AE175" t="s">
        <v>1296</v>
      </c>
      <c r="AF175" t="s">
        <v>1638</v>
      </c>
      <c r="AG175" t="s">
        <v>1461</v>
      </c>
      <c r="AH175" t="s">
        <v>1464</v>
      </c>
      <c r="AI175">
        <v>8</v>
      </c>
    </row>
    <row r="176" spans="1:35" x14ac:dyDescent="0.45">
      <c r="A176">
        <v>10004</v>
      </c>
      <c r="B176">
        <v>47434</v>
      </c>
      <c r="C176" t="s">
        <v>1440</v>
      </c>
      <c r="D176" t="s">
        <v>1125</v>
      </c>
      <c r="E176" t="s">
        <v>24</v>
      </c>
      <c r="F176">
        <v>47</v>
      </c>
      <c r="G176" s="1">
        <v>26709</v>
      </c>
      <c r="H176" t="s">
        <v>1130</v>
      </c>
      <c r="I176" t="s">
        <v>27</v>
      </c>
      <c r="J176" t="s">
        <v>28</v>
      </c>
      <c r="K176" t="s">
        <v>109</v>
      </c>
      <c r="L176" t="s">
        <v>1416</v>
      </c>
      <c r="M176" s="1">
        <v>40854</v>
      </c>
      <c r="N176" s="1">
        <v>42322</v>
      </c>
      <c r="O176">
        <v>1468</v>
      </c>
      <c r="P176">
        <v>4</v>
      </c>
      <c r="Q176" t="s">
        <v>112</v>
      </c>
      <c r="R176" t="s">
        <v>1412</v>
      </c>
      <c r="S176" t="s">
        <v>35</v>
      </c>
      <c r="T176" t="s">
        <v>72</v>
      </c>
      <c r="U176" t="s">
        <v>99</v>
      </c>
      <c r="V176" t="s">
        <v>38</v>
      </c>
      <c r="W176">
        <v>5</v>
      </c>
      <c r="X176">
        <v>4</v>
      </c>
      <c r="Y176">
        <v>0</v>
      </c>
      <c r="Z176" s="1">
        <v>42037</v>
      </c>
      <c r="AA176">
        <v>0</v>
      </c>
      <c r="AB176">
        <v>1050</v>
      </c>
      <c r="AC176">
        <v>17</v>
      </c>
      <c r="AD176">
        <v>1.6199999999999999E-2</v>
      </c>
      <c r="AE176" t="s">
        <v>1295</v>
      </c>
      <c r="AF176" t="s">
        <v>1639</v>
      </c>
      <c r="AG176" t="s">
        <v>1461</v>
      </c>
      <c r="AH176" t="s">
        <v>1465</v>
      </c>
      <c r="AI176">
        <v>9</v>
      </c>
    </row>
    <row r="177" spans="1:35" x14ac:dyDescent="0.45">
      <c r="A177">
        <v>10191</v>
      </c>
      <c r="B177">
        <v>52788</v>
      </c>
      <c r="C177" t="s">
        <v>1440</v>
      </c>
      <c r="D177" t="s">
        <v>1125</v>
      </c>
      <c r="E177" t="s">
        <v>24</v>
      </c>
      <c r="F177">
        <v>47</v>
      </c>
      <c r="G177" s="1">
        <v>26612</v>
      </c>
      <c r="H177" t="s">
        <v>1126</v>
      </c>
      <c r="I177" t="s">
        <v>89</v>
      </c>
      <c r="J177" t="s">
        <v>28</v>
      </c>
      <c r="K177" t="s">
        <v>29</v>
      </c>
      <c r="L177" t="s">
        <v>30</v>
      </c>
      <c r="M177" s="1">
        <v>41176</v>
      </c>
      <c r="N177" s="1">
        <v>43004</v>
      </c>
      <c r="O177">
        <v>1828</v>
      </c>
      <c r="P177">
        <v>5</v>
      </c>
      <c r="Q177" t="s">
        <v>1413</v>
      </c>
      <c r="R177" t="s">
        <v>1412</v>
      </c>
      <c r="S177" t="s">
        <v>35</v>
      </c>
      <c r="T177" t="s">
        <v>78</v>
      </c>
      <c r="U177" t="s">
        <v>50</v>
      </c>
      <c r="V177" t="s">
        <v>51</v>
      </c>
      <c r="W177">
        <v>3.08</v>
      </c>
      <c r="X177">
        <v>4</v>
      </c>
      <c r="Y177">
        <v>0</v>
      </c>
      <c r="Z177" s="1">
        <v>42826</v>
      </c>
      <c r="AA177">
        <v>0</v>
      </c>
      <c r="AB177">
        <v>1306</v>
      </c>
      <c r="AC177">
        <v>18</v>
      </c>
      <c r="AD177">
        <v>1.38E-2</v>
      </c>
      <c r="AE177" t="s">
        <v>1297</v>
      </c>
      <c r="AF177" t="s">
        <v>1640</v>
      </c>
      <c r="AG177" t="s">
        <v>1461</v>
      </c>
      <c r="AH177" t="s">
        <v>1464</v>
      </c>
      <c r="AI177">
        <v>7.1</v>
      </c>
    </row>
    <row r="178" spans="1:35" x14ac:dyDescent="0.45">
      <c r="A178">
        <v>10219</v>
      </c>
      <c r="B178">
        <v>45395</v>
      </c>
      <c r="C178" t="s">
        <v>1440</v>
      </c>
      <c r="D178" t="s">
        <v>1125</v>
      </c>
      <c r="E178" t="s">
        <v>24</v>
      </c>
      <c r="F178">
        <v>34</v>
      </c>
      <c r="G178" s="1">
        <v>31600</v>
      </c>
      <c r="H178" t="s">
        <v>1130</v>
      </c>
      <c r="I178" t="s">
        <v>27</v>
      </c>
      <c r="J178" t="s">
        <v>28</v>
      </c>
      <c r="K178" t="s">
        <v>29</v>
      </c>
      <c r="L178" t="s">
        <v>30</v>
      </c>
      <c r="M178" s="1">
        <v>41645</v>
      </c>
      <c r="N178" s="1"/>
      <c r="O178">
        <v>2186</v>
      </c>
      <c r="P178">
        <v>6</v>
      </c>
      <c r="R178" t="s">
        <v>34</v>
      </c>
      <c r="S178" t="s">
        <v>35</v>
      </c>
      <c r="T178" t="s">
        <v>91</v>
      </c>
      <c r="U178" t="s">
        <v>37</v>
      </c>
      <c r="V178" t="s">
        <v>51</v>
      </c>
      <c r="W178">
        <v>4.5999999999999996</v>
      </c>
      <c r="X178">
        <v>4</v>
      </c>
      <c r="Y178">
        <v>0</v>
      </c>
      <c r="Z178" s="1">
        <v>43522</v>
      </c>
      <c r="AA178">
        <v>0</v>
      </c>
      <c r="AB178">
        <v>1562</v>
      </c>
      <c r="AC178">
        <v>14</v>
      </c>
      <c r="AD178">
        <v>8.9999999999999993E-3</v>
      </c>
      <c r="AE178" t="s">
        <v>1298</v>
      </c>
      <c r="AF178" t="s">
        <v>1641</v>
      </c>
      <c r="AG178" t="s">
        <v>1460</v>
      </c>
      <c r="AH178" t="s">
        <v>1464</v>
      </c>
      <c r="AI178">
        <v>8.6</v>
      </c>
    </row>
    <row r="179" spans="1:35" x14ac:dyDescent="0.45">
      <c r="A179">
        <v>10077</v>
      </c>
      <c r="B179">
        <v>62385</v>
      </c>
      <c r="C179" t="s">
        <v>1438</v>
      </c>
      <c r="D179" t="s">
        <v>1129</v>
      </c>
      <c r="E179" t="s">
        <v>24</v>
      </c>
      <c r="F179">
        <v>43</v>
      </c>
      <c r="G179" s="1">
        <v>27997</v>
      </c>
      <c r="H179" t="s">
        <v>1130</v>
      </c>
      <c r="I179" t="s">
        <v>43</v>
      </c>
      <c r="J179" t="s">
        <v>28</v>
      </c>
      <c r="K179" t="s">
        <v>29</v>
      </c>
      <c r="L179" t="s">
        <v>30</v>
      </c>
      <c r="M179" s="1">
        <v>42501</v>
      </c>
      <c r="N179" s="1"/>
      <c r="O179">
        <v>1330</v>
      </c>
      <c r="P179">
        <v>4</v>
      </c>
      <c r="R179" t="s">
        <v>34</v>
      </c>
      <c r="S179" t="s">
        <v>35</v>
      </c>
      <c r="T179" t="s">
        <v>72</v>
      </c>
      <c r="U179" t="s">
        <v>37</v>
      </c>
      <c r="V179" t="s">
        <v>51</v>
      </c>
      <c r="W179">
        <v>5</v>
      </c>
      <c r="X179">
        <v>3</v>
      </c>
      <c r="Y179">
        <v>0</v>
      </c>
      <c r="Z179" s="1">
        <v>43486</v>
      </c>
      <c r="AA179">
        <v>0</v>
      </c>
      <c r="AB179">
        <v>950</v>
      </c>
      <c r="AC179">
        <v>4</v>
      </c>
      <c r="AD179">
        <v>4.1999999999999997E-3</v>
      </c>
      <c r="AE179" t="s">
        <v>1299</v>
      </c>
      <c r="AF179" t="s">
        <v>1642</v>
      </c>
      <c r="AG179" t="s">
        <v>1461</v>
      </c>
      <c r="AH179" t="s">
        <v>1465</v>
      </c>
      <c r="AI179">
        <v>8</v>
      </c>
    </row>
    <row r="180" spans="1:35" x14ac:dyDescent="0.45">
      <c r="A180">
        <v>10073</v>
      </c>
      <c r="B180">
        <v>68407</v>
      </c>
      <c r="C180" t="s">
        <v>1438</v>
      </c>
      <c r="D180" t="s">
        <v>1129</v>
      </c>
      <c r="E180" t="s">
        <v>24</v>
      </c>
      <c r="F180">
        <v>33</v>
      </c>
      <c r="G180" s="1">
        <v>31756</v>
      </c>
      <c r="H180" t="s">
        <v>1130</v>
      </c>
      <c r="I180" t="s">
        <v>43</v>
      </c>
      <c r="J180" t="s">
        <v>28</v>
      </c>
      <c r="K180" t="s">
        <v>29</v>
      </c>
      <c r="L180" t="s">
        <v>1418</v>
      </c>
      <c r="M180" s="1">
        <v>40729</v>
      </c>
      <c r="N180" s="1">
        <v>41140</v>
      </c>
      <c r="O180">
        <v>411</v>
      </c>
      <c r="P180">
        <v>1</v>
      </c>
      <c r="Q180" t="s">
        <v>112</v>
      </c>
      <c r="R180" t="s">
        <v>1412</v>
      </c>
      <c r="S180" t="s">
        <v>35</v>
      </c>
      <c r="T180" t="s">
        <v>78</v>
      </c>
      <c r="U180" t="s">
        <v>37</v>
      </c>
      <c r="V180" t="s">
        <v>51</v>
      </c>
      <c r="W180">
        <v>5</v>
      </c>
      <c r="X180">
        <v>4</v>
      </c>
      <c r="Y180">
        <v>0</v>
      </c>
      <c r="Z180" s="1">
        <v>41092</v>
      </c>
      <c r="AA180">
        <v>0</v>
      </c>
      <c r="AB180">
        <v>295</v>
      </c>
      <c r="AC180">
        <v>16</v>
      </c>
      <c r="AD180">
        <v>5.4199999999999998E-2</v>
      </c>
      <c r="AE180" t="s">
        <v>1300</v>
      </c>
      <c r="AF180" t="s">
        <v>1643</v>
      </c>
      <c r="AG180" t="s">
        <v>1460</v>
      </c>
      <c r="AH180" t="s">
        <v>1465</v>
      </c>
      <c r="AI180">
        <v>9</v>
      </c>
    </row>
    <row r="181" spans="1:35" x14ac:dyDescent="0.45">
      <c r="A181">
        <v>10279</v>
      </c>
      <c r="B181">
        <v>61349</v>
      </c>
      <c r="C181" t="s">
        <v>1438</v>
      </c>
      <c r="D181" t="s">
        <v>1125</v>
      </c>
      <c r="E181" t="s">
        <v>24</v>
      </c>
      <c r="F181">
        <v>45</v>
      </c>
      <c r="G181" s="1">
        <v>27340</v>
      </c>
      <c r="H181" t="s">
        <v>1130</v>
      </c>
      <c r="I181" t="s">
        <v>43</v>
      </c>
      <c r="J181" t="s">
        <v>28</v>
      </c>
      <c r="K181" t="s">
        <v>29</v>
      </c>
      <c r="L181" t="s">
        <v>30</v>
      </c>
      <c r="M181" s="1">
        <v>41589</v>
      </c>
      <c r="N181" s="1"/>
      <c r="O181">
        <v>2242</v>
      </c>
      <c r="P181">
        <v>6</v>
      </c>
      <c r="R181" t="s">
        <v>34</v>
      </c>
      <c r="S181" t="s">
        <v>35</v>
      </c>
      <c r="T181" t="s">
        <v>98</v>
      </c>
      <c r="U181" t="s">
        <v>37</v>
      </c>
      <c r="V181" t="s">
        <v>51</v>
      </c>
      <c r="W181">
        <v>4.0999999999999996</v>
      </c>
      <c r="X181">
        <v>3</v>
      </c>
      <c r="Y181">
        <v>0</v>
      </c>
      <c r="Z181" s="1">
        <v>43487</v>
      </c>
      <c r="AA181">
        <v>0</v>
      </c>
      <c r="AB181">
        <v>1602</v>
      </c>
      <c r="AC181">
        <v>11</v>
      </c>
      <c r="AD181">
        <v>6.8999999999999999E-3</v>
      </c>
      <c r="AE181" t="s">
        <v>1301</v>
      </c>
      <c r="AF181" t="s">
        <v>1644</v>
      </c>
      <c r="AG181" t="s">
        <v>1461</v>
      </c>
      <c r="AH181" t="s">
        <v>1464</v>
      </c>
      <c r="AI181">
        <v>7.1</v>
      </c>
    </row>
    <row r="182" spans="1:35" x14ac:dyDescent="0.45">
      <c r="A182">
        <v>10110</v>
      </c>
      <c r="B182">
        <v>105688</v>
      </c>
      <c r="C182" t="s">
        <v>1439</v>
      </c>
      <c r="D182" t="s">
        <v>81</v>
      </c>
      <c r="E182" t="s">
        <v>24</v>
      </c>
      <c r="F182">
        <v>32</v>
      </c>
      <c r="G182" s="1">
        <v>32088</v>
      </c>
      <c r="H182" t="s">
        <v>1130</v>
      </c>
      <c r="I182" t="s">
        <v>27</v>
      </c>
      <c r="J182" t="s">
        <v>28</v>
      </c>
      <c r="K182" t="s">
        <v>29</v>
      </c>
      <c r="L182" t="s">
        <v>160</v>
      </c>
      <c r="M182" s="1">
        <v>41589</v>
      </c>
      <c r="N182" s="1"/>
      <c r="O182">
        <v>2242</v>
      </c>
      <c r="P182">
        <v>6</v>
      </c>
      <c r="R182" t="s">
        <v>34</v>
      </c>
      <c r="S182" t="s">
        <v>1415</v>
      </c>
      <c r="T182" t="s">
        <v>85</v>
      </c>
      <c r="U182" t="s">
        <v>73</v>
      </c>
      <c r="V182" t="s">
        <v>51</v>
      </c>
      <c r="W182">
        <v>4.5</v>
      </c>
      <c r="X182">
        <v>5</v>
      </c>
      <c r="Y182">
        <v>4</v>
      </c>
      <c r="Z182" s="1">
        <v>43479</v>
      </c>
      <c r="AA182">
        <v>0</v>
      </c>
      <c r="AB182">
        <v>1602</v>
      </c>
      <c r="AC182">
        <v>14</v>
      </c>
      <c r="AD182">
        <v>8.6999999999999994E-3</v>
      </c>
      <c r="AE182" t="s">
        <v>1302</v>
      </c>
      <c r="AF182" t="s">
        <v>1645</v>
      </c>
      <c r="AG182" t="s">
        <v>1460</v>
      </c>
      <c r="AH182" t="s">
        <v>1464</v>
      </c>
      <c r="AI182">
        <v>9.5</v>
      </c>
    </row>
    <row r="183" spans="1:35" x14ac:dyDescent="0.45">
      <c r="A183">
        <v>10053</v>
      </c>
      <c r="B183">
        <v>54132</v>
      </c>
      <c r="C183" t="s">
        <v>1440</v>
      </c>
      <c r="D183" t="s">
        <v>1125</v>
      </c>
      <c r="E183" t="s">
        <v>24</v>
      </c>
      <c r="F183">
        <v>42</v>
      </c>
      <c r="G183" s="1">
        <v>28451</v>
      </c>
      <c r="H183" t="s">
        <v>1130</v>
      </c>
      <c r="I183" t="s">
        <v>43</v>
      </c>
      <c r="J183" t="s">
        <v>28</v>
      </c>
      <c r="K183" t="s">
        <v>29</v>
      </c>
      <c r="L183" t="s">
        <v>30</v>
      </c>
      <c r="M183" s="1">
        <v>40694</v>
      </c>
      <c r="N183" s="1"/>
      <c r="O183">
        <v>3137</v>
      </c>
      <c r="P183">
        <v>9</v>
      </c>
      <c r="R183" t="s">
        <v>34</v>
      </c>
      <c r="S183" t="s">
        <v>35</v>
      </c>
      <c r="T183" t="s">
        <v>113</v>
      </c>
      <c r="U183" t="s">
        <v>50</v>
      </c>
      <c r="V183" t="s">
        <v>51</v>
      </c>
      <c r="W183">
        <v>5</v>
      </c>
      <c r="X183">
        <v>4</v>
      </c>
      <c r="Y183">
        <v>0</v>
      </c>
      <c r="Z183" s="1">
        <v>43475</v>
      </c>
      <c r="AA183">
        <v>0</v>
      </c>
      <c r="AB183">
        <v>2241</v>
      </c>
      <c r="AC183">
        <v>8</v>
      </c>
      <c r="AD183">
        <v>3.5999999999999999E-3</v>
      </c>
      <c r="AE183" t="s">
        <v>1304</v>
      </c>
      <c r="AF183" t="s">
        <v>1646</v>
      </c>
      <c r="AG183" t="s">
        <v>1461</v>
      </c>
      <c r="AH183" t="s">
        <v>1464</v>
      </c>
      <c r="AI183">
        <v>9</v>
      </c>
    </row>
    <row r="184" spans="1:35" x14ac:dyDescent="0.45">
      <c r="A184">
        <v>10076</v>
      </c>
      <c r="B184">
        <v>55315</v>
      </c>
      <c r="C184" t="s">
        <v>1440</v>
      </c>
      <c r="D184" t="s">
        <v>1129</v>
      </c>
      <c r="E184" t="s">
        <v>24</v>
      </c>
      <c r="F184">
        <v>33</v>
      </c>
      <c r="G184" s="1">
        <v>31918</v>
      </c>
      <c r="H184" t="s">
        <v>1130</v>
      </c>
      <c r="I184" t="s">
        <v>27</v>
      </c>
      <c r="J184" t="s">
        <v>28</v>
      </c>
      <c r="K184" t="s">
        <v>29</v>
      </c>
      <c r="L184" t="s">
        <v>1416</v>
      </c>
      <c r="M184" s="1">
        <v>42093</v>
      </c>
      <c r="N184" s="1"/>
      <c r="O184">
        <v>1738</v>
      </c>
      <c r="P184">
        <v>5</v>
      </c>
      <c r="R184" t="s">
        <v>34</v>
      </c>
      <c r="S184" t="s">
        <v>35</v>
      </c>
      <c r="T184" t="s">
        <v>91</v>
      </c>
      <c r="U184" t="s">
        <v>37</v>
      </c>
      <c r="V184" t="s">
        <v>51</v>
      </c>
      <c r="W184">
        <v>5</v>
      </c>
      <c r="X184">
        <v>5</v>
      </c>
      <c r="Y184">
        <v>0</v>
      </c>
      <c r="Z184" s="1">
        <v>43503</v>
      </c>
      <c r="AA184">
        <v>0</v>
      </c>
      <c r="AB184">
        <v>1242</v>
      </c>
      <c r="AC184">
        <v>16</v>
      </c>
      <c r="AD184">
        <v>1.29E-2</v>
      </c>
      <c r="AE184" t="s">
        <v>1305</v>
      </c>
      <c r="AF184" t="s">
        <v>1647</v>
      </c>
      <c r="AG184" t="s">
        <v>1460</v>
      </c>
      <c r="AH184" t="s">
        <v>1464</v>
      </c>
      <c r="AI184">
        <v>10</v>
      </c>
    </row>
    <row r="185" spans="1:35" x14ac:dyDescent="0.45">
      <c r="A185">
        <v>10145</v>
      </c>
      <c r="B185">
        <v>62810</v>
      </c>
      <c r="C185" t="s">
        <v>1438</v>
      </c>
      <c r="D185" t="s">
        <v>1125</v>
      </c>
      <c r="E185" t="s">
        <v>24</v>
      </c>
      <c r="F185">
        <v>33</v>
      </c>
      <c r="G185" s="1">
        <v>31784</v>
      </c>
      <c r="H185" t="s">
        <v>1130</v>
      </c>
      <c r="I185" t="s">
        <v>43</v>
      </c>
      <c r="J185" t="s">
        <v>28</v>
      </c>
      <c r="K185" t="s">
        <v>29</v>
      </c>
      <c r="L185" t="s">
        <v>1416</v>
      </c>
      <c r="M185" s="1">
        <v>41281</v>
      </c>
      <c r="N185" s="1"/>
      <c r="O185">
        <v>2550</v>
      </c>
      <c r="P185">
        <v>7</v>
      </c>
      <c r="R185" t="s">
        <v>34</v>
      </c>
      <c r="S185" t="s">
        <v>35</v>
      </c>
      <c r="T185" t="s">
        <v>59</v>
      </c>
      <c r="U185" t="s">
        <v>174</v>
      </c>
      <c r="V185" t="s">
        <v>51</v>
      </c>
      <c r="W185">
        <v>3.93</v>
      </c>
      <c r="X185">
        <v>3</v>
      </c>
      <c r="Y185">
        <v>0</v>
      </c>
      <c r="Z185" s="1">
        <v>43495</v>
      </c>
      <c r="AA185">
        <v>0</v>
      </c>
      <c r="AB185">
        <v>1822</v>
      </c>
      <c r="AC185">
        <v>20</v>
      </c>
      <c r="AD185">
        <v>1.0999999999999999E-2</v>
      </c>
      <c r="AE185" t="s">
        <v>1306</v>
      </c>
      <c r="AF185" t="s">
        <v>1648</v>
      </c>
      <c r="AG185" t="s">
        <v>1460</v>
      </c>
      <c r="AH185" t="s">
        <v>1464</v>
      </c>
      <c r="AI185">
        <v>6.9</v>
      </c>
    </row>
    <row r="186" spans="1:35" x14ac:dyDescent="0.45">
      <c r="A186">
        <v>10202</v>
      </c>
      <c r="B186">
        <v>63291</v>
      </c>
      <c r="C186" t="s">
        <v>1438</v>
      </c>
      <c r="D186" t="s">
        <v>1165</v>
      </c>
      <c r="E186" t="s">
        <v>123</v>
      </c>
      <c r="F186">
        <v>36</v>
      </c>
      <c r="G186" s="1">
        <v>30864</v>
      </c>
      <c r="H186" t="s">
        <v>1126</v>
      </c>
      <c r="I186" t="s">
        <v>43</v>
      </c>
      <c r="J186" t="s">
        <v>28</v>
      </c>
      <c r="K186" t="s">
        <v>29</v>
      </c>
      <c r="L186" t="s">
        <v>1418</v>
      </c>
      <c r="M186" s="1">
        <v>42557</v>
      </c>
      <c r="N186" s="1"/>
      <c r="O186">
        <v>1274</v>
      </c>
      <c r="P186">
        <v>3</v>
      </c>
      <c r="R186" t="s">
        <v>34</v>
      </c>
      <c r="S186" t="s">
        <v>225</v>
      </c>
      <c r="T186" t="s">
        <v>270</v>
      </c>
      <c r="U186" t="s">
        <v>371</v>
      </c>
      <c r="V186" t="s">
        <v>51</v>
      </c>
      <c r="W186">
        <v>3.4</v>
      </c>
      <c r="X186">
        <v>4</v>
      </c>
      <c r="Y186">
        <v>0</v>
      </c>
      <c r="Z186" s="1">
        <v>43494</v>
      </c>
      <c r="AA186">
        <v>0</v>
      </c>
      <c r="AB186">
        <v>910</v>
      </c>
      <c r="AC186">
        <v>7</v>
      </c>
      <c r="AD186">
        <v>7.7000000000000002E-3</v>
      </c>
      <c r="AE186" t="s">
        <v>1307</v>
      </c>
      <c r="AF186" t="s">
        <v>1649</v>
      </c>
      <c r="AG186" t="s">
        <v>1460</v>
      </c>
      <c r="AH186" t="s">
        <v>1465</v>
      </c>
      <c r="AI186">
        <v>7.4</v>
      </c>
    </row>
    <row r="187" spans="1:35" x14ac:dyDescent="0.45">
      <c r="A187">
        <v>10128</v>
      </c>
      <c r="B187">
        <v>62659</v>
      </c>
      <c r="C187" t="s">
        <v>1438</v>
      </c>
      <c r="D187" t="s">
        <v>1125</v>
      </c>
      <c r="E187" t="s">
        <v>24</v>
      </c>
      <c r="F187">
        <v>52</v>
      </c>
      <c r="G187" s="1">
        <v>24988</v>
      </c>
      <c r="H187" t="s">
        <v>1130</v>
      </c>
      <c r="I187" t="s">
        <v>27</v>
      </c>
      <c r="J187" t="s">
        <v>28</v>
      </c>
      <c r="K187" t="s">
        <v>29</v>
      </c>
      <c r="L187" t="s">
        <v>1416</v>
      </c>
      <c r="M187" s="1">
        <v>41001</v>
      </c>
      <c r="N187" s="1">
        <v>42685</v>
      </c>
      <c r="O187">
        <v>1684</v>
      </c>
      <c r="P187">
        <v>5</v>
      </c>
      <c r="Q187" t="s">
        <v>112</v>
      </c>
      <c r="R187" t="s">
        <v>1412</v>
      </c>
      <c r="S187" t="s">
        <v>35</v>
      </c>
      <c r="T187" t="s">
        <v>129</v>
      </c>
      <c r="U187" t="s">
        <v>99</v>
      </c>
      <c r="V187" t="s">
        <v>51</v>
      </c>
      <c r="W187">
        <v>4.18</v>
      </c>
      <c r="X187">
        <v>4</v>
      </c>
      <c r="Y187">
        <v>0</v>
      </c>
      <c r="Z187" s="1">
        <v>42405</v>
      </c>
      <c r="AA187">
        <v>0</v>
      </c>
      <c r="AB187">
        <v>1204</v>
      </c>
      <c r="AC187">
        <v>17</v>
      </c>
      <c r="AD187">
        <v>1.41E-2</v>
      </c>
      <c r="AE187" t="s">
        <v>1308</v>
      </c>
      <c r="AF187" t="s">
        <v>1650</v>
      </c>
      <c r="AG187" t="s">
        <v>1462</v>
      </c>
      <c r="AH187" t="s">
        <v>1464</v>
      </c>
      <c r="AI187">
        <v>8.1999999999999993</v>
      </c>
    </row>
    <row r="188" spans="1:35" x14ac:dyDescent="0.45">
      <c r="A188">
        <v>10068</v>
      </c>
      <c r="B188">
        <v>55688</v>
      </c>
      <c r="C188" t="s">
        <v>1440</v>
      </c>
      <c r="D188" t="s">
        <v>1125</v>
      </c>
      <c r="E188" t="s">
        <v>24</v>
      </c>
      <c r="F188">
        <v>43</v>
      </c>
      <c r="G188" s="1">
        <v>28025</v>
      </c>
      <c r="H188" t="s">
        <v>1130</v>
      </c>
      <c r="I188" t="s">
        <v>27</v>
      </c>
      <c r="J188" t="s">
        <v>28</v>
      </c>
      <c r="K188" t="s">
        <v>29</v>
      </c>
      <c r="L188" t="s">
        <v>30</v>
      </c>
      <c r="M188" s="1">
        <v>42093</v>
      </c>
      <c r="N188" s="1"/>
      <c r="O188">
        <v>1738</v>
      </c>
      <c r="P188">
        <v>5</v>
      </c>
      <c r="R188" t="s">
        <v>34</v>
      </c>
      <c r="S188" t="s">
        <v>35</v>
      </c>
      <c r="T188" t="s">
        <v>36</v>
      </c>
      <c r="U188" t="s">
        <v>174</v>
      </c>
      <c r="V188" t="s">
        <v>51</v>
      </c>
      <c r="W188">
        <v>5</v>
      </c>
      <c r="X188">
        <v>4</v>
      </c>
      <c r="Y188">
        <v>0</v>
      </c>
      <c r="Z188" s="1">
        <v>43486</v>
      </c>
      <c r="AA188">
        <v>0</v>
      </c>
      <c r="AB188">
        <v>1242</v>
      </c>
      <c r="AC188">
        <v>10</v>
      </c>
      <c r="AD188">
        <v>8.0999999999999996E-3</v>
      </c>
      <c r="AE188" t="s">
        <v>1183</v>
      </c>
      <c r="AF188" t="s">
        <v>1651</v>
      </c>
      <c r="AG188" t="s">
        <v>1461</v>
      </c>
      <c r="AH188" t="s">
        <v>1464</v>
      </c>
      <c r="AI188">
        <v>9</v>
      </c>
    </row>
    <row r="189" spans="1:35" x14ac:dyDescent="0.45">
      <c r="A189">
        <v>10116</v>
      </c>
      <c r="B189">
        <v>83667</v>
      </c>
      <c r="C189" t="s">
        <v>1439</v>
      </c>
      <c r="D189" t="s">
        <v>195</v>
      </c>
      <c r="E189" t="s">
        <v>24</v>
      </c>
      <c r="F189">
        <v>38</v>
      </c>
      <c r="G189" s="1">
        <v>29808</v>
      </c>
      <c r="H189" t="s">
        <v>1126</v>
      </c>
      <c r="I189" t="s">
        <v>27</v>
      </c>
      <c r="J189" t="s">
        <v>28</v>
      </c>
      <c r="K189" t="s">
        <v>109</v>
      </c>
      <c r="L189" t="s">
        <v>457</v>
      </c>
      <c r="M189" s="1">
        <v>41137</v>
      </c>
      <c r="N189" s="1"/>
      <c r="O189">
        <v>2694</v>
      </c>
      <c r="P189">
        <v>7</v>
      </c>
      <c r="R189" t="s">
        <v>34</v>
      </c>
      <c r="S189" t="s">
        <v>35</v>
      </c>
      <c r="T189" t="s">
        <v>199</v>
      </c>
      <c r="U189" t="s">
        <v>50</v>
      </c>
      <c r="V189" t="s">
        <v>51</v>
      </c>
      <c r="W189">
        <v>4.37</v>
      </c>
      <c r="X189">
        <v>3</v>
      </c>
      <c r="Y189">
        <v>0</v>
      </c>
      <c r="Z189" s="1">
        <v>43479</v>
      </c>
      <c r="AA189">
        <v>0</v>
      </c>
      <c r="AB189">
        <v>1926</v>
      </c>
      <c r="AC189">
        <v>2</v>
      </c>
      <c r="AD189">
        <v>1E-3</v>
      </c>
      <c r="AE189" t="s">
        <v>1309</v>
      </c>
      <c r="AF189" t="s">
        <v>1652</v>
      </c>
      <c r="AG189" t="s">
        <v>1461</v>
      </c>
      <c r="AH189" t="s">
        <v>1464</v>
      </c>
      <c r="AI189">
        <v>7.4</v>
      </c>
    </row>
    <row r="190" spans="1:35" x14ac:dyDescent="0.45">
      <c r="A190">
        <v>10298</v>
      </c>
      <c r="B190">
        <v>55800</v>
      </c>
      <c r="C190" t="s">
        <v>1440</v>
      </c>
      <c r="D190" t="s">
        <v>1129</v>
      </c>
      <c r="E190" t="s">
        <v>24</v>
      </c>
      <c r="F190">
        <v>35</v>
      </c>
      <c r="G190" s="1">
        <v>31227</v>
      </c>
      <c r="H190" t="s">
        <v>1126</v>
      </c>
      <c r="I190" t="s">
        <v>27</v>
      </c>
      <c r="J190" t="s">
        <v>28</v>
      </c>
      <c r="K190" t="s">
        <v>29</v>
      </c>
      <c r="L190" t="s">
        <v>30</v>
      </c>
      <c r="M190" s="1">
        <v>40770</v>
      </c>
      <c r="N190" s="1">
        <v>41886</v>
      </c>
      <c r="O190">
        <v>1116</v>
      </c>
      <c r="P190">
        <v>3</v>
      </c>
      <c r="Q190" t="s">
        <v>1417</v>
      </c>
      <c r="R190" t="s">
        <v>1412</v>
      </c>
      <c r="S190" t="s">
        <v>35</v>
      </c>
      <c r="T190" t="s">
        <v>98</v>
      </c>
      <c r="U190" t="s">
        <v>37</v>
      </c>
      <c r="V190" t="s">
        <v>352</v>
      </c>
      <c r="W190">
        <v>3</v>
      </c>
      <c r="X190">
        <v>2</v>
      </c>
      <c r="Y190">
        <v>0</v>
      </c>
      <c r="Z190" s="1">
        <v>41288</v>
      </c>
      <c r="AA190">
        <v>6</v>
      </c>
      <c r="AB190">
        <v>798</v>
      </c>
      <c r="AC190">
        <v>6</v>
      </c>
      <c r="AD190">
        <v>7.4999999999999997E-3</v>
      </c>
      <c r="AE190" t="s">
        <v>1310</v>
      </c>
      <c r="AF190" t="s">
        <v>1653</v>
      </c>
      <c r="AG190" t="s">
        <v>1460</v>
      </c>
      <c r="AH190" t="s">
        <v>1465</v>
      </c>
      <c r="AI190">
        <v>5</v>
      </c>
    </row>
    <row r="191" spans="1:35" x14ac:dyDescent="0.45">
      <c r="A191">
        <v>10213</v>
      </c>
      <c r="B191">
        <v>58207</v>
      </c>
      <c r="C191" t="s">
        <v>1440</v>
      </c>
      <c r="D191" t="s">
        <v>1129</v>
      </c>
      <c r="E191" t="s">
        <v>24</v>
      </c>
      <c r="F191">
        <v>27</v>
      </c>
      <c r="G191" s="1">
        <v>33833</v>
      </c>
      <c r="H191" t="s">
        <v>1126</v>
      </c>
      <c r="I191" t="s">
        <v>43</v>
      </c>
      <c r="J191" t="s">
        <v>28</v>
      </c>
      <c r="K191" t="s">
        <v>29</v>
      </c>
      <c r="L191" t="s">
        <v>30</v>
      </c>
      <c r="M191" s="1">
        <v>40854</v>
      </c>
      <c r="N191" s="1"/>
      <c r="O191">
        <v>2977</v>
      </c>
      <c r="P191">
        <v>8</v>
      </c>
      <c r="R191" t="s">
        <v>34</v>
      </c>
      <c r="S191" t="s">
        <v>35</v>
      </c>
      <c r="T191" t="s">
        <v>113</v>
      </c>
      <c r="U191" t="s">
        <v>37</v>
      </c>
      <c r="V191" t="s">
        <v>51</v>
      </c>
      <c r="W191">
        <v>3.7</v>
      </c>
      <c r="X191">
        <v>3</v>
      </c>
      <c r="Y191">
        <v>0</v>
      </c>
      <c r="Z191" s="1">
        <v>43473</v>
      </c>
      <c r="AA191">
        <v>0</v>
      </c>
      <c r="AB191">
        <v>2127</v>
      </c>
      <c r="AC191">
        <v>14</v>
      </c>
      <c r="AD191">
        <v>6.6E-3</v>
      </c>
      <c r="AE191" t="s">
        <v>1311</v>
      </c>
      <c r="AF191" t="s">
        <v>1654</v>
      </c>
      <c r="AG191" t="s">
        <v>1460</v>
      </c>
      <c r="AH191" t="s">
        <v>1464</v>
      </c>
      <c r="AI191">
        <v>6.7</v>
      </c>
    </row>
    <row r="192" spans="1:35" x14ac:dyDescent="0.45">
      <c r="A192">
        <v>10288</v>
      </c>
      <c r="B192">
        <v>157000</v>
      </c>
      <c r="C192" t="s">
        <v>1439</v>
      </c>
      <c r="D192" t="s">
        <v>737</v>
      </c>
      <c r="E192" t="s">
        <v>24</v>
      </c>
      <c r="F192">
        <v>33</v>
      </c>
      <c r="G192" s="1">
        <v>31690</v>
      </c>
      <c r="H192" t="s">
        <v>1126</v>
      </c>
      <c r="I192" t="s">
        <v>43</v>
      </c>
      <c r="J192" t="s">
        <v>1146</v>
      </c>
      <c r="K192" t="s">
        <v>109</v>
      </c>
      <c r="L192" t="s">
        <v>1416</v>
      </c>
      <c r="M192" s="1">
        <v>40954</v>
      </c>
      <c r="N192" s="1"/>
      <c r="O192">
        <v>2877</v>
      </c>
      <c r="P192">
        <v>8</v>
      </c>
      <c r="R192" t="s">
        <v>34</v>
      </c>
      <c r="S192" t="s">
        <v>48</v>
      </c>
      <c r="T192" t="s">
        <v>237</v>
      </c>
      <c r="U192" t="s">
        <v>99</v>
      </c>
      <c r="V192" t="s">
        <v>175</v>
      </c>
      <c r="W192">
        <v>2.39</v>
      </c>
      <c r="X192">
        <v>3</v>
      </c>
      <c r="Y192">
        <v>6</v>
      </c>
      <c r="Z192" s="1">
        <v>43518</v>
      </c>
      <c r="AA192">
        <v>4</v>
      </c>
      <c r="AB192">
        <v>2055</v>
      </c>
      <c r="AC192">
        <v>13</v>
      </c>
      <c r="AD192">
        <v>6.3E-3</v>
      </c>
      <c r="AE192" t="s">
        <v>1312</v>
      </c>
      <c r="AF192" t="s">
        <v>1655</v>
      </c>
      <c r="AG192" t="s">
        <v>1460</v>
      </c>
      <c r="AH192" t="s">
        <v>1464</v>
      </c>
      <c r="AI192">
        <v>5.4</v>
      </c>
    </row>
    <row r="193" spans="1:35" x14ac:dyDescent="0.45">
      <c r="A193">
        <v>10025</v>
      </c>
      <c r="B193">
        <v>72460</v>
      </c>
      <c r="C193" t="s">
        <v>1438</v>
      </c>
      <c r="D193" t="s">
        <v>1129</v>
      </c>
      <c r="E193" t="s">
        <v>24</v>
      </c>
      <c r="F193">
        <v>50</v>
      </c>
      <c r="G193" s="1">
        <v>25682</v>
      </c>
      <c r="H193" t="s">
        <v>1130</v>
      </c>
      <c r="I193" t="s">
        <v>27</v>
      </c>
      <c r="J193" t="s">
        <v>28</v>
      </c>
      <c r="K193" t="s">
        <v>29</v>
      </c>
      <c r="L193" t="s">
        <v>1416</v>
      </c>
      <c r="M193" s="1">
        <v>41407</v>
      </c>
      <c r="N193" s="1"/>
      <c r="O193">
        <v>2424</v>
      </c>
      <c r="P193">
        <v>7</v>
      </c>
      <c r="R193" t="s">
        <v>34</v>
      </c>
      <c r="S193" t="s">
        <v>35</v>
      </c>
      <c r="T193" t="s">
        <v>59</v>
      </c>
      <c r="U193" t="s">
        <v>50</v>
      </c>
      <c r="V193" t="s">
        <v>38</v>
      </c>
      <c r="W193">
        <v>4.7</v>
      </c>
      <c r="X193">
        <v>3</v>
      </c>
      <c r="Y193">
        <v>0</v>
      </c>
      <c r="Z193" s="1">
        <v>43479</v>
      </c>
      <c r="AA193">
        <v>0</v>
      </c>
      <c r="AB193">
        <v>1732</v>
      </c>
      <c r="AC193">
        <v>1</v>
      </c>
      <c r="AD193">
        <v>5.9999999999999995E-4</v>
      </c>
      <c r="AE193" t="s">
        <v>1313</v>
      </c>
      <c r="AF193" t="s">
        <v>1656</v>
      </c>
      <c r="AG193" t="s">
        <v>1462</v>
      </c>
      <c r="AH193" t="s">
        <v>1464</v>
      </c>
      <c r="AI193">
        <v>7.7</v>
      </c>
    </row>
    <row r="194" spans="1:35" x14ac:dyDescent="0.45">
      <c r="A194">
        <v>10223</v>
      </c>
      <c r="B194">
        <v>72106</v>
      </c>
      <c r="C194" t="s">
        <v>1438</v>
      </c>
      <c r="D194" t="s">
        <v>1129</v>
      </c>
      <c r="E194" t="s">
        <v>24</v>
      </c>
      <c r="F194">
        <v>43</v>
      </c>
      <c r="G194" s="1">
        <v>28097</v>
      </c>
      <c r="H194" t="s">
        <v>1126</v>
      </c>
      <c r="I194" t="s">
        <v>27</v>
      </c>
      <c r="J194" t="s">
        <v>28</v>
      </c>
      <c r="K194" t="s">
        <v>29</v>
      </c>
      <c r="L194" t="s">
        <v>1416</v>
      </c>
      <c r="M194" s="1">
        <v>40917</v>
      </c>
      <c r="N194" s="1"/>
      <c r="O194">
        <v>2914</v>
      </c>
      <c r="P194">
        <v>8</v>
      </c>
      <c r="R194" t="s">
        <v>34</v>
      </c>
      <c r="S194" t="s">
        <v>35</v>
      </c>
      <c r="T194" t="s">
        <v>129</v>
      </c>
      <c r="U194" t="s">
        <v>99</v>
      </c>
      <c r="V194" t="s">
        <v>51</v>
      </c>
      <c r="W194">
        <v>4.0999999999999996</v>
      </c>
      <c r="X194">
        <v>4</v>
      </c>
      <c r="Y194">
        <v>0</v>
      </c>
      <c r="Z194" s="1">
        <v>43496</v>
      </c>
      <c r="AA194">
        <v>0</v>
      </c>
      <c r="AB194">
        <v>2082</v>
      </c>
      <c r="AC194">
        <v>12</v>
      </c>
      <c r="AD194">
        <v>5.7999999999999996E-3</v>
      </c>
      <c r="AE194" t="s">
        <v>1314</v>
      </c>
      <c r="AF194" t="s">
        <v>1657</v>
      </c>
      <c r="AG194" t="s">
        <v>1461</v>
      </c>
      <c r="AH194" t="s">
        <v>1464</v>
      </c>
      <c r="AI194">
        <v>8.1</v>
      </c>
    </row>
    <row r="195" spans="1:35" x14ac:dyDescent="0.45">
      <c r="A195">
        <v>10151</v>
      </c>
      <c r="B195">
        <v>52599</v>
      </c>
      <c r="C195" t="s">
        <v>1440</v>
      </c>
      <c r="D195" t="s">
        <v>433</v>
      </c>
      <c r="E195" t="s">
        <v>24</v>
      </c>
      <c r="F195">
        <v>41</v>
      </c>
      <c r="G195" s="1">
        <v>28949</v>
      </c>
      <c r="H195" t="s">
        <v>1130</v>
      </c>
      <c r="I195" t="s">
        <v>43</v>
      </c>
      <c r="J195" t="s">
        <v>28</v>
      </c>
      <c r="K195" t="s">
        <v>29</v>
      </c>
      <c r="L195" t="s">
        <v>30</v>
      </c>
      <c r="M195" s="1">
        <v>42051</v>
      </c>
      <c r="N195" s="1"/>
      <c r="O195">
        <v>1780</v>
      </c>
      <c r="P195">
        <v>5</v>
      </c>
      <c r="R195" t="s">
        <v>34</v>
      </c>
      <c r="S195" t="s">
        <v>48</v>
      </c>
      <c r="T195" t="s">
        <v>105</v>
      </c>
      <c r="U195" t="s">
        <v>174</v>
      </c>
      <c r="V195" t="s">
        <v>51</v>
      </c>
      <c r="W195">
        <v>3.81</v>
      </c>
      <c r="X195">
        <v>3</v>
      </c>
      <c r="Y195">
        <v>6</v>
      </c>
      <c r="Z195" s="1">
        <v>43507</v>
      </c>
      <c r="AA195">
        <v>0</v>
      </c>
      <c r="AB195">
        <v>1272</v>
      </c>
      <c r="AC195">
        <v>6</v>
      </c>
      <c r="AD195">
        <v>4.7000000000000002E-3</v>
      </c>
      <c r="AE195" t="s">
        <v>1223</v>
      </c>
      <c r="AF195" t="s">
        <v>1658</v>
      </c>
      <c r="AG195" t="s">
        <v>1461</v>
      </c>
      <c r="AH195" t="s">
        <v>1464</v>
      </c>
      <c r="AI195">
        <v>6.8</v>
      </c>
    </row>
    <row r="196" spans="1:35" x14ac:dyDescent="0.45">
      <c r="A196">
        <v>10254</v>
      </c>
      <c r="B196">
        <v>63430</v>
      </c>
      <c r="C196" t="s">
        <v>1438</v>
      </c>
      <c r="D196" t="s">
        <v>1125</v>
      </c>
      <c r="E196" t="s">
        <v>24</v>
      </c>
      <c r="F196">
        <v>36</v>
      </c>
      <c r="G196" s="1">
        <v>30870</v>
      </c>
      <c r="H196" t="s">
        <v>1130</v>
      </c>
      <c r="I196" t="s">
        <v>68</v>
      </c>
      <c r="J196" t="s">
        <v>28</v>
      </c>
      <c r="K196" t="s">
        <v>29</v>
      </c>
      <c r="L196" t="s">
        <v>30</v>
      </c>
      <c r="M196" s="1">
        <v>41365</v>
      </c>
      <c r="N196" s="1"/>
      <c r="O196">
        <v>2466</v>
      </c>
      <c r="P196">
        <v>7</v>
      </c>
      <c r="R196" t="s">
        <v>34</v>
      </c>
      <c r="S196" t="s">
        <v>35</v>
      </c>
      <c r="T196" t="s">
        <v>64</v>
      </c>
      <c r="U196" t="s">
        <v>37</v>
      </c>
      <c r="V196" t="s">
        <v>51</v>
      </c>
      <c r="W196">
        <v>4.4000000000000004</v>
      </c>
      <c r="X196">
        <v>4</v>
      </c>
      <c r="Y196">
        <v>0</v>
      </c>
      <c r="Z196" s="1">
        <v>43482</v>
      </c>
      <c r="AA196">
        <v>0</v>
      </c>
      <c r="AB196">
        <v>1762</v>
      </c>
      <c r="AC196">
        <v>18</v>
      </c>
      <c r="AD196">
        <v>1.0200000000000001E-2</v>
      </c>
      <c r="AE196" t="s">
        <v>1315</v>
      </c>
      <c r="AF196" t="s">
        <v>1316</v>
      </c>
      <c r="AG196" t="s">
        <v>1460</v>
      </c>
      <c r="AH196" t="s">
        <v>1464</v>
      </c>
      <c r="AI196">
        <v>8.4</v>
      </c>
    </row>
    <row r="197" spans="1:35" x14ac:dyDescent="0.45">
      <c r="A197">
        <v>10120</v>
      </c>
      <c r="B197">
        <v>74417</v>
      </c>
      <c r="C197" t="s">
        <v>1438</v>
      </c>
      <c r="D197" t="s">
        <v>1129</v>
      </c>
      <c r="E197" t="s">
        <v>24</v>
      </c>
      <c r="F197">
        <v>45</v>
      </c>
      <c r="G197" s="1">
        <v>27364</v>
      </c>
      <c r="H197" t="s">
        <v>1126</v>
      </c>
      <c r="I197" t="s">
        <v>216</v>
      </c>
      <c r="J197" t="s">
        <v>28</v>
      </c>
      <c r="K197" t="s">
        <v>29</v>
      </c>
      <c r="L197" t="s">
        <v>1416</v>
      </c>
      <c r="M197" s="1">
        <v>41407</v>
      </c>
      <c r="N197" s="1"/>
      <c r="O197">
        <v>2424</v>
      </c>
      <c r="P197">
        <v>7</v>
      </c>
      <c r="R197" t="s">
        <v>34</v>
      </c>
      <c r="S197" t="s">
        <v>35</v>
      </c>
      <c r="T197" t="s">
        <v>36</v>
      </c>
      <c r="U197" t="s">
        <v>37</v>
      </c>
      <c r="V197" t="s">
        <v>51</v>
      </c>
      <c r="W197">
        <v>4.29</v>
      </c>
      <c r="X197">
        <v>5</v>
      </c>
      <c r="Y197">
        <v>0</v>
      </c>
      <c r="Z197" s="1">
        <v>43493</v>
      </c>
      <c r="AA197">
        <v>0</v>
      </c>
      <c r="AB197">
        <v>1732</v>
      </c>
      <c r="AC197">
        <v>11</v>
      </c>
      <c r="AD197">
        <v>6.4000000000000003E-3</v>
      </c>
      <c r="AE197" t="s">
        <v>1317</v>
      </c>
      <c r="AF197" t="s">
        <v>1659</v>
      </c>
      <c r="AG197" t="s">
        <v>1461</v>
      </c>
      <c r="AH197" t="s">
        <v>1464</v>
      </c>
      <c r="AI197">
        <v>9.3000000000000007</v>
      </c>
    </row>
    <row r="198" spans="1:35" x14ac:dyDescent="0.45">
      <c r="A198">
        <v>10216</v>
      </c>
      <c r="B198">
        <v>57575</v>
      </c>
      <c r="C198" t="s">
        <v>1440</v>
      </c>
      <c r="D198" t="s">
        <v>1125</v>
      </c>
      <c r="E198" t="s">
        <v>24</v>
      </c>
      <c r="F198">
        <v>40</v>
      </c>
      <c r="G198" s="1">
        <v>29329</v>
      </c>
      <c r="H198" t="s">
        <v>1126</v>
      </c>
      <c r="I198" t="s">
        <v>27</v>
      </c>
      <c r="J198" t="s">
        <v>28</v>
      </c>
      <c r="K198" t="s">
        <v>29</v>
      </c>
      <c r="L198" t="s">
        <v>160</v>
      </c>
      <c r="M198" s="1">
        <v>41463</v>
      </c>
      <c r="N198" s="1"/>
      <c r="O198">
        <v>2368</v>
      </c>
      <c r="P198">
        <v>6</v>
      </c>
      <c r="R198" t="s">
        <v>34</v>
      </c>
      <c r="S198" t="s">
        <v>35</v>
      </c>
      <c r="T198" t="s">
        <v>59</v>
      </c>
      <c r="U198" t="s">
        <v>37</v>
      </c>
      <c r="V198" t="s">
        <v>51</v>
      </c>
      <c r="W198">
        <v>4.0999999999999996</v>
      </c>
      <c r="X198">
        <v>4</v>
      </c>
      <c r="Y198">
        <v>0</v>
      </c>
      <c r="Z198" s="1">
        <v>43487</v>
      </c>
      <c r="AA198">
        <v>0</v>
      </c>
      <c r="AB198">
        <v>1692</v>
      </c>
      <c r="AC198">
        <v>13</v>
      </c>
      <c r="AD198">
        <v>7.7000000000000002E-3</v>
      </c>
      <c r="AE198" t="s">
        <v>1173</v>
      </c>
      <c r="AF198" t="s">
        <v>1660</v>
      </c>
      <c r="AG198" t="s">
        <v>1461</v>
      </c>
      <c r="AH198" t="s">
        <v>1464</v>
      </c>
      <c r="AI198">
        <v>8.1</v>
      </c>
    </row>
    <row r="199" spans="1:35" x14ac:dyDescent="0.45">
      <c r="A199">
        <v>10079</v>
      </c>
      <c r="B199">
        <v>87921</v>
      </c>
      <c r="C199" t="s">
        <v>1439</v>
      </c>
      <c r="D199" t="s">
        <v>656</v>
      </c>
      <c r="E199" t="s">
        <v>24</v>
      </c>
      <c r="F199">
        <v>50</v>
      </c>
      <c r="G199" s="1">
        <v>25683</v>
      </c>
      <c r="H199" t="s">
        <v>1126</v>
      </c>
      <c r="I199" t="s">
        <v>27</v>
      </c>
      <c r="J199" t="s">
        <v>28</v>
      </c>
      <c r="K199" t="s">
        <v>29</v>
      </c>
      <c r="L199" t="s">
        <v>160</v>
      </c>
      <c r="M199" s="1">
        <v>42776</v>
      </c>
      <c r="N199" s="1"/>
      <c r="O199">
        <v>1055</v>
      </c>
      <c r="P199">
        <v>3</v>
      </c>
      <c r="R199" t="s">
        <v>34</v>
      </c>
      <c r="S199" t="s">
        <v>48</v>
      </c>
      <c r="T199" t="s">
        <v>364</v>
      </c>
      <c r="U199" t="s">
        <v>50</v>
      </c>
      <c r="V199" t="s">
        <v>51</v>
      </c>
      <c r="W199">
        <v>5</v>
      </c>
      <c r="X199">
        <v>3</v>
      </c>
      <c r="Y199">
        <v>6</v>
      </c>
      <c r="Z199" s="1">
        <v>43521</v>
      </c>
      <c r="AA199">
        <v>0</v>
      </c>
      <c r="AB199">
        <v>755</v>
      </c>
      <c r="AC199">
        <v>17</v>
      </c>
      <c r="AD199">
        <v>2.2499999999999999E-2</v>
      </c>
      <c r="AE199" t="s">
        <v>1318</v>
      </c>
      <c r="AF199" t="s">
        <v>1661</v>
      </c>
      <c r="AG199" t="s">
        <v>1462</v>
      </c>
      <c r="AH199" t="s">
        <v>1465</v>
      </c>
      <c r="AI199">
        <v>8</v>
      </c>
    </row>
    <row r="200" spans="1:35" x14ac:dyDescent="0.45">
      <c r="A200">
        <v>10215</v>
      </c>
      <c r="B200">
        <v>50470</v>
      </c>
      <c r="C200" t="s">
        <v>1440</v>
      </c>
      <c r="D200" t="s">
        <v>1125</v>
      </c>
      <c r="E200" t="s">
        <v>24</v>
      </c>
      <c r="F200">
        <v>31</v>
      </c>
      <c r="G200" s="1">
        <v>32630</v>
      </c>
      <c r="H200" t="s">
        <v>1126</v>
      </c>
      <c r="I200" t="s">
        <v>27</v>
      </c>
      <c r="J200" t="s">
        <v>28</v>
      </c>
      <c r="K200" t="s">
        <v>29</v>
      </c>
      <c r="L200" t="s">
        <v>1416</v>
      </c>
      <c r="M200" s="1">
        <v>40812</v>
      </c>
      <c r="N200" s="1">
        <v>41733</v>
      </c>
      <c r="O200">
        <v>921</v>
      </c>
      <c r="P200">
        <v>3</v>
      </c>
      <c r="Q200" t="s">
        <v>1414</v>
      </c>
      <c r="R200" t="s">
        <v>1412</v>
      </c>
      <c r="S200" t="s">
        <v>35</v>
      </c>
      <c r="T200" t="s">
        <v>72</v>
      </c>
      <c r="U200" t="s">
        <v>99</v>
      </c>
      <c r="V200" t="s">
        <v>51</v>
      </c>
      <c r="W200">
        <v>4.3</v>
      </c>
      <c r="X200">
        <v>3</v>
      </c>
      <c r="Y200">
        <v>0</v>
      </c>
      <c r="Z200" s="1">
        <v>41335</v>
      </c>
      <c r="AA200">
        <v>0</v>
      </c>
      <c r="AB200">
        <v>659</v>
      </c>
      <c r="AC200">
        <v>19</v>
      </c>
      <c r="AD200">
        <v>2.8799999999999999E-2</v>
      </c>
      <c r="AE200" t="s">
        <v>1319</v>
      </c>
      <c r="AF200" t="s">
        <v>1662</v>
      </c>
      <c r="AG200" t="s">
        <v>1460</v>
      </c>
      <c r="AH200" t="s">
        <v>1465</v>
      </c>
      <c r="AI200">
        <v>7.3</v>
      </c>
    </row>
    <row r="201" spans="1:35" x14ac:dyDescent="0.45">
      <c r="A201">
        <v>10185</v>
      </c>
      <c r="B201">
        <v>46664</v>
      </c>
      <c r="C201" t="s">
        <v>1440</v>
      </c>
      <c r="D201" t="s">
        <v>1125</v>
      </c>
      <c r="E201" t="s">
        <v>24</v>
      </c>
      <c r="F201">
        <v>37</v>
      </c>
      <c r="G201" s="1">
        <v>30403</v>
      </c>
      <c r="H201" t="s">
        <v>1126</v>
      </c>
      <c r="I201" t="s">
        <v>43</v>
      </c>
      <c r="J201" t="s">
        <v>28</v>
      </c>
      <c r="K201" t="s">
        <v>29</v>
      </c>
      <c r="L201" t="s">
        <v>30</v>
      </c>
      <c r="M201" s="1">
        <v>41365</v>
      </c>
      <c r="N201" s="1">
        <v>42515</v>
      </c>
      <c r="O201">
        <v>1150</v>
      </c>
      <c r="P201">
        <v>3</v>
      </c>
      <c r="Q201" t="s">
        <v>1425</v>
      </c>
      <c r="R201" t="s">
        <v>1412</v>
      </c>
      <c r="S201" t="s">
        <v>35</v>
      </c>
      <c r="T201" t="s">
        <v>78</v>
      </c>
      <c r="U201" t="s">
        <v>92</v>
      </c>
      <c r="V201" t="s">
        <v>51</v>
      </c>
      <c r="W201">
        <v>3.18</v>
      </c>
      <c r="X201">
        <v>3</v>
      </c>
      <c r="Y201">
        <v>0</v>
      </c>
      <c r="Z201" s="1">
        <v>42435</v>
      </c>
      <c r="AA201">
        <v>0</v>
      </c>
      <c r="AB201">
        <v>822</v>
      </c>
      <c r="AC201">
        <v>10</v>
      </c>
      <c r="AD201">
        <v>1.2200000000000001E-2</v>
      </c>
      <c r="AE201" t="s">
        <v>1320</v>
      </c>
      <c r="AF201" t="s">
        <v>1663</v>
      </c>
      <c r="AG201" t="s">
        <v>1460</v>
      </c>
      <c r="AH201" t="s">
        <v>1465</v>
      </c>
      <c r="AI201">
        <v>6.2</v>
      </c>
    </row>
    <row r="202" spans="1:35" x14ac:dyDescent="0.45">
      <c r="A202">
        <v>10063</v>
      </c>
      <c r="B202">
        <v>48495</v>
      </c>
      <c r="C202" t="s">
        <v>1440</v>
      </c>
      <c r="D202" t="s">
        <v>1125</v>
      </c>
      <c r="E202" t="s">
        <v>24</v>
      </c>
      <c r="F202">
        <v>43</v>
      </c>
      <c r="G202" s="1">
        <v>28223</v>
      </c>
      <c r="H202" t="s">
        <v>1126</v>
      </c>
      <c r="I202" t="s">
        <v>43</v>
      </c>
      <c r="J202" t="s">
        <v>28</v>
      </c>
      <c r="K202" t="s">
        <v>29</v>
      </c>
      <c r="L202" t="s">
        <v>30</v>
      </c>
      <c r="M202" s="1">
        <v>41771</v>
      </c>
      <c r="N202" s="1"/>
      <c r="O202">
        <v>2060</v>
      </c>
      <c r="P202">
        <v>6</v>
      </c>
      <c r="R202" t="s">
        <v>34</v>
      </c>
      <c r="S202" t="s">
        <v>35</v>
      </c>
      <c r="T202" t="s">
        <v>91</v>
      </c>
      <c r="U202" t="s">
        <v>37</v>
      </c>
      <c r="V202" t="s">
        <v>51</v>
      </c>
      <c r="W202">
        <v>5</v>
      </c>
      <c r="X202">
        <v>5</v>
      </c>
      <c r="Y202">
        <v>0</v>
      </c>
      <c r="Z202" s="1">
        <v>43514</v>
      </c>
      <c r="AA202">
        <v>0</v>
      </c>
      <c r="AB202">
        <v>1472</v>
      </c>
      <c r="AC202">
        <v>11</v>
      </c>
      <c r="AD202">
        <v>7.4999999999999997E-3</v>
      </c>
      <c r="AE202" t="s">
        <v>1321</v>
      </c>
      <c r="AF202" t="s">
        <v>1664</v>
      </c>
      <c r="AG202" t="s">
        <v>1461</v>
      </c>
      <c r="AH202" t="s">
        <v>1464</v>
      </c>
      <c r="AI202">
        <v>10</v>
      </c>
    </row>
    <row r="203" spans="1:35" x14ac:dyDescent="0.45">
      <c r="A203">
        <v>10037</v>
      </c>
      <c r="B203">
        <v>52984</v>
      </c>
      <c r="C203" t="s">
        <v>1440</v>
      </c>
      <c r="D203" t="s">
        <v>1125</v>
      </c>
      <c r="E203" t="s">
        <v>24</v>
      </c>
      <c r="F203">
        <v>53</v>
      </c>
      <c r="G203" s="1">
        <v>24626</v>
      </c>
      <c r="H203" t="s">
        <v>1130</v>
      </c>
      <c r="I203" t="s">
        <v>216</v>
      </c>
      <c r="J203" t="s">
        <v>28</v>
      </c>
      <c r="K203" t="s">
        <v>29</v>
      </c>
      <c r="L203" t="s">
        <v>1416</v>
      </c>
      <c r="M203" s="1">
        <v>41365</v>
      </c>
      <c r="N203" s="1"/>
      <c r="O203">
        <v>2466</v>
      </c>
      <c r="P203">
        <v>7</v>
      </c>
      <c r="R203" t="s">
        <v>34</v>
      </c>
      <c r="S203" t="s">
        <v>35</v>
      </c>
      <c r="T203" t="s">
        <v>98</v>
      </c>
      <c r="U203" t="s">
        <v>99</v>
      </c>
      <c r="V203" t="s">
        <v>38</v>
      </c>
      <c r="W203">
        <v>4</v>
      </c>
      <c r="X203">
        <v>3</v>
      </c>
      <c r="Y203">
        <v>0</v>
      </c>
      <c r="Z203" s="1">
        <v>43509</v>
      </c>
      <c r="AA203">
        <v>0</v>
      </c>
      <c r="AB203">
        <v>1762</v>
      </c>
      <c r="AC203">
        <v>12</v>
      </c>
      <c r="AD203">
        <v>6.7999999999999996E-3</v>
      </c>
      <c r="AE203" t="s">
        <v>1322</v>
      </c>
      <c r="AF203" t="s">
        <v>1665</v>
      </c>
      <c r="AG203" t="s">
        <v>1462</v>
      </c>
      <c r="AH203" t="s">
        <v>1464</v>
      </c>
      <c r="AI203">
        <v>7</v>
      </c>
    </row>
    <row r="204" spans="1:35" x14ac:dyDescent="0.45">
      <c r="A204">
        <v>10042</v>
      </c>
      <c r="B204">
        <v>63695</v>
      </c>
      <c r="C204" t="s">
        <v>1438</v>
      </c>
      <c r="D204" t="s">
        <v>1165</v>
      </c>
      <c r="E204" t="s">
        <v>768</v>
      </c>
      <c r="F204">
        <v>31</v>
      </c>
      <c r="G204" s="1">
        <v>32598</v>
      </c>
      <c r="H204" t="s">
        <v>1130</v>
      </c>
      <c r="I204" t="s">
        <v>27</v>
      </c>
      <c r="J204" t="s">
        <v>28</v>
      </c>
      <c r="K204" t="s">
        <v>29</v>
      </c>
      <c r="L204" t="s">
        <v>1418</v>
      </c>
      <c r="M204" s="1">
        <v>41463</v>
      </c>
      <c r="N204" s="1"/>
      <c r="O204">
        <v>2368</v>
      </c>
      <c r="P204">
        <v>6</v>
      </c>
      <c r="R204" t="s">
        <v>34</v>
      </c>
      <c r="S204" t="s">
        <v>225</v>
      </c>
      <c r="T204" t="s">
        <v>270</v>
      </c>
      <c r="U204" t="s">
        <v>50</v>
      </c>
      <c r="V204" t="s">
        <v>51</v>
      </c>
      <c r="W204">
        <v>5</v>
      </c>
      <c r="X204">
        <v>5</v>
      </c>
      <c r="Y204">
        <v>0</v>
      </c>
      <c r="Z204" s="1">
        <v>43490</v>
      </c>
      <c r="AA204">
        <v>0</v>
      </c>
      <c r="AB204">
        <v>1692</v>
      </c>
      <c r="AC204">
        <v>2</v>
      </c>
      <c r="AD204">
        <v>1.1999999999999999E-3</v>
      </c>
      <c r="AE204" t="s">
        <v>1323</v>
      </c>
      <c r="AF204" t="s">
        <v>1666</v>
      </c>
      <c r="AG204" t="s">
        <v>1460</v>
      </c>
      <c r="AH204" t="s">
        <v>1464</v>
      </c>
      <c r="AI204">
        <v>10</v>
      </c>
    </row>
    <row r="205" spans="1:35" x14ac:dyDescent="0.45">
      <c r="A205">
        <v>10206</v>
      </c>
      <c r="B205">
        <v>62061</v>
      </c>
      <c r="C205" t="s">
        <v>1438</v>
      </c>
      <c r="D205" t="s">
        <v>1125</v>
      </c>
      <c r="E205" t="s">
        <v>24</v>
      </c>
      <c r="F205">
        <v>36</v>
      </c>
      <c r="G205" s="1">
        <v>30870</v>
      </c>
      <c r="H205" t="s">
        <v>1130</v>
      </c>
      <c r="I205" t="s">
        <v>27</v>
      </c>
      <c r="J205" t="s">
        <v>28</v>
      </c>
      <c r="K205" t="s">
        <v>29</v>
      </c>
      <c r="L205" t="s">
        <v>30</v>
      </c>
      <c r="M205" s="1">
        <v>41463</v>
      </c>
      <c r="N205" s="1"/>
      <c r="O205">
        <v>2368</v>
      </c>
      <c r="P205">
        <v>6</v>
      </c>
      <c r="R205" t="s">
        <v>34</v>
      </c>
      <c r="S205" t="s">
        <v>35</v>
      </c>
      <c r="T205" t="s">
        <v>113</v>
      </c>
      <c r="U205" t="s">
        <v>37</v>
      </c>
      <c r="V205" t="s">
        <v>51</v>
      </c>
      <c r="W205">
        <v>3.6</v>
      </c>
      <c r="X205">
        <v>5</v>
      </c>
      <c r="Y205">
        <v>0</v>
      </c>
      <c r="Z205" s="1">
        <v>43467</v>
      </c>
      <c r="AA205">
        <v>0</v>
      </c>
      <c r="AB205">
        <v>1692</v>
      </c>
      <c r="AC205">
        <v>4</v>
      </c>
      <c r="AD205">
        <v>2.3999999999999998E-3</v>
      </c>
      <c r="AE205" t="s">
        <v>1324</v>
      </c>
      <c r="AF205" t="s">
        <v>1667</v>
      </c>
      <c r="AG205" t="s">
        <v>1460</v>
      </c>
      <c r="AH205" t="s">
        <v>1464</v>
      </c>
      <c r="AI205">
        <v>8.6</v>
      </c>
    </row>
    <row r="206" spans="1:35" x14ac:dyDescent="0.45">
      <c r="A206">
        <v>10104</v>
      </c>
      <c r="B206">
        <v>66738</v>
      </c>
      <c r="C206" t="s">
        <v>1438</v>
      </c>
      <c r="D206" t="s">
        <v>1129</v>
      </c>
      <c r="E206" t="s">
        <v>24</v>
      </c>
      <c r="F206">
        <v>34</v>
      </c>
      <c r="G206" s="1">
        <v>31374</v>
      </c>
      <c r="H206" t="s">
        <v>1130</v>
      </c>
      <c r="I206" t="s">
        <v>27</v>
      </c>
      <c r="J206" t="s">
        <v>28</v>
      </c>
      <c r="K206" t="s">
        <v>29</v>
      </c>
      <c r="L206" t="s">
        <v>30</v>
      </c>
      <c r="M206" s="1">
        <v>41953</v>
      </c>
      <c r="N206" s="1"/>
      <c r="O206">
        <v>1878</v>
      </c>
      <c r="P206">
        <v>5</v>
      </c>
      <c r="R206" t="s">
        <v>34</v>
      </c>
      <c r="S206" t="s">
        <v>35</v>
      </c>
      <c r="T206" t="s">
        <v>64</v>
      </c>
      <c r="U206" t="s">
        <v>50</v>
      </c>
      <c r="V206" t="s">
        <v>51</v>
      </c>
      <c r="W206">
        <v>4.53</v>
      </c>
      <c r="X206">
        <v>5</v>
      </c>
      <c r="Y206">
        <v>0</v>
      </c>
      <c r="Z206" s="1">
        <v>43481</v>
      </c>
      <c r="AA206">
        <v>0</v>
      </c>
      <c r="AB206">
        <v>1342</v>
      </c>
      <c r="AC206">
        <v>5</v>
      </c>
      <c r="AD206">
        <v>3.7000000000000002E-3</v>
      </c>
      <c r="AE206" t="s">
        <v>1325</v>
      </c>
      <c r="AF206" t="s">
        <v>1668</v>
      </c>
      <c r="AG206" t="s">
        <v>1460</v>
      </c>
      <c r="AH206" t="s">
        <v>1464</v>
      </c>
      <c r="AI206">
        <v>9.5</v>
      </c>
    </row>
    <row r="207" spans="1:35" x14ac:dyDescent="0.45">
      <c r="A207">
        <v>10303</v>
      </c>
      <c r="B207">
        <v>52674</v>
      </c>
      <c r="C207" t="s">
        <v>1440</v>
      </c>
      <c r="D207" t="s">
        <v>1125</v>
      </c>
      <c r="E207" t="s">
        <v>24</v>
      </c>
      <c r="F207">
        <v>39</v>
      </c>
      <c r="G207" s="1">
        <v>29494</v>
      </c>
      <c r="H207" t="s">
        <v>1130</v>
      </c>
      <c r="I207" t="s">
        <v>27</v>
      </c>
      <c r="J207" t="s">
        <v>28</v>
      </c>
      <c r="K207" t="s">
        <v>29</v>
      </c>
      <c r="L207" t="s">
        <v>1418</v>
      </c>
      <c r="M207" s="1">
        <v>41729</v>
      </c>
      <c r="N207" s="1">
        <v>43221</v>
      </c>
      <c r="O207">
        <v>1492</v>
      </c>
      <c r="P207">
        <v>4</v>
      </c>
      <c r="Q207" t="s">
        <v>15</v>
      </c>
      <c r="R207" t="s">
        <v>1421</v>
      </c>
      <c r="S207" t="s">
        <v>35</v>
      </c>
      <c r="T207" t="s">
        <v>59</v>
      </c>
      <c r="U207" t="s">
        <v>37</v>
      </c>
      <c r="V207" t="s">
        <v>352</v>
      </c>
      <c r="W207">
        <v>2.33</v>
      </c>
      <c r="X207">
        <v>2</v>
      </c>
      <c r="Y207">
        <v>0</v>
      </c>
      <c r="Z207" s="1">
        <v>43168</v>
      </c>
      <c r="AA207">
        <v>6</v>
      </c>
      <c r="AB207">
        <v>1066</v>
      </c>
      <c r="AC207">
        <v>3</v>
      </c>
      <c r="AD207">
        <v>2.8E-3</v>
      </c>
      <c r="AE207" t="s">
        <v>1193</v>
      </c>
      <c r="AF207" t="s">
        <v>1669</v>
      </c>
      <c r="AG207" t="s">
        <v>1461</v>
      </c>
      <c r="AH207" t="s">
        <v>1465</v>
      </c>
      <c r="AI207">
        <v>4.3</v>
      </c>
    </row>
    <row r="208" spans="1:35" x14ac:dyDescent="0.45">
      <c r="A208">
        <v>10078</v>
      </c>
      <c r="B208">
        <v>71966</v>
      </c>
      <c r="C208" t="s">
        <v>1438</v>
      </c>
      <c r="D208" t="s">
        <v>1129</v>
      </c>
      <c r="E208" t="s">
        <v>24</v>
      </c>
      <c r="F208">
        <v>68</v>
      </c>
      <c r="G208" s="1">
        <v>19035</v>
      </c>
      <c r="H208" t="s">
        <v>1130</v>
      </c>
      <c r="I208" t="s">
        <v>43</v>
      </c>
      <c r="J208" t="s">
        <v>28</v>
      </c>
      <c r="K208" t="s">
        <v>29</v>
      </c>
      <c r="L208" t="s">
        <v>160</v>
      </c>
      <c r="M208" s="1">
        <v>41043</v>
      </c>
      <c r="N208" s="1">
        <v>41505</v>
      </c>
      <c r="O208">
        <v>462</v>
      </c>
      <c r="P208">
        <v>1</v>
      </c>
      <c r="Q208" t="s">
        <v>1417</v>
      </c>
      <c r="R208" t="s">
        <v>1412</v>
      </c>
      <c r="S208" t="s">
        <v>35</v>
      </c>
      <c r="T208" t="s">
        <v>72</v>
      </c>
      <c r="U208" t="s">
        <v>37</v>
      </c>
      <c r="V208" t="s">
        <v>51</v>
      </c>
      <c r="W208">
        <v>5</v>
      </c>
      <c r="X208">
        <v>3</v>
      </c>
      <c r="Y208">
        <v>0</v>
      </c>
      <c r="Z208" s="1">
        <v>41457</v>
      </c>
      <c r="AA208">
        <v>0</v>
      </c>
      <c r="AB208">
        <v>330</v>
      </c>
      <c r="AC208">
        <v>17</v>
      </c>
      <c r="AD208">
        <v>5.1499999999999997E-2</v>
      </c>
      <c r="AE208" t="s">
        <v>1326</v>
      </c>
      <c r="AF208" t="s">
        <v>1670</v>
      </c>
      <c r="AG208" t="s">
        <v>1459</v>
      </c>
      <c r="AH208" t="s">
        <v>1465</v>
      </c>
      <c r="AI208">
        <v>8</v>
      </c>
    </row>
    <row r="209" spans="1:35" x14ac:dyDescent="0.45">
      <c r="A209">
        <v>10121</v>
      </c>
      <c r="B209">
        <v>63051</v>
      </c>
      <c r="C209" t="s">
        <v>1438</v>
      </c>
      <c r="D209" t="s">
        <v>1165</v>
      </c>
      <c r="E209" t="s">
        <v>781</v>
      </c>
      <c r="F209">
        <v>30</v>
      </c>
      <c r="G209" s="1">
        <v>33004</v>
      </c>
      <c r="H209" t="s">
        <v>1130</v>
      </c>
      <c r="I209" t="s">
        <v>27</v>
      </c>
      <c r="J209" t="s">
        <v>28</v>
      </c>
      <c r="K209" t="s">
        <v>109</v>
      </c>
      <c r="L209" t="s">
        <v>30</v>
      </c>
      <c r="M209" s="1">
        <v>41547</v>
      </c>
      <c r="N209" s="1"/>
      <c r="O209">
        <v>2284</v>
      </c>
      <c r="P209">
        <v>6</v>
      </c>
      <c r="R209" t="s">
        <v>34</v>
      </c>
      <c r="S209" t="s">
        <v>225</v>
      </c>
      <c r="T209" t="s">
        <v>270</v>
      </c>
      <c r="U209" t="s">
        <v>50</v>
      </c>
      <c r="V209" t="s">
        <v>51</v>
      </c>
      <c r="W209">
        <v>4.28</v>
      </c>
      <c r="X209">
        <v>3</v>
      </c>
      <c r="Y209">
        <v>0</v>
      </c>
      <c r="Z209" s="1">
        <v>43490</v>
      </c>
      <c r="AA209">
        <v>0</v>
      </c>
      <c r="AB209">
        <v>1632</v>
      </c>
      <c r="AC209">
        <v>1</v>
      </c>
      <c r="AD209">
        <v>5.9999999999999995E-4</v>
      </c>
      <c r="AE209" t="s">
        <v>1327</v>
      </c>
      <c r="AF209" t="s">
        <v>1671</v>
      </c>
      <c r="AG209" t="s">
        <v>1460</v>
      </c>
      <c r="AH209" t="s">
        <v>1464</v>
      </c>
      <c r="AI209">
        <v>7.3</v>
      </c>
    </row>
    <row r="210" spans="1:35" x14ac:dyDescent="0.45">
      <c r="A210">
        <v>10021</v>
      </c>
      <c r="B210">
        <v>47414</v>
      </c>
      <c r="C210" t="s">
        <v>1440</v>
      </c>
      <c r="D210" t="s">
        <v>1125</v>
      </c>
      <c r="E210" t="s">
        <v>24</v>
      </c>
      <c r="F210">
        <v>43</v>
      </c>
      <c r="G210" s="1">
        <v>28105</v>
      </c>
      <c r="H210" t="s">
        <v>1126</v>
      </c>
      <c r="I210" t="s">
        <v>43</v>
      </c>
      <c r="J210" t="s">
        <v>28</v>
      </c>
      <c r="K210" t="s">
        <v>29</v>
      </c>
      <c r="L210" t="s">
        <v>30</v>
      </c>
      <c r="M210" s="1">
        <v>41547</v>
      </c>
      <c r="N210" s="1"/>
      <c r="O210">
        <v>2284</v>
      </c>
      <c r="P210">
        <v>6</v>
      </c>
      <c r="R210" t="s">
        <v>34</v>
      </c>
      <c r="S210" t="s">
        <v>35</v>
      </c>
      <c r="T210" t="s">
        <v>129</v>
      </c>
      <c r="U210" t="s">
        <v>37</v>
      </c>
      <c r="V210" t="s">
        <v>38</v>
      </c>
      <c r="W210">
        <v>5</v>
      </c>
      <c r="X210">
        <v>3</v>
      </c>
      <c r="Y210">
        <v>0</v>
      </c>
      <c r="Z210" s="1">
        <v>43503</v>
      </c>
      <c r="AA210">
        <v>0</v>
      </c>
      <c r="AB210">
        <v>1632</v>
      </c>
      <c r="AC210">
        <v>13</v>
      </c>
      <c r="AD210">
        <v>8.0000000000000002E-3</v>
      </c>
      <c r="AE210" t="s">
        <v>1328</v>
      </c>
      <c r="AF210" t="s">
        <v>1672</v>
      </c>
      <c r="AG210" t="s">
        <v>1461</v>
      </c>
      <c r="AH210" t="s">
        <v>1464</v>
      </c>
      <c r="AI210">
        <v>8</v>
      </c>
    </row>
    <row r="211" spans="1:35" x14ac:dyDescent="0.45">
      <c r="A211">
        <v>10281</v>
      </c>
      <c r="B211">
        <v>53060</v>
      </c>
      <c r="C211" t="s">
        <v>1440</v>
      </c>
      <c r="D211" t="s">
        <v>1125</v>
      </c>
      <c r="E211" t="s">
        <v>24</v>
      </c>
      <c r="F211">
        <v>40</v>
      </c>
      <c r="G211" s="1">
        <v>29183</v>
      </c>
      <c r="H211" t="s">
        <v>1126</v>
      </c>
      <c r="I211" t="s">
        <v>27</v>
      </c>
      <c r="J211" t="s">
        <v>28</v>
      </c>
      <c r="K211" t="s">
        <v>29</v>
      </c>
      <c r="L211" t="s">
        <v>1416</v>
      </c>
      <c r="M211" s="1">
        <v>41687</v>
      </c>
      <c r="N211" s="1"/>
      <c r="O211">
        <v>2144</v>
      </c>
      <c r="P211">
        <v>6</v>
      </c>
      <c r="R211" t="s">
        <v>34</v>
      </c>
      <c r="S211" t="s">
        <v>35</v>
      </c>
      <c r="T211" t="s">
        <v>36</v>
      </c>
      <c r="U211" t="s">
        <v>37</v>
      </c>
      <c r="V211" t="s">
        <v>175</v>
      </c>
      <c r="W211">
        <v>4.25</v>
      </c>
      <c r="X211">
        <v>3</v>
      </c>
      <c r="Y211">
        <v>0</v>
      </c>
      <c r="Z211" s="1">
        <v>43500</v>
      </c>
      <c r="AA211">
        <v>4</v>
      </c>
      <c r="AB211">
        <v>1532</v>
      </c>
      <c r="AC211">
        <v>6</v>
      </c>
      <c r="AD211">
        <v>3.8999999999999998E-3</v>
      </c>
      <c r="AE211" t="s">
        <v>1329</v>
      </c>
      <c r="AF211" t="s">
        <v>1673</v>
      </c>
      <c r="AG211" t="s">
        <v>1461</v>
      </c>
      <c r="AH211" t="s">
        <v>1464</v>
      </c>
      <c r="AI211">
        <v>7.2</v>
      </c>
    </row>
    <row r="212" spans="1:35" x14ac:dyDescent="0.45">
      <c r="A212">
        <v>10041</v>
      </c>
      <c r="B212">
        <v>68829</v>
      </c>
      <c r="C212" t="s">
        <v>1438</v>
      </c>
      <c r="D212" t="s">
        <v>1165</v>
      </c>
      <c r="E212" t="s">
        <v>788</v>
      </c>
      <c r="F212">
        <v>38</v>
      </c>
      <c r="G212" s="1">
        <v>30090</v>
      </c>
      <c r="H212" t="s">
        <v>1126</v>
      </c>
      <c r="I212" t="s">
        <v>27</v>
      </c>
      <c r="J212" t="s">
        <v>28</v>
      </c>
      <c r="K212" t="s">
        <v>29</v>
      </c>
      <c r="L212" t="s">
        <v>30</v>
      </c>
      <c r="M212" s="1">
        <v>42009</v>
      </c>
      <c r="N212" s="1"/>
      <c r="O212">
        <v>1822</v>
      </c>
      <c r="P212">
        <v>5</v>
      </c>
      <c r="R212" t="s">
        <v>34</v>
      </c>
      <c r="S212" t="s">
        <v>225</v>
      </c>
      <c r="T212" t="s">
        <v>226</v>
      </c>
      <c r="U212" t="s">
        <v>371</v>
      </c>
      <c r="V212" t="s">
        <v>51</v>
      </c>
      <c r="W212">
        <v>5</v>
      </c>
      <c r="X212">
        <v>5</v>
      </c>
      <c r="Y212">
        <v>0</v>
      </c>
      <c r="Z212" s="1">
        <v>43479</v>
      </c>
      <c r="AA212">
        <v>0</v>
      </c>
      <c r="AB212">
        <v>1302</v>
      </c>
      <c r="AC212">
        <v>18</v>
      </c>
      <c r="AD212">
        <v>1.38E-2</v>
      </c>
      <c r="AE212" t="s">
        <v>1330</v>
      </c>
      <c r="AF212" t="s">
        <v>1674</v>
      </c>
      <c r="AG212" t="s">
        <v>1461</v>
      </c>
      <c r="AH212" t="s">
        <v>1464</v>
      </c>
      <c r="AI212">
        <v>10</v>
      </c>
    </row>
    <row r="213" spans="1:35" x14ac:dyDescent="0.45">
      <c r="A213">
        <v>10148</v>
      </c>
      <c r="B213">
        <v>63515</v>
      </c>
      <c r="C213" t="s">
        <v>1438</v>
      </c>
      <c r="D213" t="s">
        <v>1125</v>
      </c>
      <c r="E213" t="s">
        <v>24</v>
      </c>
      <c r="F213">
        <v>41</v>
      </c>
      <c r="G213" s="1">
        <v>28976</v>
      </c>
      <c r="H213" t="s">
        <v>1130</v>
      </c>
      <c r="I213" t="s">
        <v>43</v>
      </c>
      <c r="J213" t="s">
        <v>28</v>
      </c>
      <c r="K213" t="s">
        <v>29</v>
      </c>
      <c r="L213" t="s">
        <v>30</v>
      </c>
      <c r="M213" s="1">
        <v>40581</v>
      </c>
      <c r="N213" s="1">
        <v>41651</v>
      </c>
      <c r="O213">
        <v>1070</v>
      </c>
      <c r="P213">
        <v>3</v>
      </c>
      <c r="Q213" t="s">
        <v>112</v>
      </c>
      <c r="R213" t="s">
        <v>1412</v>
      </c>
      <c r="S213" t="s">
        <v>35</v>
      </c>
      <c r="T213" t="s">
        <v>64</v>
      </c>
      <c r="U213" t="s">
        <v>73</v>
      </c>
      <c r="V213" t="s">
        <v>51</v>
      </c>
      <c r="W213">
        <v>3.89</v>
      </c>
      <c r="X213">
        <v>4</v>
      </c>
      <c r="Y213">
        <v>0</v>
      </c>
      <c r="Z213" s="1">
        <v>41337</v>
      </c>
      <c r="AA213">
        <v>0</v>
      </c>
      <c r="AB213">
        <v>766</v>
      </c>
      <c r="AC213">
        <v>7</v>
      </c>
      <c r="AD213">
        <v>9.1000000000000004E-3</v>
      </c>
      <c r="AE213" t="s">
        <v>1331</v>
      </c>
      <c r="AF213" t="s">
        <v>1675</v>
      </c>
      <c r="AG213" t="s">
        <v>1461</v>
      </c>
      <c r="AH213" t="s">
        <v>1465</v>
      </c>
      <c r="AI213">
        <v>7.9</v>
      </c>
    </row>
    <row r="214" spans="1:35" x14ac:dyDescent="0.45">
      <c r="A214">
        <v>10005</v>
      </c>
      <c r="B214">
        <v>108987</v>
      </c>
      <c r="C214" t="s">
        <v>1439</v>
      </c>
      <c r="D214" t="s">
        <v>81</v>
      </c>
      <c r="E214" t="s">
        <v>24</v>
      </c>
      <c r="F214">
        <v>41</v>
      </c>
      <c r="G214" s="1">
        <v>28906</v>
      </c>
      <c r="H214" t="s">
        <v>1126</v>
      </c>
      <c r="I214" t="s">
        <v>27</v>
      </c>
      <c r="J214" t="s">
        <v>28</v>
      </c>
      <c r="K214" t="s">
        <v>29</v>
      </c>
      <c r="L214" t="s">
        <v>1416</v>
      </c>
      <c r="M214" s="1">
        <v>40854</v>
      </c>
      <c r="N214" s="1">
        <v>42254</v>
      </c>
      <c r="O214">
        <v>1400</v>
      </c>
      <c r="P214">
        <v>4</v>
      </c>
      <c r="Q214" t="s">
        <v>112</v>
      </c>
      <c r="R214" t="s">
        <v>1412</v>
      </c>
      <c r="S214" t="s">
        <v>1415</v>
      </c>
      <c r="T214" t="s">
        <v>85</v>
      </c>
      <c r="U214" t="s">
        <v>99</v>
      </c>
      <c r="V214" t="s">
        <v>38</v>
      </c>
      <c r="W214">
        <v>5</v>
      </c>
      <c r="X214">
        <v>5</v>
      </c>
      <c r="Y214">
        <v>3</v>
      </c>
      <c r="Z214" s="1">
        <v>42232</v>
      </c>
      <c r="AA214">
        <v>0</v>
      </c>
      <c r="AB214">
        <v>1000</v>
      </c>
      <c r="AC214">
        <v>13</v>
      </c>
      <c r="AD214">
        <v>1.2999999999999999E-2</v>
      </c>
      <c r="AE214" t="s">
        <v>1332</v>
      </c>
      <c r="AF214" t="s">
        <v>1676</v>
      </c>
      <c r="AG214" t="s">
        <v>1461</v>
      </c>
      <c r="AH214" t="s">
        <v>1465</v>
      </c>
      <c r="AI214">
        <v>10</v>
      </c>
    </row>
    <row r="215" spans="1:35" x14ac:dyDescent="0.45">
      <c r="A215">
        <v>10259</v>
      </c>
      <c r="B215">
        <v>93093</v>
      </c>
      <c r="C215" t="s">
        <v>1439</v>
      </c>
      <c r="D215" t="s">
        <v>122</v>
      </c>
      <c r="E215" t="s">
        <v>24</v>
      </c>
      <c r="F215">
        <v>35</v>
      </c>
      <c r="G215" s="1">
        <v>30930</v>
      </c>
      <c r="H215" t="s">
        <v>1126</v>
      </c>
      <c r="I215" t="s">
        <v>43</v>
      </c>
      <c r="J215" t="s">
        <v>28</v>
      </c>
      <c r="K215" t="s">
        <v>29</v>
      </c>
      <c r="L215" t="s">
        <v>30</v>
      </c>
      <c r="M215" s="1">
        <v>41974</v>
      </c>
      <c r="N215" s="1">
        <v>42491</v>
      </c>
      <c r="O215">
        <v>517</v>
      </c>
      <c r="P215">
        <v>1</v>
      </c>
      <c r="Q215" t="s">
        <v>15</v>
      </c>
      <c r="R215" t="s">
        <v>1412</v>
      </c>
      <c r="S215" t="s">
        <v>48</v>
      </c>
      <c r="T215" t="s">
        <v>49</v>
      </c>
      <c r="U215" t="s">
        <v>92</v>
      </c>
      <c r="V215" t="s">
        <v>51</v>
      </c>
      <c r="W215">
        <v>4.7</v>
      </c>
      <c r="X215">
        <v>4</v>
      </c>
      <c r="Y215">
        <v>5</v>
      </c>
      <c r="Z215" s="1">
        <v>42385</v>
      </c>
      <c r="AA215">
        <v>0</v>
      </c>
      <c r="AB215">
        <v>371</v>
      </c>
      <c r="AC215">
        <v>19</v>
      </c>
      <c r="AD215">
        <v>5.1200000000000002E-2</v>
      </c>
      <c r="AE215" t="s">
        <v>1333</v>
      </c>
      <c r="AF215" t="s">
        <v>1677</v>
      </c>
      <c r="AG215" t="s">
        <v>1460</v>
      </c>
      <c r="AH215" t="s">
        <v>1465</v>
      </c>
      <c r="AI215">
        <v>8.6999999999999993</v>
      </c>
    </row>
    <row r="216" spans="1:35" x14ac:dyDescent="0.45">
      <c r="A216">
        <v>10286</v>
      </c>
      <c r="B216">
        <v>53564</v>
      </c>
      <c r="C216" t="s">
        <v>1440</v>
      </c>
      <c r="D216" t="s">
        <v>1125</v>
      </c>
      <c r="E216" t="s">
        <v>24</v>
      </c>
      <c r="F216">
        <v>32</v>
      </c>
      <c r="G216" s="1">
        <v>32219</v>
      </c>
      <c r="H216" t="s">
        <v>1126</v>
      </c>
      <c r="I216" t="s">
        <v>27</v>
      </c>
      <c r="J216" t="s">
        <v>28</v>
      </c>
      <c r="K216" t="s">
        <v>29</v>
      </c>
      <c r="L216" t="s">
        <v>1416</v>
      </c>
      <c r="M216" s="1">
        <v>40553</v>
      </c>
      <c r="N216" s="1">
        <v>43097</v>
      </c>
      <c r="O216">
        <v>2544</v>
      </c>
      <c r="P216">
        <v>7</v>
      </c>
      <c r="Q216" t="s">
        <v>1411</v>
      </c>
      <c r="R216" t="s">
        <v>1412</v>
      </c>
      <c r="S216" t="s">
        <v>35</v>
      </c>
      <c r="T216" t="s">
        <v>72</v>
      </c>
      <c r="U216" t="s">
        <v>73</v>
      </c>
      <c r="V216" t="s">
        <v>175</v>
      </c>
      <c r="W216">
        <v>3.54</v>
      </c>
      <c r="X216">
        <v>5</v>
      </c>
      <c r="Y216">
        <v>0</v>
      </c>
      <c r="Z216" s="1">
        <v>42831</v>
      </c>
      <c r="AA216">
        <v>4</v>
      </c>
      <c r="AB216">
        <v>1818</v>
      </c>
      <c r="AC216">
        <v>15</v>
      </c>
      <c r="AD216">
        <v>8.3000000000000001E-3</v>
      </c>
      <c r="AE216" t="s">
        <v>1303</v>
      </c>
      <c r="AF216" t="s">
        <v>1678</v>
      </c>
      <c r="AG216" t="s">
        <v>1460</v>
      </c>
      <c r="AH216" t="s">
        <v>1464</v>
      </c>
      <c r="AI216">
        <v>8.5</v>
      </c>
    </row>
    <row r="217" spans="1:35" x14ac:dyDescent="0.45">
      <c r="A217">
        <v>10297</v>
      </c>
      <c r="B217">
        <v>60270</v>
      </c>
      <c r="C217" t="s">
        <v>1438</v>
      </c>
      <c r="D217" t="s">
        <v>1129</v>
      </c>
      <c r="E217" t="s">
        <v>24</v>
      </c>
      <c r="F217">
        <v>30</v>
      </c>
      <c r="G217" s="1">
        <v>32707</v>
      </c>
      <c r="H217" t="s">
        <v>1130</v>
      </c>
      <c r="I217" t="s">
        <v>43</v>
      </c>
      <c r="J217" t="s">
        <v>28</v>
      </c>
      <c r="K217" t="s">
        <v>29</v>
      </c>
      <c r="L217" t="s">
        <v>160</v>
      </c>
      <c r="M217" s="1">
        <v>40729</v>
      </c>
      <c r="N217" s="1">
        <v>42262</v>
      </c>
      <c r="O217">
        <v>1533</v>
      </c>
      <c r="P217">
        <v>4</v>
      </c>
      <c r="Q217" t="s">
        <v>1417</v>
      </c>
      <c r="R217" t="s">
        <v>1412</v>
      </c>
      <c r="S217" t="s">
        <v>35</v>
      </c>
      <c r="T217" t="s">
        <v>78</v>
      </c>
      <c r="U217" t="s">
        <v>174</v>
      </c>
      <c r="V217" t="s">
        <v>175</v>
      </c>
      <c r="W217">
        <v>2.4</v>
      </c>
      <c r="X217">
        <v>5</v>
      </c>
      <c r="Y217">
        <v>0</v>
      </c>
      <c r="Z217" s="1">
        <v>42041</v>
      </c>
      <c r="AA217">
        <v>5</v>
      </c>
      <c r="AB217">
        <v>1095</v>
      </c>
      <c r="AC217">
        <v>2</v>
      </c>
      <c r="AD217">
        <v>1.8E-3</v>
      </c>
      <c r="AE217" t="s">
        <v>1334</v>
      </c>
      <c r="AF217" t="s">
        <v>1679</v>
      </c>
      <c r="AG217" t="s">
        <v>1460</v>
      </c>
      <c r="AH217" t="s">
        <v>1465</v>
      </c>
      <c r="AI217">
        <v>7.4</v>
      </c>
    </row>
    <row r="218" spans="1:35" x14ac:dyDescent="0.45">
      <c r="A218">
        <v>10171</v>
      </c>
      <c r="B218">
        <v>45998</v>
      </c>
      <c r="C218" t="s">
        <v>1440</v>
      </c>
      <c r="D218" t="s">
        <v>1125</v>
      </c>
      <c r="E218" t="s">
        <v>24</v>
      </c>
      <c r="F218">
        <v>33</v>
      </c>
      <c r="G218" s="1">
        <v>31613</v>
      </c>
      <c r="H218" t="s">
        <v>1130</v>
      </c>
      <c r="I218" t="s">
        <v>27</v>
      </c>
      <c r="J218" t="s">
        <v>28</v>
      </c>
      <c r="K218" t="s">
        <v>29</v>
      </c>
      <c r="L218" t="s">
        <v>30</v>
      </c>
      <c r="M218" s="1">
        <v>40679</v>
      </c>
      <c r="N218" s="1">
        <v>42302</v>
      </c>
      <c r="O218">
        <v>1623</v>
      </c>
      <c r="P218">
        <v>4</v>
      </c>
      <c r="Q218" t="s">
        <v>1429</v>
      </c>
      <c r="R218" t="s">
        <v>1412</v>
      </c>
      <c r="S218" t="s">
        <v>35</v>
      </c>
      <c r="T218" t="s">
        <v>78</v>
      </c>
      <c r="U218" t="s">
        <v>37</v>
      </c>
      <c r="V218" t="s">
        <v>51</v>
      </c>
      <c r="W218">
        <v>3.45</v>
      </c>
      <c r="X218">
        <v>4</v>
      </c>
      <c r="Y218">
        <v>0</v>
      </c>
      <c r="Z218" s="1">
        <v>41772</v>
      </c>
      <c r="AA218">
        <v>0</v>
      </c>
      <c r="AB218">
        <v>1161</v>
      </c>
      <c r="AC218">
        <v>5</v>
      </c>
      <c r="AD218">
        <v>4.3E-3</v>
      </c>
      <c r="AE218" t="s">
        <v>1335</v>
      </c>
      <c r="AF218" t="s">
        <v>1680</v>
      </c>
      <c r="AG218" t="s">
        <v>1460</v>
      </c>
      <c r="AH218" t="s">
        <v>1465</v>
      </c>
      <c r="AI218">
        <v>7.4</v>
      </c>
    </row>
    <row r="219" spans="1:35" x14ac:dyDescent="0.45">
      <c r="A219">
        <v>10032</v>
      </c>
      <c r="B219">
        <v>57954</v>
      </c>
      <c r="C219" t="s">
        <v>1440</v>
      </c>
      <c r="D219" t="s">
        <v>1129</v>
      </c>
      <c r="E219" t="s">
        <v>24</v>
      </c>
      <c r="F219">
        <v>33</v>
      </c>
      <c r="G219" s="1">
        <v>31641</v>
      </c>
      <c r="H219" t="s">
        <v>1130</v>
      </c>
      <c r="I219" t="s">
        <v>43</v>
      </c>
      <c r="J219" t="s">
        <v>28</v>
      </c>
      <c r="K219" t="s">
        <v>29</v>
      </c>
      <c r="L219" t="s">
        <v>30</v>
      </c>
      <c r="M219" s="1">
        <v>40679</v>
      </c>
      <c r="N219" s="1">
        <v>41309</v>
      </c>
      <c r="O219">
        <v>630</v>
      </c>
      <c r="P219">
        <v>2</v>
      </c>
      <c r="Q219" t="s">
        <v>1425</v>
      </c>
      <c r="R219" t="s">
        <v>1412</v>
      </c>
      <c r="S219" t="s">
        <v>35</v>
      </c>
      <c r="T219" t="s">
        <v>91</v>
      </c>
      <c r="U219" t="s">
        <v>50</v>
      </c>
      <c r="V219" t="s">
        <v>38</v>
      </c>
      <c r="W219">
        <v>4.2</v>
      </c>
      <c r="X219">
        <v>5</v>
      </c>
      <c r="Y219">
        <v>0</v>
      </c>
      <c r="Z219" s="1">
        <v>41284</v>
      </c>
      <c r="AA219">
        <v>0</v>
      </c>
      <c r="AB219">
        <v>450</v>
      </c>
      <c r="AC219">
        <v>12</v>
      </c>
      <c r="AD219">
        <v>2.6700000000000002E-2</v>
      </c>
      <c r="AE219" t="s">
        <v>1298</v>
      </c>
      <c r="AF219" t="s">
        <v>1681</v>
      </c>
      <c r="AG219" t="s">
        <v>1460</v>
      </c>
      <c r="AH219" t="s">
        <v>1465</v>
      </c>
      <c r="AI219">
        <v>9.1999999999999993</v>
      </c>
    </row>
    <row r="220" spans="1:35" x14ac:dyDescent="0.45">
      <c r="A220">
        <v>10130</v>
      </c>
      <c r="B220">
        <v>74669</v>
      </c>
      <c r="C220" t="s">
        <v>1438</v>
      </c>
      <c r="D220" t="s">
        <v>195</v>
      </c>
      <c r="E220" t="s">
        <v>24</v>
      </c>
      <c r="F220">
        <v>43</v>
      </c>
      <c r="G220" s="1">
        <v>28254</v>
      </c>
      <c r="H220" t="s">
        <v>1130</v>
      </c>
      <c r="I220" t="s">
        <v>43</v>
      </c>
      <c r="J220" t="s">
        <v>28</v>
      </c>
      <c r="K220" t="s">
        <v>29</v>
      </c>
      <c r="L220" t="s">
        <v>30</v>
      </c>
      <c r="M220" s="1">
        <v>40476</v>
      </c>
      <c r="N220" s="1">
        <v>42508</v>
      </c>
      <c r="O220">
        <v>2032</v>
      </c>
      <c r="P220">
        <v>6</v>
      </c>
      <c r="Q220" t="s">
        <v>112</v>
      </c>
      <c r="R220" t="s">
        <v>1412</v>
      </c>
      <c r="S220" t="s">
        <v>35</v>
      </c>
      <c r="T220" t="s">
        <v>199</v>
      </c>
      <c r="U220" t="s">
        <v>50</v>
      </c>
      <c r="V220" t="s">
        <v>51</v>
      </c>
      <c r="W220">
        <v>4.16</v>
      </c>
      <c r="X220">
        <v>5</v>
      </c>
      <c r="Y220">
        <v>0</v>
      </c>
      <c r="Z220" s="1">
        <v>42068</v>
      </c>
      <c r="AA220">
        <v>0</v>
      </c>
      <c r="AB220">
        <v>1452</v>
      </c>
      <c r="AC220">
        <v>6</v>
      </c>
      <c r="AD220">
        <v>4.1000000000000003E-3</v>
      </c>
      <c r="AE220" t="s">
        <v>1336</v>
      </c>
      <c r="AF220" t="s">
        <v>1682</v>
      </c>
      <c r="AG220" t="s">
        <v>1461</v>
      </c>
      <c r="AH220" t="s">
        <v>1464</v>
      </c>
      <c r="AI220">
        <v>9.1999999999999993</v>
      </c>
    </row>
    <row r="221" spans="1:35" x14ac:dyDescent="0.45">
      <c r="A221">
        <v>10217</v>
      </c>
      <c r="B221">
        <v>74226</v>
      </c>
      <c r="C221" t="s">
        <v>1438</v>
      </c>
      <c r="D221" t="s">
        <v>1129</v>
      </c>
      <c r="E221" t="s">
        <v>24</v>
      </c>
      <c r="F221">
        <v>41</v>
      </c>
      <c r="G221" s="1">
        <v>28924</v>
      </c>
      <c r="H221" t="s">
        <v>1130</v>
      </c>
      <c r="I221" t="s">
        <v>43</v>
      </c>
      <c r="J221" t="s">
        <v>1146</v>
      </c>
      <c r="K221" t="s">
        <v>29</v>
      </c>
      <c r="L221" t="s">
        <v>160</v>
      </c>
      <c r="M221" s="1">
        <v>41001</v>
      </c>
      <c r="N221" s="1"/>
      <c r="O221">
        <v>2830</v>
      </c>
      <c r="P221">
        <v>8</v>
      </c>
      <c r="R221" t="s">
        <v>34</v>
      </c>
      <c r="S221" t="s">
        <v>35</v>
      </c>
      <c r="T221" t="s">
        <v>98</v>
      </c>
      <c r="U221" t="s">
        <v>37</v>
      </c>
      <c r="V221" t="s">
        <v>51</v>
      </c>
      <c r="W221">
        <v>4.3</v>
      </c>
      <c r="X221">
        <v>3</v>
      </c>
      <c r="Y221">
        <v>0</v>
      </c>
      <c r="Z221" s="1">
        <v>43479</v>
      </c>
      <c r="AA221">
        <v>0</v>
      </c>
      <c r="AB221">
        <v>2022</v>
      </c>
      <c r="AC221">
        <v>14</v>
      </c>
      <c r="AD221">
        <v>6.8999999999999999E-3</v>
      </c>
      <c r="AE221" t="s">
        <v>1304</v>
      </c>
      <c r="AF221" t="s">
        <v>1683</v>
      </c>
      <c r="AG221" t="s">
        <v>1461</v>
      </c>
      <c r="AH221" t="s">
        <v>1464</v>
      </c>
      <c r="AI221">
        <v>7.3</v>
      </c>
    </row>
    <row r="222" spans="1:35" x14ac:dyDescent="0.45">
      <c r="A222">
        <v>10016</v>
      </c>
      <c r="B222">
        <v>93554</v>
      </c>
      <c r="C222" t="s">
        <v>1439</v>
      </c>
      <c r="D222" t="s">
        <v>122</v>
      </c>
      <c r="E222" t="s">
        <v>24</v>
      </c>
      <c r="F222">
        <v>35</v>
      </c>
      <c r="G222" s="1">
        <v>30941</v>
      </c>
      <c r="H222" t="s">
        <v>1130</v>
      </c>
      <c r="I222" t="s">
        <v>43</v>
      </c>
      <c r="J222" t="s">
        <v>28</v>
      </c>
      <c r="K222" t="s">
        <v>29</v>
      </c>
      <c r="L222" t="s">
        <v>1416</v>
      </c>
      <c r="M222" s="1">
        <v>41953</v>
      </c>
      <c r="N222" s="1"/>
      <c r="O222">
        <v>1878</v>
      </c>
      <c r="P222">
        <v>5</v>
      </c>
      <c r="R222" t="s">
        <v>34</v>
      </c>
      <c r="S222" t="s">
        <v>48</v>
      </c>
      <c r="T222" t="s">
        <v>49</v>
      </c>
      <c r="U222" t="s">
        <v>92</v>
      </c>
      <c r="V222" t="s">
        <v>38</v>
      </c>
      <c r="W222">
        <v>4.5999999999999996</v>
      </c>
      <c r="X222">
        <v>5</v>
      </c>
      <c r="Y222">
        <v>7</v>
      </c>
      <c r="Z222" s="1">
        <v>43469</v>
      </c>
      <c r="AA222">
        <v>0</v>
      </c>
      <c r="AB222">
        <v>1342</v>
      </c>
      <c r="AC222">
        <v>16</v>
      </c>
      <c r="AD222">
        <v>1.1900000000000001E-2</v>
      </c>
      <c r="AE222" t="s">
        <v>1337</v>
      </c>
      <c r="AF222" t="s">
        <v>1684</v>
      </c>
      <c r="AG222" t="s">
        <v>1460</v>
      </c>
      <c r="AH222" t="s">
        <v>1464</v>
      </c>
      <c r="AI222">
        <v>9.6</v>
      </c>
    </row>
    <row r="223" spans="1:35" x14ac:dyDescent="0.45">
      <c r="A223">
        <v>10050</v>
      </c>
      <c r="B223">
        <v>64724</v>
      </c>
      <c r="C223" t="s">
        <v>1438</v>
      </c>
      <c r="D223" t="s">
        <v>1125</v>
      </c>
      <c r="E223" t="s">
        <v>24</v>
      </c>
      <c r="F223">
        <v>32</v>
      </c>
      <c r="G223" s="1">
        <v>32208</v>
      </c>
      <c r="H223" t="s">
        <v>1126</v>
      </c>
      <c r="I223" t="s">
        <v>43</v>
      </c>
      <c r="J223" t="s">
        <v>28</v>
      </c>
      <c r="K223" t="s">
        <v>29</v>
      </c>
      <c r="L223" t="s">
        <v>160</v>
      </c>
      <c r="M223" s="1">
        <v>40729</v>
      </c>
      <c r="N223" s="1">
        <v>41243</v>
      </c>
      <c r="O223">
        <v>514</v>
      </c>
      <c r="P223">
        <v>1</v>
      </c>
      <c r="Q223" t="s">
        <v>1425</v>
      </c>
      <c r="R223" t="s">
        <v>1412</v>
      </c>
      <c r="S223" t="s">
        <v>35</v>
      </c>
      <c r="T223" t="s">
        <v>98</v>
      </c>
      <c r="U223" t="s">
        <v>73</v>
      </c>
      <c r="V223" t="s">
        <v>51</v>
      </c>
      <c r="W223">
        <v>5</v>
      </c>
      <c r="X223">
        <v>3</v>
      </c>
      <c r="Y223">
        <v>0</v>
      </c>
      <c r="Z223" s="1">
        <v>40959</v>
      </c>
      <c r="AA223">
        <v>0</v>
      </c>
      <c r="AB223">
        <v>368</v>
      </c>
      <c r="AC223">
        <v>13</v>
      </c>
      <c r="AD223">
        <v>3.5299999999999998E-2</v>
      </c>
      <c r="AE223" t="s">
        <v>1338</v>
      </c>
      <c r="AF223" t="s">
        <v>1685</v>
      </c>
      <c r="AG223" t="s">
        <v>1460</v>
      </c>
      <c r="AH223" t="s">
        <v>1465</v>
      </c>
      <c r="AI223">
        <v>8</v>
      </c>
    </row>
    <row r="224" spans="1:35" x14ac:dyDescent="0.45">
      <c r="A224">
        <v>10164</v>
      </c>
      <c r="B224">
        <v>47001</v>
      </c>
      <c r="C224" t="s">
        <v>1440</v>
      </c>
      <c r="D224" t="s">
        <v>1125</v>
      </c>
      <c r="E224" t="s">
        <v>24</v>
      </c>
      <c r="F224">
        <v>38</v>
      </c>
      <c r="G224" s="1">
        <v>29913</v>
      </c>
      <c r="H224" t="s">
        <v>1126</v>
      </c>
      <c r="I224" t="s">
        <v>27</v>
      </c>
      <c r="J224" t="s">
        <v>28</v>
      </c>
      <c r="K224" t="s">
        <v>29</v>
      </c>
      <c r="L224" t="s">
        <v>30</v>
      </c>
      <c r="M224" s="1">
        <v>39391</v>
      </c>
      <c r="N224" s="1"/>
      <c r="O224">
        <v>4440</v>
      </c>
      <c r="P224">
        <v>12</v>
      </c>
      <c r="R224" t="s">
        <v>34</v>
      </c>
      <c r="S224" t="s">
        <v>35</v>
      </c>
      <c r="T224" t="s">
        <v>113</v>
      </c>
      <c r="U224" t="s">
        <v>73</v>
      </c>
      <c r="V224" t="s">
        <v>51</v>
      </c>
      <c r="W224">
        <v>3.66</v>
      </c>
      <c r="X224">
        <v>3</v>
      </c>
      <c r="Y224">
        <v>0</v>
      </c>
      <c r="Z224" s="1">
        <v>43521</v>
      </c>
      <c r="AA224">
        <v>0</v>
      </c>
      <c r="AB224">
        <v>3172</v>
      </c>
      <c r="AC224">
        <v>15</v>
      </c>
      <c r="AD224">
        <v>4.7000000000000002E-3</v>
      </c>
      <c r="AE224" t="s">
        <v>1339</v>
      </c>
      <c r="AF224" t="s">
        <v>1686</v>
      </c>
      <c r="AG224" t="s">
        <v>1461</v>
      </c>
      <c r="AH224" t="s">
        <v>1466</v>
      </c>
      <c r="AI224">
        <v>6.7</v>
      </c>
    </row>
    <row r="225" spans="1:35" x14ac:dyDescent="0.45">
      <c r="A225">
        <v>10124</v>
      </c>
      <c r="B225">
        <v>61844</v>
      </c>
      <c r="C225" t="s">
        <v>1438</v>
      </c>
      <c r="D225" t="s">
        <v>1165</v>
      </c>
      <c r="E225" t="s">
        <v>834</v>
      </c>
      <c r="F225">
        <v>31</v>
      </c>
      <c r="G225" s="1">
        <v>32384</v>
      </c>
      <c r="H225" t="s">
        <v>1130</v>
      </c>
      <c r="I225" t="s">
        <v>43</v>
      </c>
      <c r="J225" t="s">
        <v>28</v>
      </c>
      <c r="K225" t="s">
        <v>29</v>
      </c>
      <c r="L225" t="s">
        <v>1416</v>
      </c>
      <c r="M225" s="1">
        <v>40917</v>
      </c>
      <c r="N225" s="1"/>
      <c r="O225">
        <v>2914</v>
      </c>
      <c r="P225">
        <v>8</v>
      </c>
      <c r="R225" t="s">
        <v>34</v>
      </c>
      <c r="S225" t="s">
        <v>225</v>
      </c>
      <c r="T225" t="s">
        <v>270</v>
      </c>
      <c r="U225" t="s">
        <v>371</v>
      </c>
      <c r="V225" t="s">
        <v>51</v>
      </c>
      <c r="W225">
        <v>4.2</v>
      </c>
      <c r="X225">
        <v>5</v>
      </c>
      <c r="Y225">
        <v>0</v>
      </c>
      <c r="Z225" s="1">
        <v>43497</v>
      </c>
      <c r="AA225">
        <v>0</v>
      </c>
      <c r="AB225">
        <v>2082</v>
      </c>
      <c r="AC225">
        <v>9</v>
      </c>
      <c r="AD225">
        <v>4.3E-3</v>
      </c>
      <c r="AE225" t="s">
        <v>1340</v>
      </c>
      <c r="AF225" t="s">
        <v>1687</v>
      </c>
      <c r="AG225" t="s">
        <v>1460</v>
      </c>
      <c r="AH225" t="s">
        <v>1464</v>
      </c>
      <c r="AI225">
        <v>9.1999999999999993</v>
      </c>
    </row>
    <row r="226" spans="1:35" x14ac:dyDescent="0.45">
      <c r="A226">
        <v>10187</v>
      </c>
      <c r="B226">
        <v>46799</v>
      </c>
      <c r="C226" t="s">
        <v>1440</v>
      </c>
      <c r="D226" t="s">
        <v>1125</v>
      </c>
      <c r="E226" t="s">
        <v>24</v>
      </c>
      <c r="F226">
        <v>35</v>
      </c>
      <c r="G226" s="1">
        <v>30970</v>
      </c>
      <c r="H226" t="s">
        <v>1130</v>
      </c>
      <c r="I226" t="s">
        <v>68</v>
      </c>
      <c r="J226" t="s">
        <v>1146</v>
      </c>
      <c r="K226" t="s">
        <v>29</v>
      </c>
      <c r="L226" t="s">
        <v>160</v>
      </c>
      <c r="M226" s="1">
        <v>40679</v>
      </c>
      <c r="N226" s="1">
        <v>43255</v>
      </c>
      <c r="O226">
        <v>2576</v>
      </c>
      <c r="P226">
        <v>7</v>
      </c>
      <c r="Q226" t="s">
        <v>112</v>
      </c>
      <c r="R226" t="s">
        <v>1412</v>
      </c>
      <c r="S226" t="s">
        <v>35</v>
      </c>
      <c r="T226" t="s">
        <v>59</v>
      </c>
      <c r="U226" t="s">
        <v>73</v>
      </c>
      <c r="V226" t="s">
        <v>51</v>
      </c>
      <c r="W226">
        <v>3.17</v>
      </c>
      <c r="X226">
        <v>4</v>
      </c>
      <c r="Y226">
        <v>0</v>
      </c>
      <c r="Z226" s="1">
        <v>43192</v>
      </c>
      <c r="AA226">
        <v>0</v>
      </c>
      <c r="AB226">
        <v>1840</v>
      </c>
      <c r="AC226">
        <v>14</v>
      </c>
      <c r="AD226">
        <v>7.6E-3</v>
      </c>
      <c r="AE226" t="s">
        <v>1341</v>
      </c>
      <c r="AF226" t="s">
        <v>1688</v>
      </c>
      <c r="AG226" t="s">
        <v>1460</v>
      </c>
      <c r="AH226" t="s">
        <v>1464</v>
      </c>
      <c r="AI226">
        <v>7.2</v>
      </c>
    </row>
    <row r="227" spans="1:35" x14ac:dyDescent="0.45">
      <c r="A227">
        <v>10225</v>
      </c>
      <c r="B227">
        <v>59472</v>
      </c>
      <c r="C227" t="s">
        <v>1440</v>
      </c>
      <c r="D227" t="s">
        <v>1125</v>
      </c>
      <c r="E227" t="s">
        <v>24</v>
      </c>
      <c r="F227">
        <v>59</v>
      </c>
      <c r="G227" s="1">
        <v>22451</v>
      </c>
      <c r="H227" t="s">
        <v>1126</v>
      </c>
      <c r="I227" t="s">
        <v>27</v>
      </c>
      <c r="J227" t="s">
        <v>28</v>
      </c>
      <c r="K227" t="s">
        <v>29</v>
      </c>
      <c r="L227" t="s">
        <v>30</v>
      </c>
      <c r="M227" s="1">
        <v>41645</v>
      </c>
      <c r="N227" s="1"/>
      <c r="O227">
        <v>2186</v>
      </c>
      <c r="P227">
        <v>6</v>
      </c>
      <c r="R227" t="s">
        <v>34</v>
      </c>
      <c r="S227" t="s">
        <v>35</v>
      </c>
      <c r="T227" t="s">
        <v>129</v>
      </c>
      <c r="U227" t="s">
        <v>92</v>
      </c>
      <c r="V227" t="s">
        <v>51</v>
      </c>
      <c r="W227">
        <v>4.8</v>
      </c>
      <c r="X227">
        <v>3</v>
      </c>
      <c r="Y227">
        <v>0</v>
      </c>
      <c r="Z227" s="1">
        <v>43472</v>
      </c>
      <c r="AA227">
        <v>0</v>
      </c>
      <c r="AB227">
        <v>1562</v>
      </c>
      <c r="AC227">
        <v>14</v>
      </c>
      <c r="AD227">
        <v>8.9999999999999993E-3</v>
      </c>
      <c r="AE227" t="s">
        <v>1342</v>
      </c>
      <c r="AF227" t="s">
        <v>1689</v>
      </c>
      <c r="AG227" t="s">
        <v>1459</v>
      </c>
      <c r="AH227" t="s">
        <v>1464</v>
      </c>
      <c r="AI227">
        <v>7.8</v>
      </c>
    </row>
    <row r="228" spans="1:35" x14ac:dyDescent="0.45">
      <c r="A228">
        <v>10262</v>
      </c>
      <c r="B228">
        <v>46430</v>
      </c>
      <c r="C228" t="s">
        <v>1440</v>
      </c>
      <c r="D228" t="s">
        <v>1125</v>
      </c>
      <c r="E228" t="s">
        <v>24</v>
      </c>
      <c r="F228">
        <v>49</v>
      </c>
      <c r="G228" s="1">
        <v>25833</v>
      </c>
      <c r="H228" t="s">
        <v>1130</v>
      </c>
      <c r="I228" t="s">
        <v>68</v>
      </c>
      <c r="J228" t="s">
        <v>28</v>
      </c>
      <c r="K228" t="s">
        <v>29</v>
      </c>
      <c r="L228" t="s">
        <v>30</v>
      </c>
      <c r="M228" s="1">
        <v>41176</v>
      </c>
      <c r="N228" s="1">
        <v>41443</v>
      </c>
      <c r="O228">
        <v>267</v>
      </c>
      <c r="P228">
        <v>1</v>
      </c>
      <c r="Q228" t="s">
        <v>1417</v>
      </c>
      <c r="R228" t="s">
        <v>1412</v>
      </c>
      <c r="S228" t="s">
        <v>35</v>
      </c>
      <c r="T228" t="s">
        <v>59</v>
      </c>
      <c r="U228" t="s">
        <v>50</v>
      </c>
      <c r="V228" t="s">
        <v>51</v>
      </c>
      <c r="W228">
        <v>4.5</v>
      </c>
      <c r="X228">
        <v>5</v>
      </c>
      <c r="Y228">
        <v>0</v>
      </c>
      <c r="Z228" s="1">
        <v>41366</v>
      </c>
      <c r="AA228">
        <v>0</v>
      </c>
      <c r="AB228">
        <v>191</v>
      </c>
      <c r="AC228">
        <v>16</v>
      </c>
      <c r="AD228">
        <v>8.3799999999999999E-2</v>
      </c>
      <c r="AE228" t="s">
        <v>1343</v>
      </c>
      <c r="AF228" t="s">
        <v>1690</v>
      </c>
      <c r="AG228" t="s">
        <v>1462</v>
      </c>
      <c r="AH228" t="s">
        <v>1465</v>
      </c>
      <c r="AI228">
        <v>9.5</v>
      </c>
    </row>
    <row r="229" spans="1:35" x14ac:dyDescent="0.45">
      <c r="A229">
        <v>10131</v>
      </c>
      <c r="B229">
        <v>83363</v>
      </c>
      <c r="C229" t="s">
        <v>1439</v>
      </c>
      <c r="D229" t="s">
        <v>81</v>
      </c>
      <c r="E229" t="s">
        <v>24</v>
      </c>
      <c r="F229">
        <v>35</v>
      </c>
      <c r="G229" s="1">
        <v>30992</v>
      </c>
      <c r="H229" t="s">
        <v>1126</v>
      </c>
      <c r="I229" t="s">
        <v>43</v>
      </c>
      <c r="J229" t="s">
        <v>1146</v>
      </c>
      <c r="K229" t="s">
        <v>29</v>
      </c>
      <c r="L229" t="s">
        <v>1416</v>
      </c>
      <c r="M229" s="1">
        <v>40595</v>
      </c>
      <c r="N229" s="1">
        <v>42231</v>
      </c>
      <c r="O229">
        <v>1636</v>
      </c>
      <c r="P229">
        <v>4</v>
      </c>
      <c r="Q229" t="s">
        <v>1411</v>
      </c>
      <c r="R229" t="s">
        <v>1412</v>
      </c>
      <c r="S229" t="s">
        <v>1415</v>
      </c>
      <c r="T229" t="s">
        <v>199</v>
      </c>
      <c r="U229" t="s">
        <v>99</v>
      </c>
      <c r="V229" t="s">
        <v>51</v>
      </c>
      <c r="W229">
        <v>4.1500000000000004</v>
      </c>
      <c r="X229">
        <v>4</v>
      </c>
      <c r="Y229">
        <v>0</v>
      </c>
      <c r="Z229" s="1">
        <v>41748</v>
      </c>
      <c r="AA229">
        <v>0</v>
      </c>
      <c r="AB229">
        <v>1170</v>
      </c>
      <c r="AC229">
        <v>4</v>
      </c>
      <c r="AD229">
        <v>3.3999999999999998E-3</v>
      </c>
      <c r="AE229" t="s">
        <v>1152</v>
      </c>
      <c r="AF229" t="s">
        <v>1691</v>
      </c>
      <c r="AG229" t="s">
        <v>1460</v>
      </c>
      <c r="AH229" t="s">
        <v>1465</v>
      </c>
      <c r="AI229">
        <v>8.1999999999999993</v>
      </c>
    </row>
    <row r="230" spans="1:35" x14ac:dyDescent="0.45">
      <c r="A230">
        <v>10239</v>
      </c>
      <c r="B230">
        <v>95920</v>
      </c>
      <c r="C230" t="s">
        <v>1439</v>
      </c>
      <c r="D230" t="s">
        <v>361</v>
      </c>
      <c r="E230" t="s">
        <v>24</v>
      </c>
      <c r="F230">
        <v>40</v>
      </c>
      <c r="G230" s="1">
        <v>29353</v>
      </c>
      <c r="H230" t="s">
        <v>1130</v>
      </c>
      <c r="I230" t="s">
        <v>43</v>
      </c>
      <c r="J230" t="s">
        <v>28</v>
      </c>
      <c r="K230" t="s">
        <v>29</v>
      </c>
      <c r="L230" t="s">
        <v>1416</v>
      </c>
      <c r="M230" s="1">
        <v>42645</v>
      </c>
      <c r="N230" s="1"/>
      <c r="O230">
        <v>1186</v>
      </c>
      <c r="P230">
        <v>3</v>
      </c>
      <c r="R230" t="s">
        <v>34</v>
      </c>
      <c r="S230" t="s">
        <v>48</v>
      </c>
      <c r="T230" t="s">
        <v>364</v>
      </c>
      <c r="U230" t="s">
        <v>50</v>
      </c>
      <c r="V230" t="s">
        <v>51</v>
      </c>
      <c r="W230">
        <v>4.4000000000000004</v>
      </c>
      <c r="X230">
        <v>4</v>
      </c>
      <c r="Y230">
        <v>6</v>
      </c>
      <c r="Z230" s="1">
        <v>43502</v>
      </c>
      <c r="AA230">
        <v>0</v>
      </c>
      <c r="AB230">
        <v>848</v>
      </c>
      <c r="AC230">
        <v>10</v>
      </c>
      <c r="AD230">
        <v>1.18E-2</v>
      </c>
      <c r="AE230" t="s">
        <v>1345</v>
      </c>
      <c r="AF230" t="s">
        <v>1692</v>
      </c>
      <c r="AG230" t="s">
        <v>1461</v>
      </c>
      <c r="AH230" t="s">
        <v>1465</v>
      </c>
      <c r="AI230">
        <v>8.4</v>
      </c>
    </row>
    <row r="231" spans="1:35" x14ac:dyDescent="0.45">
      <c r="A231">
        <v>10152</v>
      </c>
      <c r="B231">
        <v>61729</v>
      </c>
      <c r="C231" t="s">
        <v>1438</v>
      </c>
      <c r="D231" t="s">
        <v>1125</v>
      </c>
      <c r="E231" t="s">
        <v>24</v>
      </c>
      <c r="F231">
        <v>35</v>
      </c>
      <c r="G231" s="1">
        <v>31047</v>
      </c>
      <c r="H231" t="s">
        <v>1126</v>
      </c>
      <c r="I231" t="s">
        <v>68</v>
      </c>
      <c r="J231" t="s">
        <v>28</v>
      </c>
      <c r="K231" t="s">
        <v>29</v>
      </c>
      <c r="L231" t="s">
        <v>30</v>
      </c>
      <c r="M231" s="1">
        <v>40812</v>
      </c>
      <c r="N231" s="1">
        <v>43197</v>
      </c>
      <c r="O231">
        <v>2385</v>
      </c>
      <c r="P231">
        <v>7</v>
      </c>
      <c r="Q231" t="s">
        <v>1425</v>
      </c>
      <c r="R231" t="s">
        <v>1412</v>
      </c>
      <c r="S231" t="s">
        <v>35</v>
      </c>
      <c r="T231" t="s">
        <v>36</v>
      </c>
      <c r="U231" t="s">
        <v>50</v>
      </c>
      <c r="V231" t="s">
        <v>51</v>
      </c>
      <c r="W231">
        <v>3.8</v>
      </c>
      <c r="X231">
        <v>5</v>
      </c>
      <c r="Y231">
        <v>0</v>
      </c>
      <c r="Z231" s="1">
        <v>43135</v>
      </c>
      <c r="AA231">
        <v>0</v>
      </c>
      <c r="AB231">
        <v>1705</v>
      </c>
      <c r="AC231">
        <v>19</v>
      </c>
      <c r="AD231">
        <v>1.11E-2</v>
      </c>
      <c r="AE231" t="s">
        <v>1344</v>
      </c>
      <c r="AF231" t="s">
        <v>1693</v>
      </c>
      <c r="AG231" t="s">
        <v>1460</v>
      </c>
      <c r="AH231" t="s">
        <v>1464</v>
      </c>
      <c r="AI231">
        <v>8.8000000000000007</v>
      </c>
    </row>
    <row r="232" spans="1:35" x14ac:dyDescent="0.45">
      <c r="A232">
        <v>10140</v>
      </c>
      <c r="B232">
        <v>61809</v>
      </c>
      <c r="C232" t="s">
        <v>1438</v>
      </c>
      <c r="D232" t="s">
        <v>1165</v>
      </c>
      <c r="E232" t="s">
        <v>856</v>
      </c>
      <c r="F232">
        <v>65</v>
      </c>
      <c r="G232" s="1">
        <v>20009</v>
      </c>
      <c r="H232" t="s">
        <v>1126</v>
      </c>
      <c r="I232" t="s">
        <v>43</v>
      </c>
      <c r="J232" t="s">
        <v>28</v>
      </c>
      <c r="K232" t="s">
        <v>29</v>
      </c>
      <c r="L232" t="s">
        <v>30</v>
      </c>
      <c r="M232" s="1">
        <v>41771</v>
      </c>
      <c r="N232" s="1"/>
      <c r="O232">
        <v>2060</v>
      </c>
      <c r="P232">
        <v>6</v>
      </c>
      <c r="R232" t="s">
        <v>34</v>
      </c>
      <c r="S232" t="s">
        <v>225</v>
      </c>
      <c r="T232" t="s">
        <v>226</v>
      </c>
      <c r="U232" t="s">
        <v>174</v>
      </c>
      <c r="V232" t="s">
        <v>51</v>
      </c>
      <c r="W232">
        <v>3.98</v>
      </c>
      <c r="X232">
        <v>3</v>
      </c>
      <c r="Y232">
        <v>0</v>
      </c>
      <c r="Z232" s="1">
        <v>43493</v>
      </c>
      <c r="AA232">
        <v>0</v>
      </c>
      <c r="AB232">
        <v>1472</v>
      </c>
      <c r="AC232">
        <v>4</v>
      </c>
      <c r="AD232">
        <v>2.7000000000000001E-3</v>
      </c>
      <c r="AE232" t="s">
        <v>1346</v>
      </c>
      <c r="AF232" t="s">
        <v>1694</v>
      </c>
      <c r="AG232" t="s">
        <v>1459</v>
      </c>
      <c r="AH232" t="s">
        <v>1464</v>
      </c>
      <c r="AI232">
        <v>7</v>
      </c>
    </row>
    <row r="233" spans="1:35" x14ac:dyDescent="0.45">
      <c r="A233">
        <v>10058</v>
      </c>
      <c r="B233">
        <v>45115</v>
      </c>
      <c r="C233" t="s">
        <v>1440</v>
      </c>
      <c r="D233" t="s">
        <v>1125</v>
      </c>
      <c r="E233" t="s">
        <v>24</v>
      </c>
      <c r="F233">
        <v>37</v>
      </c>
      <c r="G233" s="1">
        <v>30154</v>
      </c>
      <c r="H233" t="s">
        <v>1126</v>
      </c>
      <c r="I233" t="s">
        <v>68</v>
      </c>
      <c r="J233" t="s">
        <v>28</v>
      </c>
      <c r="K233" t="s">
        <v>109</v>
      </c>
      <c r="L233" t="s">
        <v>30</v>
      </c>
      <c r="M233" s="1">
        <v>40679</v>
      </c>
      <c r="N233" s="1">
        <v>42384</v>
      </c>
      <c r="O233">
        <v>1705</v>
      </c>
      <c r="P233">
        <v>5</v>
      </c>
      <c r="Q233" t="s">
        <v>1423</v>
      </c>
      <c r="R233" t="s">
        <v>1412</v>
      </c>
      <c r="S233" t="s">
        <v>35</v>
      </c>
      <c r="T233" t="s">
        <v>64</v>
      </c>
      <c r="U233" t="s">
        <v>37</v>
      </c>
      <c r="V233" t="s">
        <v>51</v>
      </c>
      <c r="W233">
        <v>5</v>
      </c>
      <c r="X233">
        <v>4</v>
      </c>
      <c r="Y233">
        <v>0</v>
      </c>
      <c r="Z233" s="1">
        <v>42093</v>
      </c>
      <c r="AA233">
        <v>0</v>
      </c>
      <c r="AB233">
        <v>1219</v>
      </c>
      <c r="AC233">
        <v>11</v>
      </c>
      <c r="AD233">
        <v>8.9999999999999993E-3</v>
      </c>
      <c r="AE233" t="s">
        <v>1139</v>
      </c>
      <c r="AF233" t="s">
        <v>1695</v>
      </c>
      <c r="AG233" t="s">
        <v>1460</v>
      </c>
      <c r="AH233" t="s">
        <v>1464</v>
      </c>
      <c r="AI233">
        <v>9</v>
      </c>
    </row>
    <row r="234" spans="1:35" x14ac:dyDescent="0.45">
      <c r="A234">
        <v>10011</v>
      </c>
      <c r="B234">
        <v>46738</v>
      </c>
      <c r="C234" t="s">
        <v>1440</v>
      </c>
      <c r="D234" t="s">
        <v>1125</v>
      </c>
      <c r="E234" t="s">
        <v>24</v>
      </c>
      <c r="F234">
        <v>47</v>
      </c>
      <c r="G234" s="1">
        <v>26676</v>
      </c>
      <c r="H234" t="s">
        <v>1130</v>
      </c>
      <c r="I234" t="s">
        <v>43</v>
      </c>
      <c r="J234" t="s">
        <v>28</v>
      </c>
      <c r="K234" t="s">
        <v>29</v>
      </c>
      <c r="L234" t="s">
        <v>160</v>
      </c>
      <c r="M234" s="1">
        <v>40875</v>
      </c>
      <c r="N234" s="1"/>
      <c r="O234">
        <v>2956</v>
      </c>
      <c r="P234">
        <v>8</v>
      </c>
      <c r="R234" t="s">
        <v>34</v>
      </c>
      <c r="S234" t="s">
        <v>35</v>
      </c>
      <c r="T234" t="s">
        <v>72</v>
      </c>
      <c r="U234" t="s">
        <v>73</v>
      </c>
      <c r="V234" t="s">
        <v>38</v>
      </c>
      <c r="W234">
        <v>4.3600000000000003</v>
      </c>
      <c r="X234">
        <v>5</v>
      </c>
      <c r="Y234">
        <v>0</v>
      </c>
      <c r="Z234" s="1">
        <v>43507</v>
      </c>
      <c r="AA234">
        <v>0</v>
      </c>
      <c r="AB234">
        <v>2112</v>
      </c>
      <c r="AC234">
        <v>16</v>
      </c>
      <c r="AD234">
        <v>7.6E-3</v>
      </c>
      <c r="AE234" t="s">
        <v>1347</v>
      </c>
      <c r="AF234" t="s">
        <v>1696</v>
      </c>
      <c r="AG234" t="s">
        <v>1461</v>
      </c>
      <c r="AH234" t="s">
        <v>1464</v>
      </c>
      <c r="AI234">
        <v>9.4</v>
      </c>
    </row>
    <row r="235" spans="1:35" x14ac:dyDescent="0.45">
      <c r="A235">
        <v>10230</v>
      </c>
      <c r="B235">
        <v>64971</v>
      </c>
      <c r="C235" t="s">
        <v>1438</v>
      </c>
      <c r="D235" t="s">
        <v>1129</v>
      </c>
      <c r="E235" t="s">
        <v>24</v>
      </c>
      <c r="F235">
        <v>38</v>
      </c>
      <c r="G235" s="1">
        <v>29834</v>
      </c>
      <c r="H235" t="s">
        <v>1130</v>
      </c>
      <c r="I235" t="s">
        <v>68</v>
      </c>
      <c r="J235" t="s">
        <v>1146</v>
      </c>
      <c r="K235" t="s">
        <v>29</v>
      </c>
      <c r="L235" t="s">
        <v>1416</v>
      </c>
      <c r="M235" s="1">
        <v>40812</v>
      </c>
      <c r="N235" s="1">
        <v>40838</v>
      </c>
      <c r="O235">
        <v>26</v>
      </c>
      <c r="P235">
        <v>0</v>
      </c>
      <c r="Q235" t="s">
        <v>1414</v>
      </c>
      <c r="R235" t="s">
        <v>1412</v>
      </c>
      <c r="S235" t="s">
        <v>35</v>
      </c>
      <c r="T235" t="s">
        <v>113</v>
      </c>
      <c r="U235" t="s">
        <v>73</v>
      </c>
      <c r="V235" t="s">
        <v>51</v>
      </c>
      <c r="W235">
        <v>4.5</v>
      </c>
      <c r="X235">
        <v>4</v>
      </c>
      <c r="Y235">
        <v>0</v>
      </c>
      <c r="Z235" s="1">
        <v>40838</v>
      </c>
      <c r="AA235">
        <v>0</v>
      </c>
      <c r="AB235">
        <v>20</v>
      </c>
      <c r="AC235">
        <v>10</v>
      </c>
      <c r="AD235">
        <v>0.5</v>
      </c>
      <c r="AE235" t="s">
        <v>1348</v>
      </c>
      <c r="AF235" t="s">
        <v>1697</v>
      </c>
      <c r="AG235" t="s">
        <v>1461</v>
      </c>
      <c r="AH235" t="s">
        <v>1465</v>
      </c>
      <c r="AI235">
        <v>8.5</v>
      </c>
    </row>
    <row r="236" spans="1:35" x14ac:dyDescent="0.45">
      <c r="A236">
        <v>10224</v>
      </c>
      <c r="B236">
        <v>55578</v>
      </c>
      <c r="C236" t="s">
        <v>1440</v>
      </c>
      <c r="D236" t="s">
        <v>1129</v>
      </c>
      <c r="E236" t="s">
        <v>24</v>
      </c>
      <c r="F236">
        <v>48</v>
      </c>
      <c r="G236" s="1">
        <v>26483</v>
      </c>
      <c r="H236" t="s">
        <v>1126</v>
      </c>
      <c r="I236" t="s">
        <v>43</v>
      </c>
      <c r="J236" t="s">
        <v>28</v>
      </c>
      <c r="K236" t="s">
        <v>29</v>
      </c>
      <c r="L236" t="s">
        <v>30</v>
      </c>
      <c r="M236" s="1">
        <v>40729</v>
      </c>
      <c r="N236" s="1">
        <v>40947</v>
      </c>
      <c r="O236">
        <v>218</v>
      </c>
      <c r="P236">
        <v>1</v>
      </c>
      <c r="Q236" t="s">
        <v>112</v>
      </c>
      <c r="R236" t="s">
        <v>1412</v>
      </c>
      <c r="S236" t="s">
        <v>35</v>
      </c>
      <c r="T236" t="s">
        <v>59</v>
      </c>
      <c r="U236" t="s">
        <v>50</v>
      </c>
      <c r="V236" t="s">
        <v>51</v>
      </c>
      <c r="W236">
        <v>4.2</v>
      </c>
      <c r="X236">
        <v>5</v>
      </c>
      <c r="Y236">
        <v>0</v>
      </c>
      <c r="Z236" s="1">
        <v>40914</v>
      </c>
      <c r="AA236">
        <v>0</v>
      </c>
      <c r="AB236">
        <v>156</v>
      </c>
      <c r="AC236">
        <v>13</v>
      </c>
      <c r="AD236">
        <v>8.3299999999999999E-2</v>
      </c>
      <c r="AE236" t="s">
        <v>1312</v>
      </c>
      <c r="AF236" t="s">
        <v>1698</v>
      </c>
      <c r="AG236" t="s">
        <v>1462</v>
      </c>
      <c r="AH236" t="s">
        <v>1465</v>
      </c>
      <c r="AI236">
        <v>9.1999999999999993</v>
      </c>
    </row>
    <row r="237" spans="1:35" x14ac:dyDescent="0.45">
      <c r="A237">
        <v>10047</v>
      </c>
      <c r="B237">
        <v>50428</v>
      </c>
      <c r="C237" t="s">
        <v>1440</v>
      </c>
      <c r="D237" t="s">
        <v>1125</v>
      </c>
      <c r="E237" t="s">
        <v>24</v>
      </c>
      <c r="F237">
        <v>46</v>
      </c>
      <c r="G237" s="1">
        <v>27036</v>
      </c>
      <c r="H237" t="s">
        <v>1126</v>
      </c>
      <c r="I237" t="s">
        <v>43</v>
      </c>
      <c r="J237" t="s">
        <v>28</v>
      </c>
      <c r="K237" t="s">
        <v>29</v>
      </c>
      <c r="L237" t="s">
        <v>1416</v>
      </c>
      <c r="M237" s="1">
        <v>40553</v>
      </c>
      <c r="N237" s="1">
        <v>42395</v>
      </c>
      <c r="O237">
        <v>1842</v>
      </c>
      <c r="P237">
        <v>5</v>
      </c>
      <c r="Q237" t="s">
        <v>1420</v>
      </c>
      <c r="R237" t="s">
        <v>1412</v>
      </c>
      <c r="S237" t="s">
        <v>35</v>
      </c>
      <c r="T237" t="s">
        <v>78</v>
      </c>
      <c r="U237" t="s">
        <v>50</v>
      </c>
      <c r="V237" t="s">
        <v>51</v>
      </c>
      <c r="W237">
        <v>5</v>
      </c>
      <c r="X237">
        <v>3</v>
      </c>
      <c r="Y237">
        <v>0</v>
      </c>
      <c r="Z237" s="1">
        <v>42014</v>
      </c>
      <c r="AA237">
        <v>0</v>
      </c>
      <c r="AB237">
        <v>1316</v>
      </c>
      <c r="AC237">
        <v>11</v>
      </c>
      <c r="AD237">
        <v>8.3999999999999995E-3</v>
      </c>
      <c r="AE237" t="s">
        <v>1349</v>
      </c>
      <c r="AF237" t="s">
        <v>1699</v>
      </c>
      <c r="AG237" t="s">
        <v>1461</v>
      </c>
      <c r="AH237" t="s">
        <v>1464</v>
      </c>
      <c r="AI237">
        <v>8</v>
      </c>
    </row>
    <row r="238" spans="1:35" x14ac:dyDescent="0.45">
      <c r="A238">
        <v>10285</v>
      </c>
      <c r="B238">
        <v>61422</v>
      </c>
      <c r="C238" t="s">
        <v>1438</v>
      </c>
      <c r="D238" t="s">
        <v>1125</v>
      </c>
      <c r="E238" t="s">
        <v>24</v>
      </c>
      <c r="F238">
        <v>35</v>
      </c>
      <c r="G238" s="1">
        <v>31054</v>
      </c>
      <c r="H238" t="s">
        <v>1130</v>
      </c>
      <c r="I238" t="s">
        <v>43</v>
      </c>
      <c r="J238" t="s">
        <v>28</v>
      </c>
      <c r="K238" t="s">
        <v>29</v>
      </c>
      <c r="L238" t="s">
        <v>30</v>
      </c>
      <c r="M238" s="1">
        <v>40553</v>
      </c>
      <c r="N238" s="1">
        <v>42507</v>
      </c>
      <c r="O238">
        <v>1954</v>
      </c>
      <c r="P238">
        <v>5</v>
      </c>
      <c r="Q238" t="s">
        <v>1420</v>
      </c>
      <c r="R238" t="s">
        <v>1421</v>
      </c>
      <c r="S238" t="s">
        <v>35</v>
      </c>
      <c r="T238" t="s">
        <v>91</v>
      </c>
      <c r="U238" t="s">
        <v>50</v>
      </c>
      <c r="V238" t="s">
        <v>175</v>
      </c>
      <c r="W238">
        <v>3.6</v>
      </c>
      <c r="X238">
        <v>3</v>
      </c>
      <c r="Y238">
        <v>0</v>
      </c>
      <c r="Z238" s="1">
        <v>42465</v>
      </c>
      <c r="AA238">
        <v>4</v>
      </c>
      <c r="AB238">
        <v>1396</v>
      </c>
      <c r="AC238">
        <v>16</v>
      </c>
      <c r="AD238">
        <v>1.15E-2</v>
      </c>
      <c r="AE238" t="s">
        <v>1350</v>
      </c>
      <c r="AF238" t="s">
        <v>1700</v>
      </c>
      <c r="AG238" t="s">
        <v>1460</v>
      </c>
      <c r="AH238" t="s">
        <v>1464</v>
      </c>
      <c r="AI238">
        <v>6.6</v>
      </c>
    </row>
    <row r="239" spans="1:35" x14ac:dyDescent="0.45">
      <c r="A239">
        <v>10020</v>
      </c>
      <c r="B239">
        <v>63353</v>
      </c>
      <c r="C239" t="s">
        <v>1438</v>
      </c>
      <c r="D239" t="s">
        <v>1125</v>
      </c>
      <c r="E239" t="s">
        <v>24</v>
      </c>
      <c r="F239">
        <v>35</v>
      </c>
      <c r="G239" s="1">
        <v>31075</v>
      </c>
      <c r="H239" t="s">
        <v>1126</v>
      </c>
      <c r="I239" t="s">
        <v>89</v>
      </c>
      <c r="J239" t="s">
        <v>28</v>
      </c>
      <c r="K239" t="s">
        <v>29</v>
      </c>
      <c r="L239" t="s">
        <v>30</v>
      </c>
      <c r="M239" s="1">
        <v>41463</v>
      </c>
      <c r="N239" s="1"/>
      <c r="O239">
        <v>2368</v>
      </c>
      <c r="P239">
        <v>6</v>
      </c>
      <c r="R239" t="s">
        <v>34</v>
      </c>
      <c r="S239" t="s">
        <v>35</v>
      </c>
      <c r="T239" t="s">
        <v>98</v>
      </c>
      <c r="U239" t="s">
        <v>92</v>
      </c>
      <c r="V239" t="s">
        <v>38</v>
      </c>
      <c r="W239">
        <v>3.6</v>
      </c>
      <c r="X239">
        <v>5</v>
      </c>
      <c r="Y239">
        <v>0</v>
      </c>
      <c r="Z239" s="1">
        <v>43507</v>
      </c>
      <c r="AA239">
        <v>0</v>
      </c>
      <c r="AB239">
        <v>1692</v>
      </c>
      <c r="AC239">
        <v>4</v>
      </c>
      <c r="AD239">
        <v>2.3999999999999998E-3</v>
      </c>
      <c r="AE239" t="s">
        <v>1351</v>
      </c>
      <c r="AF239" t="s">
        <v>1701</v>
      </c>
      <c r="AG239" t="s">
        <v>1460</v>
      </c>
      <c r="AH239" t="s">
        <v>1464</v>
      </c>
      <c r="AI239">
        <v>8.6</v>
      </c>
    </row>
    <row r="240" spans="1:35" x14ac:dyDescent="0.45">
      <c r="A240">
        <v>10162</v>
      </c>
      <c r="B240">
        <v>89883</v>
      </c>
      <c r="C240" t="s">
        <v>1439</v>
      </c>
      <c r="D240" t="s">
        <v>122</v>
      </c>
      <c r="E240" t="s">
        <v>24</v>
      </c>
      <c r="F240">
        <v>38</v>
      </c>
      <c r="G240" s="1">
        <v>29870</v>
      </c>
      <c r="H240" t="s">
        <v>1130</v>
      </c>
      <c r="I240" t="s">
        <v>43</v>
      </c>
      <c r="J240" t="s">
        <v>28</v>
      </c>
      <c r="K240" t="s">
        <v>29</v>
      </c>
      <c r="L240" t="s">
        <v>30</v>
      </c>
      <c r="M240" s="1">
        <v>42051</v>
      </c>
      <c r="N240" s="1"/>
      <c r="O240">
        <v>1780</v>
      </c>
      <c r="P240">
        <v>5</v>
      </c>
      <c r="R240" t="s">
        <v>34</v>
      </c>
      <c r="S240" t="s">
        <v>48</v>
      </c>
      <c r="T240" t="s">
        <v>49</v>
      </c>
      <c r="U240" t="s">
        <v>92</v>
      </c>
      <c r="V240" t="s">
        <v>51</v>
      </c>
      <c r="W240">
        <v>3.69</v>
      </c>
      <c r="X240">
        <v>5</v>
      </c>
      <c r="Y240">
        <v>6</v>
      </c>
      <c r="Z240" s="1">
        <v>43510</v>
      </c>
      <c r="AA240">
        <v>0</v>
      </c>
      <c r="AB240">
        <v>1272</v>
      </c>
      <c r="AC240">
        <v>15</v>
      </c>
      <c r="AD240">
        <v>1.18E-2</v>
      </c>
      <c r="AE240" t="s">
        <v>1352</v>
      </c>
      <c r="AF240" t="s">
        <v>1702</v>
      </c>
      <c r="AG240" t="s">
        <v>1461</v>
      </c>
      <c r="AH240" t="s">
        <v>1464</v>
      </c>
      <c r="AI240">
        <v>8.6999999999999993</v>
      </c>
    </row>
    <row r="241" spans="1:35" x14ac:dyDescent="0.45">
      <c r="A241">
        <v>10149</v>
      </c>
      <c r="B241">
        <v>120000</v>
      </c>
      <c r="C241" t="s">
        <v>1439</v>
      </c>
      <c r="D241" t="s">
        <v>882</v>
      </c>
      <c r="E241" t="s">
        <v>24</v>
      </c>
      <c r="F241">
        <v>47</v>
      </c>
      <c r="G241" s="1">
        <v>26811</v>
      </c>
      <c r="H241" t="s">
        <v>1130</v>
      </c>
      <c r="I241" t="s">
        <v>27</v>
      </c>
      <c r="J241" t="s">
        <v>28</v>
      </c>
      <c r="K241" t="s">
        <v>109</v>
      </c>
      <c r="L241" t="s">
        <v>30</v>
      </c>
      <c r="M241" s="1">
        <v>42009</v>
      </c>
      <c r="N241" s="1">
        <v>43414</v>
      </c>
      <c r="O241">
        <v>1405</v>
      </c>
      <c r="P241">
        <v>4</v>
      </c>
      <c r="Q241" t="s">
        <v>112</v>
      </c>
      <c r="R241" t="s">
        <v>1412</v>
      </c>
      <c r="S241" t="s">
        <v>48</v>
      </c>
      <c r="T241" t="s">
        <v>49</v>
      </c>
      <c r="U241" t="s">
        <v>37</v>
      </c>
      <c r="V241" t="s">
        <v>51</v>
      </c>
      <c r="W241">
        <v>3.88</v>
      </c>
      <c r="X241">
        <v>3</v>
      </c>
      <c r="Y241">
        <v>7</v>
      </c>
      <c r="Z241" s="1">
        <v>43144</v>
      </c>
      <c r="AA241">
        <v>0</v>
      </c>
      <c r="AB241">
        <v>1005</v>
      </c>
      <c r="AC241">
        <v>12</v>
      </c>
      <c r="AD241">
        <v>1.1900000000000001E-2</v>
      </c>
      <c r="AE241" t="s">
        <v>1353</v>
      </c>
      <c r="AF241" t="s">
        <v>1703</v>
      </c>
      <c r="AG241" t="s">
        <v>1461</v>
      </c>
      <c r="AH241" t="s">
        <v>1465</v>
      </c>
      <c r="AI241">
        <v>6.9</v>
      </c>
    </row>
    <row r="242" spans="1:35" x14ac:dyDescent="0.45">
      <c r="A242">
        <v>10086</v>
      </c>
      <c r="B242">
        <v>150290</v>
      </c>
      <c r="C242" t="s">
        <v>1439</v>
      </c>
      <c r="D242" t="s">
        <v>887</v>
      </c>
      <c r="E242" t="s">
        <v>24</v>
      </c>
      <c r="F242">
        <v>47</v>
      </c>
      <c r="G242" s="1">
        <v>26624</v>
      </c>
      <c r="H242" t="s">
        <v>1130</v>
      </c>
      <c r="I242" t="s">
        <v>27</v>
      </c>
      <c r="J242" t="s">
        <v>28</v>
      </c>
      <c r="K242" t="s">
        <v>29</v>
      </c>
      <c r="L242" t="s">
        <v>1416</v>
      </c>
      <c r="M242" s="1">
        <v>42742</v>
      </c>
      <c r="N242" s="1"/>
      <c r="O242">
        <v>1089</v>
      </c>
      <c r="P242">
        <v>3</v>
      </c>
      <c r="R242" t="s">
        <v>34</v>
      </c>
      <c r="S242" t="s">
        <v>48</v>
      </c>
      <c r="T242" t="s">
        <v>364</v>
      </c>
      <c r="U242" t="s">
        <v>50</v>
      </c>
      <c r="V242" t="s">
        <v>51</v>
      </c>
      <c r="W242">
        <v>4.9400000000000004</v>
      </c>
      <c r="X242">
        <v>3</v>
      </c>
      <c r="Y242">
        <v>5</v>
      </c>
      <c r="Z242" s="1">
        <v>43502</v>
      </c>
      <c r="AA242">
        <v>0</v>
      </c>
      <c r="AB242">
        <v>779</v>
      </c>
      <c r="AC242">
        <v>17</v>
      </c>
      <c r="AD242">
        <v>2.18E-2</v>
      </c>
      <c r="AE242" t="s">
        <v>1354</v>
      </c>
      <c r="AF242" t="s">
        <v>1704</v>
      </c>
      <c r="AG242" t="s">
        <v>1461</v>
      </c>
      <c r="AH242" t="s">
        <v>1465</v>
      </c>
      <c r="AI242">
        <v>7.9</v>
      </c>
    </row>
    <row r="243" spans="1:35" x14ac:dyDescent="0.45">
      <c r="A243">
        <v>10054</v>
      </c>
      <c r="B243">
        <v>60627</v>
      </c>
      <c r="C243" t="s">
        <v>1438</v>
      </c>
      <c r="D243" t="s">
        <v>1125</v>
      </c>
      <c r="E243" t="s">
        <v>24</v>
      </c>
      <c r="F243">
        <v>45</v>
      </c>
      <c r="G243" s="1">
        <v>27368</v>
      </c>
      <c r="H243" t="s">
        <v>1130</v>
      </c>
      <c r="I243" t="s">
        <v>216</v>
      </c>
      <c r="J243" t="s">
        <v>28</v>
      </c>
      <c r="K243" t="s">
        <v>29</v>
      </c>
      <c r="L243" t="s">
        <v>30</v>
      </c>
      <c r="M243" s="1">
        <v>41645</v>
      </c>
      <c r="N243" s="1"/>
      <c r="O243">
        <v>2186</v>
      </c>
      <c r="P243">
        <v>6</v>
      </c>
      <c r="R243" t="s">
        <v>34</v>
      </c>
      <c r="S243" t="s">
        <v>35</v>
      </c>
      <c r="T243" t="s">
        <v>113</v>
      </c>
      <c r="U243" t="s">
        <v>371</v>
      </c>
      <c r="V243" t="s">
        <v>51</v>
      </c>
      <c r="W243">
        <v>5</v>
      </c>
      <c r="X243">
        <v>4</v>
      </c>
      <c r="Y243">
        <v>0</v>
      </c>
      <c r="Z243" s="1">
        <v>43496</v>
      </c>
      <c r="AA243">
        <v>0</v>
      </c>
      <c r="AB243">
        <v>1562</v>
      </c>
      <c r="AC243">
        <v>8</v>
      </c>
      <c r="AD243">
        <v>5.1000000000000004E-3</v>
      </c>
      <c r="AE243" t="s">
        <v>1355</v>
      </c>
      <c r="AF243" t="s">
        <v>1705</v>
      </c>
      <c r="AG243" t="s">
        <v>1461</v>
      </c>
      <c r="AH243" t="s">
        <v>1464</v>
      </c>
      <c r="AI243">
        <v>9</v>
      </c>
    </row>
    <row r="244" spans="1:35" x14ac:dyDescent="0.45">
      <c r="A244">
        <v>10065</v>
      </c>
      <c r="B244">
        <v>53180</v>
      </c>
      <c r="C244" t="s">
        <v>1440</v>
      </c>
      <c r="D244" t="s">
        <v>1125</v>
      </c>
      <c r="E244" t="s">
        <v>24</v>
      </c>
      <c r="F244">
        <v>33</v>
      </c>
      <c r="G244" s="1">
        <v>31854</v>
      </c>
      <c r="H244" t="s">
        <v>1126</v>
      </c>
      <c r="I244" t="s">
        <v>27</v>
      </c>
      <c r="J244" t="s">
        <v>28</v>
      </c>
      <c r="K244" t="s">
        <v>29</v>
      </c>
      <c r="L244" t="s">
        <v>30</v>
      </c>
      <c r="M244" s="1">
        <v>40637</v>
      </c>
      <c r="N244" s="1">
        <v>43325</v>
      </c>
      <c r="O244">
        <v>2688</v>
      </c>
      <c r="P244">
        <v>7</v>
      </c>
      <c r="Q244" t="s">
        <v>112</v>
      </c>
      <c r="R244" t="s">
        <v>1412</v>
      </c>
      <c r="S244" t="s">
        <v>35</v>
      </c>
      <c r="T244" t="s">
        <v>59</v>
      </c>
      <c r="U244" t="s">
        <v>73</v>
      </c>
      <c r="V244" t="s">
        <v>51</v>
      </c>
      <c r="W244">
        <v>5</v>
      </c>
      <c r="X244">
        <v>5</v>
      </c>
      <c r="Y244">
        <v>0</v>
      </c>
      <c r="Z244" s="1">
        <v>43283</v>
      </c>
      <c r="AA244">
        <v>0</v>
      </c>
      <c r="AB244">
        <v>1920</v>
      </c>
      <c r="AC244">
        <v>4</v>
      </c>
      <c r="AD244">
        <v>2.0999999999999999E-3</v>
      </c>
      <c r="AE244" t="s">
        <v>1356</v>
      </c>
      <c r="AF244" t="s">
        <v>1706</v>
      </c>
      <c r="AG244" t="s">
        <v>1460</v>
      </c>
      <c r="AH244" t="s">
        <v>1464</v>
      </c>
      <c r="AI244">
        <v>10</v>
      </c>
    </row>
    <row r="245" spans="1:35" x14ac:dyDescent="0.45">
      <c r="A245">
        <v>10198</v>
      </c>
      <c r="B245">
        <v>140920</v>
      </c>
      <c r="C245" t="s">
        <v>1439</v>
      </c>
      <c r="D245" t="s">
        <v>897</v>
      </c>
      <c r="E245" t="s">
        <v>24</v>
      </c>
      <c r="F245">
        <v>47</v>
      </c>
      <c r="G245" s="1">
        <v>26759</v>
      </c>
      <c r="H245" t="s">
        <v>1126</v>
      </c>
      <c r="I245" t="s">
        <v>27</v>
      </c>
      <c r="J245" t="s">
        <v>28</v>
      </c>
      <c r="K245" t="s">
        <v>29</v>
      </c>
      <c r="L245" t="s">
        <v>30</v>
      </c>
      <c r="M245" s="1">
        <v>41294</v>
      </c>
      <c r="N245" s="1"/>
      <c r="O245">
        <v>2537</v>
      </c>
      <c r="P245">
        <v>7</v>
      </c>
      <c r="R245" t="s">
        <v>34</v>
      </c>
      <c r="S245" t="s">
        <v>48</v>
      </c>
      <c r="T245" t="s">
        <v>237</v>
      </c>
      <c r="U245" t="s">
        <v>50</v>
      </c>
      <c r="V245" t="s">
        <v>51</v>
      </c>
      <c r="W245">
        <v>3.6</v>
      </c>
      <c r="X245">
        <v>5</v>
      </c>
      <c r="Y245">
        <v>7</v>
      </c>
      <c r="Z245" s="1">
        <v>43514</v>
      </c>
      <c r="AA245">
        <v>0</v>
      </c>
      <c r="AB245">
        <v>1813</v>
      </c>
      <c r="AC245">
        <v>13</v>
      </c>
      <c r="AD245">
        <v>7.1999999999999998E-3</v>
      </c>
      <c r="AE245" t="s">
        <v>1357</v>
      </c>
      <c r="AF245" t="s">
        <v>1707</v>
      </c>
      <c r="AG245" t="s">
        <v>1461</v>
      </c>
      <c r="AH245" t="s">
        <v>1464</v>
      </c>
      <c r="AI245">
        <v>8.6</v>
      </c>
    </row>
    <row r="246" spans="1:35" x14ac:dyDescent="0.45">
      <c r="A246">
        <v>10222</v>
      </c>
      <c r="B246">
        <v>148999</v>
      </c>
      <c r="C246" t="s">
        <v>1439</v>
      </c>
      <c r="D246" t="s">
        <v>897</v>
      </c>
      <c r="E246" t="s">
        <v>24</v>
      </c>
      <c r="F246">
        <v>56</v>
      </c>
      <c r="G246" s="1">
        <v>23380</v>
      </c>
      <c r="H246" t="s">
        <v>1126</v>
      </c>
      <c r="I246" t="s">
        <v>68</v>
      </c>
      <c r="J246" t="s">
        <v>28</v>
      </c>
      <c r="K246" t="s">
        <v>29</v>
      </c>
      <c r="L246" t="s">
        <v>1416</v>
      </c>
      <c r="M246" s="1">
        <v>40917</v>
      </c>
      <c r="N246" s="1">
        <v>42312</v>
      </c>
      <c r="O246">
        <v>1395</v>
      </c>
      <c r="P246">
        <v>4</v>
      </c>
      <c r="Q246" t="s">
        <v>1413</v>
      </c>
      <c r="R246" t="s">
        <v>1412</v>
      </c>
      <c r="S246" t="s">
        <v>48</v>
      </c>
      <c r="T246" t="s">
        <v>237</v>
      </c>
      <c r="U246" t="s">
        <v>99</v>
      </c>
      <c r="V246" t="s">
        <v>51</v>
      </c>
      <c r="W246">
        <v>4.3</v>
      </c>
      <c r="X246">
        <v>4</v>
      </c>
      <c r="Y246">
        <v>6</v>
      </c>
      <c r="Z246" s="1">
        <v>42008</v>
      </c>
      <c r="AA246">
        <v>0</v>
      </c>
      <c r="AB246">
        <v>997</v>
      </c>
      <c r="AC246">
        <v>8</v>
      </c>
      <c r="AD246">
        <v>8.0000000000000002E-3</v>
      </c>
      <c r="AE246" t="s">
        <v>1358</v>
      </c>
      <c r="AF246" t="s">
        <v>1708</v>
      </c>
      <c r="AG246" t="s">
        <v>1462</v>
      </c>
      <c r="AH246" t="s">
        <v>1465</v>
      </c>
      <c r="AI246">
        <v>8.3000000000000007</v>
      </c>
    </row>
    <row r="247" spans="1:35" x14ac:dyDescent="0.45">
      <c r="A247">
        <v>10126</v>
      </c>
      <c r="B247">
        <v>86214</v>
      </c>
      <c r="C247" t="s">
        <v>1439</v>
      </c>
      <c r="D247" t="s">
        <v>81</v>
      </c>
      <c r="E247" t="s">
        <v>24</v>
      </c>
      <c r="F247">
        <v>33</v>
      </c>
      <c r="G247" s="1">
        <v>31617</v>
      </c>
      <c r="H247" t="s">
        <v>1130</v>
      </c>
      <c r="I247" t="s">
        <v>43</v>
      </c>
      <c r="J247" t="s">
        <v>28</v>
      </c>
      <c r="K247" t="s">
        <v>29</v>
      </c>
      <c r="L247" t="s">
        <v>30</v>
      </c>
      <c r="M247" s="1">
        <v>41218</v>
      </c>
      <c r="N247" s="1"/>
      <c r="O247">
        <v>2613</v>
      </c>
      <c r="P247">
        <v>7</v>
      </c>
      <c r="R247" t="s">
        <v>34</v>
      </c>
      <c r="S247" t="s">
        <v>1415</v>
      </c>
      <c r="T247" t="s">
        <v>85</v>
      </c>
      <c r="U247" t="s">
        <v>50</v>
      </c>
      <c r="V247" t="s">
        <v>51</v>
      </c>
      <c r="W247">
        <v>4.2</v>
      </c>
      <c r="X247">
        <v>3</v>
      </c>
      <c r="Y247">
        <v>6</v>
      </c>
      <c r="Z247" s="1">
        <v>43509</v>
      </c>
      <c r="AA247">
        <v>0</v>
      </c>
      <c r="AB247">
        <v>1867</v>
      </c>
      <c r="AC247">
        <v>2</v>
      </c>
      <c r="AD247">
        <v>1.1000000000000001E-3</v>
      </c>
      <c r="AE247" t="s">
        <v>1359</v>
      </c>
      <c r="AF247" t="s">
        <v>1709</v>
      </c>
      <c r="AG247" t="s">
        <v>1460</v>
      </c>
      <c r="AH247" t="s">
        <v>1464</v>
      </c>
      <c r="AI247">
        <v>7.2</v>
      </c>
    </row>
    <row r="248" spans="1:35" x14ac:dyDescent="0.45">
      <c r="A248">
        <v>10295</v>
      </c>
      <c r="B248">
        <v>47750</v>
      </c>
      <c r="C248" t="s">
        <v>1440</v>
      </c>
      <c r="D248" t="s">
        <v>1125</v>
      </c>
      <c r="E248" t="s">
        <v>24</v>
      </c>
      <c r="F248">
        <v>52</v>
      </c>
      <c r="G248" s="1">
        <v>24995</v>
      </c>
      <c r="H248" t="s">
        <v>1130</v>
      </c>
      <c r="I248" t="s">
        <v>27</v>
      </c>
      <c r="J248" t="s">
        <v>28</v>
      </c>
      <c r="K248" t="s">
        <v>29</v>
      </c>
      <c r="L248" t="s">
        <v>1416</v>
      </c>
      <c r="M248" s="1">
        <v>42555</v>
      </c>
      <c r="N248" s="1"/>
      <c r="O248">
        <v>1276</v>
      </c>
      <c r="P248">
        <v>3</v>
      </c>
      <c r="R248" t="s">
        <v>34</v>
      </c>
      <c r="S248" t="s">
        <v>35</v>
      </c>
      <c r="T248" t="s">
        <v>129</v>
      </c>
      <c r="U248" t="s">
        <v>99</v>
      </c>
      <c r="V248" t="s">
        <v>175</v>
      </c>
      <c r="W248">
        <v>2.6</v>
      </c>
      <c r="X248">
        <v>4</v>
      </c>
      <c r="Y248">
        <v>0</v>
      </c>
      <c r="Z248" s="1">
        <v>43514</v>
      </c>
      <c r="AA248">
        <v>5</v>
      </c>
      <c r="AB248">
        <v>912</v>
      </c>
      <c r="AC248">
        <v>4</v>
      </c>
      <c r="AD248">
        <v>4.4000000000000003E-3</v>
      </c>
      <c r="AE248" t="s">
        <v>1360</v>
      </c>
      <c r="AF248" t="s">
        <v>1710</v>
      </c>
      <c r="AG248" t="s">
        <v>1462</v>
      </c>
      <c r="AH248" t="s">
        <v>1465</v>
      </c>
      <c r="AI248">
        <v>6.6</v>
      </c>
    </row>
    <row r="249" spans="1:35" x14ac:dyDescent="0.45">
      <c r="A249">
        <v>10260</v>
      </c>
      <c r="B249">
        <v>46428</v>
      </c>
      <c r="C249" t="s">
        <v>1440</v>
      </c>
      <c r="D249" t="s">
        <v>1125</v>
      </c>
      <c r="E249" t="s">
        <v>24</v>
      </c>
      <c r="F249">
        <v>45</v>
      </c>
      <c r="G249" s="1">
        <v>27384</v>
      </c>
      <c r="H249" t="s">
        <v>1126</v>
      </c>
      <c r="I249" t="s">
        <v>27</v>
      </c>
      <c r="J249" t="s">
        <v>28</v>
      </c>
      <c r="K249" t="s">
        <v>29</v>
      </c>
      <c r="L249" t="s">
        <v>30</v>
      </c>
      <c r="M249" s="1">
        <v>39818</v>
      </c>
      <c r="N249" s="1">
        <v>43311</v>
      </c>
      <c r="O249">
        <v>3493</v>
      </c>
      <c r="P249">
        <v>10</v>
      </c>
      <c r="Q249" t="s">
        <v>1424</v>
      </c>
      <c r="R249" t="s">
        <v>1412</v>
      </c>
      <c r="S249" t="s">
        <v>35</v>
      </c>
      <c r="T249" t="s">
        <v>36</v>
      </c>
      <c r="U249" t="s">
        <v>73</v>
      </c>
      <c r="V249" t="s">
        <v>51</v>
      </c>
      <c r="W249">
        <v>4.5999999999999996</v>
      </c>
      <c r="X249">
        <v>5</v>
      </c>
      <c r="Y249">
        <v>0</v>
      </c>
      <c r="Z249" s="1">
        <v>43136</v>
      </c>
      <c r="AA249">
        <v>0</v>
      </c>
      <c r="AB249">
        <v>2495</v>
      </c>
      <c r="AC249">
        <v>7</v>
      </c>
      <c r="AD249">
        <v>2.8E-3</v>
      </c>
      <c r="AE249" t="s">
        <v>1361</v>
      </c>
      <c r="AF249" t="s">
        <v>1711</v>
      </c>
      <c r="AG249" t="s">
        <v>1461</v>
      </c>
      <c r="AH249" t="s">
        <v>1466</v>
      </c>
      <c r="AI249">
        <v>9.6</v>
      </c>
    </row>
    <row r="250" spans="1:35" x14ac:dyDescent="0.45">
      <c r="A250">
        <v>10233</v>
      </c>
      <c r="B250">
        <v>57975</v>
      </c>
      <c r="C250" t="s">
        <v>1440</v>
      </c>
      <c r="D250" t="s">
        <v>1129</v>
      </c>
      <c r="E250" t="s">
        <v>24</v>
      </c>
      <c r="F250">
        <v>34</v>
      </c>
      <c r="G250" s="1">
        <v>31528</v>
      </c>
      <c r="H250" t="s">
        <v>1126</v>
      </c>
      <c r="I250" t="s">
        <v>43</v>
      </c>
      <c r="J250" t="s">
        <v>28</v>
      </c>
      <c r="K250" t="s">
        <v>29</v>
      </c>
      <c r="L250" t="s">
        <v>30</v>
      </c>
      <c r="M250" s="1">
        <v>40420</v>
      </c>
      <c r="N250" s="1"/>
      <c r="O250">
        <v>3411</v>
      </c>
      <c r="P250">
        <v>9</v>
      </c>
      <c r="R250" t="s">
        <v>34</v>
      </c>
      <c r="S250" t="s">
        <v>35</v>
      </c>
      <c r="T250" t="s">
        <v>129</v>
      </c>
      <c r="U250" t="s">
        <v>174</v>
      </c>
      <c r="V250" t="s">
        <v>51</v>
      </c>
      <c r="W250">
        <v>4.0999999999999996</v>
      </c>
      <c r="X250">
        <v>3</v>
      </c>
      <c r="Y250">
        <v>0</v>
      </c>
      <c r="Z250" s="1">
        <v>43475</v>
      </c>
      <c r="AA250">
        <v>0</v>
      </c>
      <c r="AB250">
        <v>2437</v>
      </c>
      <c r="AC250">
        <v>13</v>
      </c>
      <c r="AD250">
        <v>5.3E-3</v>
      </c>
      <c r="AE250" t="s">
        <v>1362</v>
      </c>
      <c r="AF250" t="s">
        <v>1712</v>
      </c>
      <c r="AG250" t="s">
        <v>1460</v>
      </c>
      <c r="AH250" t="s">
        <v>1464</v>
      </c>
      <c r="AI250">
        <v>7.1</v>
      </c>
    </row>
    <row r="251" spans="1:35" x14ac:dyDescent="0.45">
      <c r="A251">
        <v>10229</v>
      </c>
      <c r="B251">
        <v>88527</v>
      </c>
      <c r="C251" t="s">
        <v>1439</v>
      </c>
      <c r="D251" t="s">
        <v>122</v>
      </c>
      <c r="E251" t="s">
        <v>24</v>
      </c>
      <c r="F251">
        <v>32</v>
      </c>
      <c r="G251" s="1">
        <v>32128</v>
      </c>
      <c r="H251" t="s">
        <v>1126</v>
      </c>
      <c r="I251" t="s">
        <v>68</v>
      </c>
      <c r="J251" t="s">
        <v>28</v>
      </c>
      <c r="K251" t="s">
        <v>29</v>
      </c>
      <c r="L251" t="s">
        <v>1416</v>
      </c>
      <c r="M251" s="1">
        <v>42009</v>
      </c>
      <c r="N251" s="1">
        <v>42308</v>
      </c>
      <c r="O251">
        <v>299</v>
      </c>
      <c r="P251">
        <v>1</v>
      </c>
      <c r="Q251" t="s">
        <v>1413</v>
      </c>
      <c r="R251" t="s">
        <v>1412</v>
      </c>
      <c r="S251" t="s">
        <v>48</v>
      </c>
      <c r="T251" t="s">
        <v>49</v>
      </c>
      <c r="U251" t="s">
        <v>37</v>
      </c>
      <c r="V251" t="s">
        <v>51</v>
      </c>
      <c r="W251">
        <v>4.2</v>
      </c>
      <c r="X251">
        <v>3</v>
      </c>
      <c r="Y251">
        <v>5</v>
      </c>
      <c r="Z251" s="1">
        <v>42114</v>
      </c>
      <c r="AA251">
        <v>0</v>
      </c>
      <c r="AB251">
        <v>215</v>
      </c>
      <c r="AC251">
        <v>2</v>
      </c>
      <c r="AD251">
        <v>9.2999999999999992E-3</v>
      </c>
      <c r="AE251" t="s">
        <v>1224</v>
      </c>
      <c r="AF251" t="s">
        <v>1713</v>
      </c>
      <c r="AG251" t="s">
        <v>1460</v>
      </c>
      <c r="AH251" t="s">
        <v>1465</v>
      </c>
      <c r="AI251">
        <v>7.2</v>
      </c>
    </row>
    <row r="252" spans="1:35" x14ac:dyDescent="0.45">
      <c r="A252">
        <v>10169</v>
      </c>
      <c r="B252">
        <v>56147</v>
      </c>
      <c r="C252" t="s">
        <v>1440</v>
      </c>
      <c r="D252" t="s">
        <v>1125</v>
      </c>
      <c r="E252" t="s">
        <v>24</v>
      </c>
      <c r="F252">
        <v>31</v>
      </c>
      <c r="G252" s="1">
        <v>32334</v>
      </c>
      <c r="H252" t="s">
        <v>1130</v>
      </c>
      <c r="I252" t="s">
        <v>43</v>
      </c>
      <c r="J252" t="s">
        <v>28</v>
      </c>
      <c r="K252" t="s">
        <v>29</v>
      </c>
      <c r="L252" t="s">
        <v>1416</v>
      </c>
      <c r="M252" s="1">
        <v>41911</v>
      </c>
      <c r="N252" s="1"/>
      <c r="O252">
        <v>1920</v>
      </c>
      <c r="P252">
        <v>5</v>
      </c>
      <c r="R252" t="s">
        <v>34</v>
      </c>
      <c r="S252" t="s">
        <v>35</v>
      </c>
      <c r="T252" t="s">
        <v>64</v>
      </c>
      <c r="U252" t="s">
        <v>37</v>
      </c>
      <c r="V252" t="s">
        <v>51</v>
      </c>
      <c r="W252">
        <v>3.51</v>
      </c>
      <c r="X252">
        <v>3</v>
      </c>
      <c r="Y252">
        <v>0</v>
      </c>
      <c r="Z252" s="1">
        <v>43514</v>
      </c>
      <c r="AA252">
        <v>0</v>
      </c>
      <c r="AB252">
        <v>1372</v>
      </c>
      <c r="AC252">
        <v>2</v>
      </c>
      <c r="AD252">
        <v>1.5E-3</v>
      </c>
      <c r="AE252" t="s">
        <v>1363</v>
      </c>
      <c r="AF252" t="s">
        <v>1714</v>
      </c>
      <c r="AG252" t="s">
        <v>1460</v>
      </c>
      <c r="AH252" t="s">
        <v>1464</v>
      </c>
      <c r="AI252">
        <v>6.5</v>
      </c>
    </row>
    <row r="253" spans="1:35" x14ac:dyDescent="0.45">
      <c r="A253">
        <v>10071</v>
      </c>
      <c r="B253">
        <v>50923</v>
      </c>
      <c r="C253" t="s">
        <v>1440</v>
      </c>
      <c r="D253" t="s">
        <v>1125</v>
      </c>
      <c r="E253" t="s">
        <v>24</v>
      </c>
      <c r="F253">
        <v>45</v>
      </c>
      <c r="G253" s="1">
        <v>27463</v>
      </c>
      <c r="H253" t="s">
        <v>1130</v>
      </c>
      <c r="I253" t="s">
        <v>27</v>
      </c>
      <c r="J253" t="s">
        <v>28</v>
      </c>
      <c r="K253" t="s">
        <v>29</v>
      </c>
      <c r="L253" t="s">
        <v>160</v>
      </c>
      <c r="M253" s="1">
        <v>41547</v>
      </c>
      <c r="N253" s="1"/>
      <c r="O253">
        <v>2284</v>
      </c>
      <c r="P253">
        <v>6</v>
      </c>
      <c r="R253" t="s">
        <v>34</v>
      </c>
      <c r="S253" t="s">
        <v>35</v>
      </c>
      <c r="T253" t="s">
        <v>72</v>
      </c>
      <c r="U253" t="s">
        <v>73</v>
      </c>
      <c r="V253" t="s">
        <v>51</v>
      </c>
      <c r="W253">
        <v>5</v>
      </c>
      <c r="X253">
        <v>5</v>
      </c>
      <c r="Y253">
        <v>0</v>
      </c>
      <c r="Z253" s="1">
        <v>43502</v>
      </c>
      <c r="AA253">
        <v>0</v>
      </c>
      <c r="AB253">
        <v>1632</v>
      </c>
      <c r="AC253">
        <v>14</v>
      </c>
      <c r="AD253">
        <v>8.6E-3</v>
      </c>
      <c r="AE253" t="s">
        <v>1364</v>
      </c>
      <c r="AF253" t="s">
        <v>1715</v>
      </c>
      <c r="AG253" t="s">
        <v>1461</v>
      </c>
      <c r="AH253" t="s">
        <v>1464</v>
      </c>
      <c r="AI253">
        <v>10</v>
      </c>
    </row>
    <row r="254" spans="1:35" x14ac:dyDescent="0.45">
      <c r="A254">
        <v>10179</v>
      </c>
      <c r="B254">
        <v>50750</v>
      </c>
      <c r="C254" t="s">
        <v>1440</v>
      </c>
      <c r="D254" t="s">
        <v>433</v>
      </c>
      <c r="E254" t="s">
        <v>24</v>
      </c>
      <c r="F254">
        <v>39</v>
      </c>
      <c r="G254" s="1">
        <v>29690</v>
      </c>
      <c r="H254" t="s">
        <v>1130</v>
      </c>
      <c r="I254" t="s">
        <v>43</v>
      </c>
      <c r="J254" t="s">
        <v>28</v>
      </c>
      <c r="K254" t="s">
        <v>29</v>
      </c>
      <c r="L254" t="s">
        <v>30</v>
      </c>
      <c r="M254" s="1">
        <v>41912</v>
      </c>
      <c r="N254" s="1"/>
      <c r="O254">
        <v>1919</v>
      </c>
      <c r="P254">
        <v>5</v>
      </c>
      <c r="R254" t="s">
        <v>34</v>
      </c>
      <c r="S254" t="s">
        <v>48</v>
      </c>
      <c r="T254" t="s">
        <v>105</v>
      </c>
      <c r="U254" t="s">
        <v>37</v>
      </c>
      <c r="V254" t="s">
        <v>51</v>
      </c>
      <c r="W254">
        <v>3.31</v>
      </c>
      <c r="X254">
        <v>3</v>
      </c>
      <c r="Y254">
        <v>6</v>
      </c>
      <c r="Z254" s="1">
        <v>43472</v>
      </c>
      <c r="AA254">
        <v>0</v>
      </c>
      <c r="AB254">
        <v>1371</v>
      </c>
      <c r="AC254">
        <v>7</v>
      </c>
      <c r="AD254">
        <v>5.1000000000000004E-3</v>
      </c>
      <c r="AE254" t="s">
        <v>1365</v>
      </c>
      <c r="AF254" t="s">
        <v>1716</v>
      </c>
      <c r="AG254" t="s">
        <v>1461</v>
      </c>
      <c r="AH254" t="s">
        <v>1464</v>
      </c>
      <c r="AI254">
        <v>6.3</v>
      </c>
    </row>
    <row r="255" spans="1:35" x14ac:dyDescent="0.45">
      <c r="A255">
        <v>10091</v>
      </c>
      <c r="B255">
        <v>52087</v>
      </c>
      <c r="C255" t="s">
        <v>1440</v>
      </c>
      <c r="D255" t="s">
        <v>1125</v>
      </c>
      <c r="E255" t="s">
        <v>24</v>
      </c>
      <c r="F255">
        <v>34</v>
      </c>
      <c r="G255" s="1">
        <v>31283</v>
      </c>
      <c r="H255" t="s">
        <v>1130</v>
      </c>
      <c r="I255" t="s">
        <v>43</v>
      </c>
      <c r="J255" t="s">
        <v>28</v>
      </c>
      <c r="K255" t="s">
        <v>29</v>
      </c>
      <c r="L255" t="s">
        <v>30</v>
      </c>
      <c r="M255" s="1">
        <v>41505</v>
      </c>
      <c r="N255" s="1"/>
      <c r="O255">
        <v>2326</v>
      </c>
      <c r="P255">
        <v>6</v>
      </c>
      <c r="R255" t="s">
        <v>34</v>
      </c>
      <c r="S255" t="s">
        <v>35</v>
      </c>
      <c r="T255" t="s">
        <v>78</v>
      </c>
      <c r="U255" t="s">
        <v>37</v>
      </c>
      <c r="V255" t="s">
        <v>51</v>
      </c>
      <c r="W255">
        <v>4.8099999999999996</v>
      </c>
      <c r="X255">
        <v>4</v>
      </c>
      <c r="Y255">
        <v>0</v>
      </c>
      <c r="Z255" s="1">
        <v>43511</v>
      </c>
      <c r="AA255">
        <v>0</v>
      </c>
      <c r="AB255">
        <v>1662</v>
      </c>
      <c r="AC255">
        <v>15</v>
      </c>
      <c r="AD255">
        <v>8.9999999999999993E-3</v>
      </c>
      <c r="AE255" t="s">
        <v>1366</v>
      </c>
      <c r="AF255" t="s">
        <v>1717</v>
      </c>
      <c r="AG255" t="s">
        <v>1460</v>
      </c>
      <c r="AH255" t="s">
        <v>1464</v>
      </c>
      <c r="AI255">
        <v>8.8000000000000007</v>
      </c>
    </row>
    <row r="256" spans="1:35" x14ac:dyDescent="0.45">
      <c r="A256">
        <v>10178</v>
      </c>
      <c r="B256">
        <v>87826</v>
      </c>
      <c r="C256" t="s">
        <v>1439</v>
      </c>
      <c r="D256" t="s">
        <v>122</v>
      </c>
      <c r="E256" t="s">
        <v>24</v>
      </c>
      <c r="F256">
        <v>50</v>
      </c>
      <c r="G256" s="1">
        <v>25607</v>
      </c>
      <c r="H256" t="s">
        <v>1126</v>
      </c>
      <c r="I256" t="s">
        <v>43</v>
      </c>
      <c r="J256" t="s">
        <v>28</v>
      </c>
      <c r="K256" t="s">
        <v>109</v>
      </c>
      <c r="L256" t="s">
        <v>30</v>
      </c>
      <c r="M256" s="1">
        <v>42009</v>
      </c>
      <c r="N256" s="1"/>
      <c r="O256">
        <v>1822</v>
      </c>
      <c r="P256">
        <v>5</v>
      </c>
      <c r="R256" t="s">
        <v>34</v>
      </c>
      <c r="S256" t="s">
        <v>48</v>
      </c>
      <c r="T256" t="s">
        <v>49</v>
      </c>
      <c r="U256" t="s">
        <v>92</v>
      </c>
      <c r="V256" t="s">
        <v>51</v>
      </c>
      <c r="W256">
        <v>3.32</v>
      </c>
      <c r="X256">
        <v>3</v>
      </c>
      <c r="Y256">
        <v>7</v>
      </c>
      <c r="Z256" s="1">
        <v>43479</v>
      </c>
      <c r="AA256">
        <v>0</v>
      </c>
      <c r="AB256">
        <v>1302</v>
      </c>
      <c r="AC256">
        <v>16</v>
      </c>
      <c r="AD256">
        <v>1.23E-2</v>
      </c>
      <c r="AE256" t="s">
        <v>1272</v>
      </c>
      <c r="AF256" t="s">
        <v>1718</v>
      </c>
      <c r="AG256" t="s">
        <v>1462</v>
      </c>
      <c r="AH256" t="s">
        <v>1464</v>
      </c>
      <c r="AI256">
        <v>6.3</v>
      </c>
    </row>
    <row r="257" spans="1:35" x14ac:dyDescent="0.45">
      <c r="A257">
        <v>10039</v>
      </c>
      <c r="B257">
        <v>51920</v>
      </c>
      <c r="C257" t="s">
        <v>1440</v>
      </c>
      <c r="D257" t="s">
        <v>1255</v>
      </c>
      <c r="E257" t="s">
        <v>24</v>
      </c>
      <c r="F257">
        <v>32</v>
      </c>
      <c r="G257" s="1">
        <v>32282</v>
      </c>
      <c r="H257" t="s">
        <v>1130</v>
      </c>
      <c r="I257" t="s">
        <v>27</v>
      </c>
      <c r="J257" t="s">
        <v>28</v>
      </c>
      <c r="K257" t="s">
        <v>29</v>
      </c>
      <c r="L257" t="s">
        <v>30</v>
      </c>
      <c r="M257" s="1">
        <v>42125</v>
      </c>
      <c r="N257" s="1"/>
      <c r="O257">
        <v>1706</v>
      </c>
      <c r="P257">
        <v>5</v>
      </c>
      <c r="R257" t="s">
        <v>34</v>
      </c>
      <c r="S257" t="s">
        <v>192</v>
      </c>
      <c r="T257" t="s">
        <v>193</v>
      </c>
      <c r="U257" t="s">
        <v>371</v>
      </c>
      <c r="V257" t="s">
        <v>51</v>
      </c>
      <c r="W257">
        <v>5</v>
      </c>
      <c r="X257">
        <v>3</v>
      </c>
      <c r="Y257">
        <v>5</v>
      </c>
      <c r="Z257" s="1">
        <v>43480</v>
      </c>
      <c r="AA257">
        <v>0</v>
      </c>
      <c r="AB257">
        <v>1220</v>
      </c>
      <c r="AC257">
        <v>2</v>
      </c>
      <c r="AD257">
        <v>1.6000000000000001E-3</v>
      </c>
      <c r="AE257" t="s">
        <v>1367</v>
      </c>
      <c r="AF257" t="s">
        <v>1719</v>
      </c>
      <c r="AG257" t="s">
        <v>1460</v>
      </c>
      <c r="AH257" t="s">
        <v>1464</v>
      </c>
      <c r="AI257">
        <v>8</v>
      </c>
    </row>
    <row r="258" spans="1:35" x14ac:dyDescent="0.45">
      <c r="A258">
        <v>10095</v>
      </c>
      <c r="B258">
        <v>63878</v>
      </c>
      <c r="C258" t="s">
        <v>1438</v>
      </c>
      <c r="D258" t="s">
        <v>1129</v>
      </c>
      <c r="E258" t="s">
        <v>24</v>
      </c>
      <c r="F258">
        <v>32</v>
      </c>
      <c r="G258" s="1">
        <v>32106</v>
      </c>
      <c r="H258" t="s">
        <v>1130</v>
      </c>
      <c r="I258" t="s">
        <v>27</v>
      </c>
      <c r="J258" t="s">
        <v>28</v>
      </c>
      <c r="K258" t="s">
        <v>29</v>
      </c>
      <c r="L258" t="s">
        <v>30</v>
      </c>
      <c r="M258" s="1">
        <v>40112</v>
      </c>
      <c r="N258" s="1">
        <v>42102</v>
      </c>
      <c r="O258">
        <v>1990</v>
      </c>
      <c r="P258">
        <v>5</v>
      </c>
      <c r="Q258" t="s">
        <v>1428</v>
      </c>
      <c r="R258" t="s">
        <v>1412</v>
      </c>
      <c r="S258" t="s">
        <v>35</v>
      </c>
      <c r="T258" t="s">
        <v>36</v>
      </c>
      <c r="U258" t="s">
        <v>174</v>
      </c>
      <c r="V258" t="s">
        <v>51</v>
      </c>
      <c r="W258">
        <v>4.68</v>
      </c>
      <c r="X258">
        <v>4</v>
      </c>
      <c r="Y258">
        <v>0</v>
      </c>
      <c r="Z258" s="1">
        <v>42096</v>
      </c>
      <c r="AA258">
        <v>0</v>
      </c>
      <c r="AB258">
        <v>1422</v>
      </c>
      <c r="AC258">
        <v>20</v>
      </c>
      <c r="AD258">
        <v>1.41E-2</v>
      </c>
      <c r="AE258" t="s">
        <v>1368</v>
      </c>
      <c r="AF258" t="s">
        <v>1720</v>
      </c>
      <c r="AG258" t="s">
        <v>1460</v>
      </c>
      <c r="AH258" t="s">
        <v>1464</v>
      </c>
      <c r="AI258">
        <v>8.6999999999999993</v>
      </c>
    </row>
    <row r="259" spans="1:35" x14ac:dyDescent="0.45">
      <c r="A259">
        <v>10027</v>
      </c>
      <c r="B259">
        <v>60656</v>
      </c>
      <c r="C259" t="s">
        <v>1438</v>
      </c>
      <c r="D259" t="s">
        <v>1129</v>
      </c>
      <c r="E259" t="s">
        <v>24</v>
      </c>
      <c r="F259">
        <v>56</v>
      </c>
      <c r="G259" s="1">
        <v>23314</v>
      </c>
      <c r="H259" t="s">
        <v>1126</v>
      </c>
      <c r="I259" t="s">
        <v>27</v>
      </c>
      <c r="J259" t="s">
        <v>28</v>
      </c>
      <c r="K259" t="s">
        <v>29</v>
      </c>
      <c r="L259" t="s">
        <v>30</v>
      </c>
      <c r="M259" s="1">
        <v>41911</v>
      </c>
      <c r="N259" s="1"/>
      <c r="O259">
        <v>1920</v>
      </c>
      <c r="P259">
        <v>5</v>
      </c>
      <c r="R259" t="s">
        <v>34</v>
      </c>
      <c r="S259" t="s">
        <v>35</v>
      </c>
      <c r="T259" t="s">
        <v>64</v>
      </c>
      <c r="U259" t="s">
        <v>50</v>
      </c>
      <c r="V259" t="s">
        <v>38</v>
      </c>
      <c r="W259">
        <v>4.3</v>
      </c>
      <c r="X259">
        <v>3</v>
      </c>
      <c r="Y259">
        <v>0</v>
      </c>
      <c r="Z259" s="1">
        <v>43493</v>
      </c>
      <c r="AA259">
        <v>0</v>
      </c>
      <c r="AB259">
        <v>1372</v>
      </c>
      <c r="AC259">
        <v>4</v>
      </c>
      <c r="AD259">
        <v>2.8999999999999998E-3</v>
      </c>
      <c r="AE259" t="s">
        <v>1369</v>
      </c>
      <c r="AF259" t="s">
        <v>1721</v>
      </c>
      <c r="AG259" t="s">
        <v>1462</v>
      </c>
      <c r="AH259" t="s">
        <v>1464</v>
      </c>
      <c r="AI259">
        <v>7.3</v>
      </c>
    </row>
    <row r="260" spans="1:35" x14ac:dyDescent="0.45">
      <c r="A260">
        <v>10291</v>
      </c>
      <c r="B260">
        <v>72992</v>
      </c>
      <c r="C260" t="s">
        <v>1438</v>
      </c>
      <c r="D260" t="s">
        <v>326</v>
      </c>
      <c r="E260" t="s">
        <v>24</v>
      </c>
      <c r="F260">
        <v>35</v>
      </c>
      <c r="G260" s="1">
        <v>30910</v>
      </c>
      <c r="H260" t="s">
        <v>1126</v>
      </c>
      <c r="I260" t="s">
        <v>68</v>
      </c>
      <c r="J260" t="s">
        <v>28</v>
      </c>
      <c r="K260" t="s">
        <v>29</v>
      </c>
      <c r="L260" t="s">
        <v>1416</v>
      </c>
      <c r="M260" s="1">
        <v>41777</v>
      </c>
      <c r="N260" s="1"/>
      <c r="O260">
        <v>2054</v>
      </c>
      <c r="P260">
        <v>6</v>
      </c>
      <c r="R260" t="s">
        <v>34</v>
      </c>
      <c r="S260" t="s">
        <v>225</v>
      </c>
      <c r="T260" t="s">
        <v>329</v>
      </c>
      <c r="U260" t="s">
        <v>99</v>
      </c>
      <c r="V260" t="s">
        <v>175</v>
      </c>
      <c r="W260">
        <v>2.4</v>
      </c>
      <c r="X260">
        <v>4</v>
      </c>
      <c r="Y260">
        <v>0</v>
      </c>
      <c r="Z260" s="1">
        <v>43481</v>
      </c>
      <c r="AA260">
        <v>2</v>
      </c>
      <c r="AB260">
        <v>1468</v>
      </c>
      <c r="AC260">
        <v>16</v>
      </c>
      <c r="AD260">
        <v>1.09E-2</v>
      </c>
      <c r="AE260" t="s">
        <v>1278</v>
      </c>
      <c r="AF260" t="s">
        <v>1721</v>
      </c>
      <c r="AG260" t="s">
        <v>1460</v>
      </c>
      <c r="AH260" t="s">
        <v>1464</v>
      </c>
      <c r="AI260">
        <v>6.4</v>
      </c>
    </row>
    <row r="261" spans="1:35" x14ac:dyDescent="0.45">
      <c r="A261">
        <v>10153</v>
      </c>
      <c r="B261">
        <v>55000</v>
      </c>
      <c r="C261" t="s">
        <v>1440</v>
      </c>
      <c r="D261" t="s">
        <v>1255</v>
      </c>
      <c r="E261" t="s">
        <v>24</v>
      </c>
      <c r="F261">
        <v>33</v>
      </c>
      <c r="G261" s="1">
        <v>31942</v>
      </c>
      <c r="H261" t="s">
        <v>1130</v>
      </c>
      <c r="I261" t="s">
        <v>43</v>
      </c>
      <c r="J261" t="s">
        <v>28</v>
      </c>
      <c r="K261" t="s">
        <v>29</v>
      </c>
      <c r="L261" t="s">
        <v>1416</v>
      </c>
      <c r="M261" s="1">
        <v>40812</v>
      </c>
      <c r="N261" s="1">
        <v>41542</v>
      </c>
      <c r="O261">
        <v>730</v>
      </c>
      <c r="P261">
        <v>2</v>
      </c>
      <c r="Q261" t="s">
        <v>1411</v>
      </c>
      <c r="R261" t="s">
        <v>1412</v>
      </c>
      <c r="S261" t="s">
        <v>192</v>
      </c>
      <c r="T261" t="s">
        <v>193</v>
      </c>
      <c r="U261" t="s">
        <v>99</v>
      </c>
      <c r="V261" t="s">
        <v>51</v>
      </c>
      <c r="W261">
        <v>3.8</v>
      </c>
      <c r="X261">
        <v>4</v>
      </c>
      <c r="Y261">
        <v>4</v>
      </c>
      <c r="Z261" s="1">
        <v>41501</v>
      </c>
      <c r="AA261">
        <v>0</v>
      </c>
      <c r="AB261">
        <v>522</v>
      </c>
      <c r="AC261">
        <v>17</v>
      </c>
      <c r="AD261">
        <v>3.2599999999999997E-2</v>
      </c>
      <c r="AE261" t="s">
        <v>1370</v>
      </c>
      <c r="AF261" t="s">
        <v>1722</v>
      </c>
      <c r="AG261" t="s">
        <v>1460</v>
      </c>
      <c r="AH261" t="s">
        <v>1465</v>
      </c>
      <c r="AI261">
        <v>7.8</v>
      </c>
    </row>
    <row r="262" spans="1:35" x14ac:dyDescent="0.45">
      <c r="A262">
        <v>10157</v>
      </c>
      <c r="B262">
        <v>58939</v>
      </c>
      <c r="C262" t="s">
        <v>1440</v>
      </c>
      <c r="D262" t="s">
        <v>1125</v>
      </c>
      <c r="E262" t="s">
        <v>24</v>
      </c>
      <c r="F262">
        <v>55</v>
      </c>
      <c r="G262" s="1">
        <v>23775</v>
      </c>
      <c r="H262" t="s">
        <v>1130</v>
      </c>
      <c r="I262" t="s">
        <v>27</v>
      </c>
      <c r="J262" t="s">
        <v>28</v>
      </c>
      <c r="K262" t="s">
        <v>29</v>
      </c>
      <c r="L262" t="s">
        <v>30</v>
      </c>
      <c r="M262" s="1">
        <v>41589</v>
      </c>
      <c r="N262" s="1"/>
      <c r="O262">
        <v>2242</v>
      </c>
      <c r="P262">
        <v>6</v>
      </c>
      <c r="R262" t="s">
        <v>34</v>
      </c>
      <c r="S262" t="s">
        <v>35</v>
      </c>
      <c r="T262" t="s">
        <v>91</v>
      </c>
      <c r="U262" t="s">
        <v>92</v>
      </c>
      <c r="V262" t="s">
        <v>51</v>
      </c>
      <c r="W262">
        <v>3.73</v>
      </c>
      <c r="X262">
        <v>3</v>
      </c>
      <c r="Y262">
        <v>0</v>
      </c>
      <c r="Z262" s="1">
        <v>43489</v>
      </c>
      <c r="AA262">
        <v>0</v>
      </c>
      <c r="AB262">
        <v>1602</v>
      </c>
      <c r="AC262">
        <v>16</v>
      </c>
      <c r="AD262">
        <v>0.01</v>
      </c>
      <c r="AE262" t="s">
        <v>1371</v>
      </c>
      <c r="AF262" t="s">
        <v>1723</v>
      </c>
      <c r="AG262" t="s">
        <v>1462</v>
      </c>
      <c r="AH262" t="s">
        <v>1464</v>
      </c>
      <c r="AI262">
        <v>6.7</v>
      </c>
    </row>
    <row r="263" spans="1:35" x14ac:dyDescent="0.45">
      <c r="A263">
        <v>10119</v>
      </c>
      <c r="B263">
        <v>66593</v>
      </c>
      <c r="C263" t="s">
        <v>1438</v>
      </c>
      <c r="D263" t="s">
        <v>102</v>
      </c>
      <c r="E263" t="s">
        <v>24</v>
      </c>
      <c r="F263">
        <v>47</v>
      </c>
      <c r="G263" s="1">
        <v>26735</v>
      </c>
      <c r="H263" t="s">
        <v>1130</v>
      </c>
      <c r="I263" t="s">
        <v>43</v>
      </c>
      <c r="J263" t="s">
        <v>28</v>
      </c>
      <c r="K263" t="s">
        <v>29</v>
      </c>
      <c r="L263" t="s">
        <v>1416</v>
      </c>
      <c r="M263" s="1">
        <v>40704</v>
      </c>
      <c r="N263" s="1"/>
      <c r="O263">
        <v>3127</v>
      </c>
      <c r="P263">
        <v>9</v>
      </c>
      <c r="R263" t="s">
        <v>34</v>
      </c>
      <c r="S263" t="s">
        <v>48</v>
      </c>
      <c r="T263" t="s">
        <v>285</v>
      </c>
      <c r="U263" t="s">
        <v>37</v>
      </c>
      <c r="V263" t="s">
        <v>51</v>
      </c>
      <c r="W263">
        <v>4.3</v>
      </c>
      <c r="X263">
        <v>3</v>
      </c>
      <c r="Y263">
        <v>5</v>
      </c>
      <c r="Z263" s="1">
        <v>43504</v>
      </c>
      <c r="AA263">
        <v>0</v>
      </c>
      <c r="AB263">
        <v>2235</v>
      </c>
      <c r="AC263">
        <v>19</v>
      </c>
      <c r="AD263">
        <v>8.5000000000000006E-3</v>
      </c>
      <c r="AE263" t="s">
        <v>1372</v>
      </c>
      <c r="AF263" t="s">
        <v>1724</v>
      </c>
      <c r="AG263" t="s">
        <v>1461</v>
      </c>
      <c r="AH263" t="s">
        <v>1464</v>
      </c>
      <c r="AI263">
        <v>7.3</v>
      </c>
    </row>
    <row r="264" spans="1:35" x14ac:dyDescent="0.45">
      <c r="A264">
        <v>10180</v>
      </c>
      <c r="B264">
        <v>87565</v>
      </c>
      <c r="C264" t="s">
        <v>1439</v>
      </c>
      <c r="D264" t="s">
        <v>323</v>
      </c>
      <c r="E264" t="s">
        <v>24</v>
      </c>
      <c r="F264">
        <v>37</v>
      </c>
      <c r="G264" s="1">
        <v>30356</v>
      </c>
      <c r="H264" t="s">
        <v>1126</v>
      </c>
      <c r="I264" t="s">
        <v>43</v>
      </c>
      <c r="J264" t="s">
        <v>28</v>
      </c>
      <c r="K264" t="s">
        <v>29</v>
      </c>
      <c r="L264" t="s">
        <v>160</v>
      </c>
      <c r="M264" s="1">
        <v>42551</v>
      </c>
      <c r="N264" s="1"/>
      <c r="O264">
        <v>1280</v>
      </c>
      <c r="P264">
        <v>4</v>
      </c>
      <c r="R264" t="s">
        <v>34</v>
      </c>
      <c r="S264" t="s">
        <v>48</v>
      </c>
      <c r="T264" t="s">
        <v>105</v>
      </c>
      <c r="U264" t="s">
        <v>37</v>
      </c>
      <c r="V264" t="s">
        <v>51</v>
      </c>
      <c r="W264">
        <v>3.27</v>
      </c>
      <c r="X264">
        <v>4</v>
      </c>
      <c r="Y264">
        <v>5</v>
      </c>
      <c r="Z264" s="1">
        <v>43479</v>
      </c>
      <c r="AA264">
        <v>0</v>
      </c>
      <c r="AB264">
        <v>916</v>
      </c>
      <c r="AC264">
        <v>13</v>
      </c>
      <c r="AD264">
        <v>1.4200000000000001E-2</v>
      </c>
      <c r="AE264" t="s">
        <v>1373</v>
      </c>
      <c r="AF264" t="s">
        <v>1725</v>
      </c>
      <c r="AG264" t="s">
        <v>1460</v>
      </c>
      <c r="AH264" t="s">
        <v>1465</v>
      </c>
      <c r="AI264">
        <v>7.3</v>
      </c>
    </row>
    <row r="265" spans="1:35" x14ac:dyDescent="0.45">
      <c r="A265">
        <v>10302</v>
      </c>
      <c r="B265">
        <v>64021</v>
      </c>
      <c r="C265" t="s">
        <v>1438</v>
      </c>
      <c r="D265" t="s">
        <v>1125</v>
      </c>
      <c r="E265" t="s">
        <v>24</v>
      </c>
      <c r="F265">
        <v>51</v>
      </c>
      <c r="G265" s="1">
        <v>25039</v>
      </c>
      <c r="H265" t="s">
        <v>1130</v>
      </c>
      <c r="I265" t="s">
        <v>43</v>
      </c>
      <c r="J265" t="s">
        <v>28</v>
      </c>
      <c r="K265" t="s">
        <v>29</v>
      </c>
      <c r="L265" t="s">
        <v>30</v>
      </c>
      <c r="M265" s="1">
        <v>40959</v>
      </c>
      <c r="N265" s="1"/>
      <c r="O265">
        <v>2872</v>
      </c>
      <c r="P265">
        <v>8</v>
      </c>
      <c r="R265" t="s">
        <v>34</v>
      </c>
      <c r="S265" t="s">
        <v>35</v>
      </c>
      <c r="T265" t="s">
        <v>98</v>
      </c>
      <c r="U265" t="s">
        <v>50</v>
      </c>
      <c r="V265" t="s">
        <v>352</v>
      </c>
      <c r="W265">
        <v>2.4</v>
      </c>
      <c r="X265">
        <v>2</v>
      </c>
      <c r="Y265">
        <v>1</v>
      </c>
      <c r="Z265" s="1">
        <v>43521</v>
      </c>
      <c r="AA265">
        <v>6</v>
      </c>
      <c r="AB265">
        <v>2052</v>
      </c>
      <c r="AC265">
        <v>20</v>
      </c>
      <c r="AD265">
        <v>9.7000000000000003E-3</v>
      </c>
      <c r="AE265" t="s">
        <v>1374</v>
      </c>
      <c r="AF265" t="s">
        <v>1726</v>
      </c>
      <c r="AG265" t="s">
        <v>1462</v>
      </c>
      <c r="AH265" t="s">
        <v>1464</v>
      </c>
      <c r="AI265">
        <v>4.4000000000000004</v>
      </c>
    </row>
    <row r="266" spans="1:35" x14ac:dyDescent="0.45">
      <c r="A266">
        <v>10090</v>
      </c>
      <c r="B266">
        <v>65714</v>
      </c>
      <c r="C266" t="s">
        <v>1438</v>
      </c>
      <c r="D266" t="s">
        <v>195</v>
      </c>
      <c r="E266" t="s">
        <v>24</v>
      </c>
      <c r="F266">
        <v>44</v>
      </c>
      <c r="G266" s="1">
        <v>27667</v>
      </c>
      <c r="H266" t="s">
        <v>1130</v>
      </c>
      <c r="I266" t="s">
        <v>43</v>
      </c>
      <c r="J266" t="s">
        <v>28</v>
      </c>
      <c r="K266" t="s">
        <v>29</v>
      </c>
      <c r="L266" t="s">
        <v>30</v>
      </c>
      <c r="M266" s="1">
        <v>41184</v>
      </c>
      <c r="N266" s="1"/>
      <c r="O266">
        <v>2647</v>
      </c>
      <c r="P266">
        <v>7</v>
      </c>
      <c r="R266" t="s">
        <v>34</v>
      </c>
      <c r="S266" t="s">
        <v>35</v>
      </c>
      <c r="T266" t="s">
        <v>199</v>
      </c>
      <c r="U266" t="s">
        <v>37</v>
      </c>
      <c r="V266" t="s">
        <v>51</v>
      </c>
      <c r="W266">
        <v>4.83</v>
      </c>
      <c r="X266">
        <v>5</v>
      </c>
      <c r="Y266">
        <v>0</v>
      </c>
      <c r="Z266" s="1">
        <v>43510</v>
      </c>
      <c r="AA266">
        <v>0</v>
      </c>
      <c r="AB266">
        <v>1891</v>
      </c>
      <c r="AC266">
        <v>15</v>
      </c>
      <c r="AD266">
        <v>7.9000000000000008E-3</v>
      </c>
      <c r="AE266" t="s">
        <v>1375</v>
      </c>
      <c r="AF266" t="s">
        <v>1727</v>
      </c>
      <c r="AG266" t="s">
        <v>1461</v>
      </c>
      <c r="AH266" t="s">
        <v>1464</v>
      </c>
      <c r="AI266">
        <v>9.8000000000000007</v>
      </c>
    </row>
    <row r="267" spans="1:35" x14ac:dyDescent="0.45">
      <c r="A267">
        <v>10030</v>
      </c>
      <c r="B267">
        <v>62425</v>
      </c>
      <c r="C267" t="s">
        <v>1438</v>
      </c>
      <c r="D267" t="s">
        <v>1125</v>
      </c>
      <c r="E267" t="s">
        <v>24</v>
      </c>
      <c r="F267">
        <v>47</v>
      </c>
      <c r="G267" s="1">
        <v>26749</v>
      </c>
      <c r="H267" t="s">
        <v>1130</v>
      </c>
      <c r="I267" t="s">
        <v>68</v>
      </c>
      <c r="J267" t="s">
        <v>28</v>
      </c>
      <c r="K267" t="s">
        <v>29</v>
      </c>
      <c r="L267" t="s">
        <v>30</v>
      </c>
      <c r="M267" s="1">
        <v>41407</v>
      </c>
      <c r="N267" s="1">
        <v>42184</v>
      </c>
      <c r="O267">
        <v>777</v>
      </c>
      <c r="P267">
        <v>2</v>
      </c>
      <c r="Q267" t="s">
        <v>1417</v>
      </c>
      <c r="R267" t="s">
        <v>1412</v>
      </c>
      <c r="S267" t="s">
        <v>35</v>
      </c>
      <c r="T267" t="s">
        <v>113</v>
      </c>
      <c r="U267" t="s">
        <v>37</v>
      </c>
      <c r="V267" t="s">
        <v>38</v>
      </c>
      <c r="W267">
        <v>4.0999999999999996</v>
      </c>
      <c r="X267">
        <v>4</v>
      </c>
      <c r="Y267">
        <v>0</v>
      </c>
      <c r="Z267" s="1">
        <v>42065</v>
      </c>
      <c r="AA267">
        <v>0</v>
      </c>
      <c r="AB267">
        <v>555</v>
      </c>
      <c r="AC267">
        <v>16</v>
      </c>
      <c r="AD267">
        <v>2.8799999999999999E-2</v>
      </c>
      <c r="AE267" t="s">
        <v>1376</v>
      </c>
      <c r="AF267" t="s">
        <v>1728</v>
      </c>
      <c r="AG267" t="s">
        <v>1461</v>
      </c>
      <c r="AH267" t="s">
        <v>1465</v>
      </c>
      <c r="AI267">
        <v>8.1</v>
      </c>
    </row>
    <row r="268" spans="1:35" x14ac:dyDescent="0.45">
      <c r="A268">
        <v>10278</v>
      </c>
      <c r="B268">
        <v>47961</v>
      </c>
      <c r="C268" t="s">
        <v>1440</v>
      </c>
      <c r="D268" t="s">
        <v>1125</v>
      </c>
      <c r="E268" t="s">
        <v>24</v>
      </c>
      <c r="F268">
        <v>37</v>
      </c>
      <c r="G268" s="1">
        <v>30188</v>
      </c>
      <c r="H268" t="s">
        <v>1130</v>
      </c>
      <c r="I268" t="s">
        <v>68</v>
      </c>
      <c r="J268" t="s">
        <v>28</v>
      </c>
      <c r="K268" t="s">
        <v>29</v>
      </c>
      <c r="L268" t="s">
        <v>1418</v>
      </c>
      <c r="M268" s="1">
        <v>40553</v>
      </c>
      <c r="N268" s="1"/>
      <c r="O268">
        <v>3278</v>
      </c>
      <c r="P268">
        <v>9</v>
      </c>
      <c r="R268" t="s">
        <v>34</v>
      </c>
      <c r="S268" t="s">
        <v>35</v>
      </c>
      <c r="T268" t="s">
        <v>59</v>
      </c>
      <c r="U268" t="s">
        <v>73</v>
      </c>
      <c r="V268" t="s">
        <v>51</v>
      </c>
      <c r="W268">
        <v>4.0999999999999996</v>
      </c>
      <c r="X268">
        <v>4</v>
      </c>
      <c r="Y268">
        <v>0</v>
      </c>
      <c r="Z268" s="1">
        <v>43503</v>
      </c>
      <c r="AA268">
        <v>0</v>
      </c>
      <c r="AB268">
        <v>2342</v>
      </c>
      <c r="AC268">
        <v>9</v>
      </c>
      <c r="AD268">
        <v>3.8E-3</v>
      </c>
      <c r="AE268" t="s">
        <v>1377</v>
      </c>
      <c r="AF268" t="s">
        <v>1729</v>
      </c>
      <c r="AG268" t="s">
        <v>1460</v>
      </c>
      <c r="AH268" t="s">
        <v>1464</v>
      </c>
      <c r="AI268">
        <v>8.1</v>
      </c>
    </row>
    <row r="269" spans="1:35" x14ac:dyDescent="0.45">
      <c r="A269">
        <v>10307</v>
      </c>
      <c r="B269">
        <v>58273</v>
      </c>
      <c r="C269" t="s">
        <v>1440</v>
      </c>
      <c r="D269" t="s">
        <v>1165</v>
      </c>
      <c r="E269" t="s">
        <v>965</v>
      </c>
      <c r="F269">
        <v>46</v>
      </c>
      <c r="G269" s="1">
        <v>27158</v>
      </c>
      <c r="H269" t="s">
        <v>1126</v>
      </c>
      <c r="I269" t="s">
        <v>43</v>
      </c>
      <c r="J269" t="s">
        <v>28</v>
      </c>
      <c r="K269" t="s">
        <v>29</v>
      </c>
      <c r="L269" t="s">
        <v>30</v>
      </c>
      <c r="M269" s="1">
        <v>41771</v>
      </c>
      <c r="N269" s="1"/>
      <c r="O269">
        <v>2060</v>
      </c>
      <c r="P269">
        <v>6</v>
      </c>
      <c r="R269" t="s">
        <v>34</v>
      </c>
      <c r="S269" t="s">
        <v>225</v>
      </c>
      <c r="T269" t="s">
        <v>270</v>
      </c>
      <c r="U269" t="s">
        <v>371</v>
      </c>
      <c r="V269" t="s">
        <v>352</v>
      </c>
      <c r="W269">
        <v>1.81</v>
      </c>
      <c r="X269">
        <v>2</v>
      </c>
      <c r="Y269">
        <v>0</v>
      </c>
      <c r="Z269" s="1">
        <v>43482</v>
      </c>
      <c r="AA269">
        <v>3</v>
      </c>
      <c r="AB269">
        <v>1472</v>
      </c>
      <c r="AC269">
        <v>5</v>
      </c>
      <c r="AD269">
        <v>3.3999999999999998E-3</v>
      </c>
      <c r="AE269" t="s">
        <v>1144</v>
      </c>
      <c r="AF269" t="s">
        <v>1730</v>
      </c>
      <c r="AG269" t="s">
        <v>1461</v>
      </c>
      <c r="AH269" t="s">
        <v>1464</v>
      </c>
      <c r="AI269">
        <v>3.8</v>
      </c>
    </row>
    <row r="270" spans="1:35" x14ac:dyDescent="0.45">
      <c r="A270">
        <v>10147</v>
      </c>
      <c r="B270">
        <v>63003</v>
      </c>
      <c r="C270" t="s">
        <v>1438</v>
      </c>
      <c r="D270" t="s">
        <v>1161</v>
      </c>
      <c r="E270" t="s">
        <v>24</v>
      </c>
      <c r="F270">
        <v>33</v>
      </c>
      <c r="G270" s="1">
        <v>31656</v>
      </c>
      <c r="H270" t="s">
        <v>1126</v>
      </c>
      <c r="I270" t="s">
        <v>27</v>
      </c>
      <c r="J270" t="s">
        <v>28</v>
      </c>
      <c r="K270" t="s">
        <v>29</v>
      </c>
      <c r="L270" t="s">
        <v>30</v>
      </c>
      <c r="M270" s="1">
        <v>41911</v>
      </c>
      <c r="N270" s="1"/>
      <c r="O270">
        <v>1920</v>
      </c>
      <c r="P270">
        <v>5</v>
      </c>
      <c r="R270" t="s">
        <v>34</v>
      </c>
      <c r="S270" t="s">
        <v>192</v>
      </c>
      <c r="T270" t="s">
        <v>193</v>
      </c>
      <c r="U270" t="s">
        <v>50</v>
      </c>
      <c r="V270" t="s">
        <v>51</v>
      </c>
      <c r="W270">
        <v>3.9</v>
      </c>
      <c r="X270">
        <v>5</v>
      </c>
      <c r="Y270">
        <v>5</v>
      </c>
      <c r="Z270" s="1">
        <v>43483</v>
      </c>
      <c r="AA270">
        <v>0</v>
      </c>
      <c r="AB270">
        <v>1372</v>
      </c>
      <c r="AC270">
        <v>9</v>
      </c>
      <c r="AD270">
        <v>6.6E-3</v>
      </c>
      <c r="AE270" t="s">
        <v>1378</v>
      </c>
      <c r="AF270" t="s">
        <v>1731</v>
      </c>
      <c r="AG270" t="s">
        <v>1460</v>
      </c>
      <c r="AH270" t="s">
        <v>1464</v>
      </c>
      <c r="AI270">
        <v>8.9</v>
      </c>
    </row>
    <row r="271" spans="1:35" x14ac:dyDescent="0.45">
      <c r="A271">
        <v>10266</v>
      </c>
      <c r="B271">
        <v>61355</v>
      </c>
      <c r="C271" t="s">
        <v>1438</v>
      </c>
      <c r="D271" t="s">
        <v>1125</v>
      </c>
      <c r="E271" t="s">
        <v>24</v>
      </c>
      <c r="F271">
        <v>35</v>
      </c>
      <c r="G271" s="1">
        <v>31120</v>
      </c>
      <c r="H271" t="s">
        <v>1126</v>
      </c>
      <c r="I271" t="s">
        <v>43</v>
      </c>
      <c r="J271" t="s">
        <v>28</v>
      </c>
      <c r="K271" t="s">
        <v>29</v>
      </c>
      <c r="L271" t="s">
        <v>160</v>
      </c>
      <c r="M271" s="1">
        <v>41687</v>
      </c>
      <c r="N271" s="1"/>
      <c r="O271">
        <v>2144</v>
      </c>
      <c r="P271">
        <v>6</v>
      </c>
      <c r="R271" t="s">
        <v>34</v>
      </c>
      <c r="S271" t="s">
        <v>35</v>
      </c>
      <c r="T271" t="s">
        <v>129</v>
      </c>
      <c r="U271" t="s">
        <v>37</v>
      </c>
      <c r="V271" t="s">
        <v>51</v>
      </c>
      <c r="W271">
        <v>4.7</v>
      </c>
      <c r="X271">
        <v>3</v>
      </c>
      <c r="Y271">
        <v>0</v>
      </c>
      <c r="Z271" s="1">
        <v>43476</v>
      </c>
      <c r="AA271">
        <v>0</v>
      </c>
      <c r="AB271">
        <v>1532</v>
      </c>
      <c r="AC271">
        <v>4</v>
      </c>
      <c r="AD271">
        <v>2.5999999999999999E-3</v>
      </c>
      <c r="AE271" t="s">
        <v>1182</v>
      </c>
      <c r="AF271" t="s">
        <v>1732</v>
      </c>
      <c r="AG271" t="s">
        <v>1460</v>
      </c>
      <c r="AH271" t="s">
        <v>1464</v>
      </c>
      <c r="AI271">
        <v>7.7</v>
      </c>
    </row>
    <row r="272" spans="1:35" x14ac:dyDescent="0.45">
      <c r="A272">
        <v>10241</v>
      </c>
      <c r="B272">
        <v>60120</v>
      </c>
      <c r="C272" t="s">
        <v>1438</v>
      </c>
      <c r="D272" t="s">
        <v>1165</v>
      </c>
      <c r="E272" t="s">
        <v>972</v>
      </c>
      <c r="F272">
        <v>31</v>
      </c>
      <c r="G272" s="1">
        <v>32640</v>
      </c>
      <c r="H272" t="s">
        <v>1130</v>
      </c>
      <c r="I272" t="s">
        <v>43</v>
      </c>
      <c r="J272" t="s">
        <v>28</v>
      </c>
      <c r="K272" t="s">
        <v>29</v>
      </c>
      <c r="L272" t="s">
        <v>1416</v>
      </c>
      <c r="M272" s="1">
        <v>40448</v>
      </c>
      <c r="N272" s="1"/>
      <c r="O272">
        <v>3383</v>
      </c>
      <c r="P272">
        <v>9</v>
      </c>
      <c r="R272" t="s">
        <v>34</v>
      </c>
      <c r="S272" t="s">
        <v>225</v>
      </c>
      <c r="T272" t="s">
        <v>226</v>
      </c>
      <c r="U272" t="s">
        <v>50</v>
      </c>
      <c r="V272" t="s">
        <v>51</v>
      </c>
      <c r="W272">
        <v>4.0999999999999996</v>
      </c>
      <c r="X272">
        <v>4</v>
      </c>
      <c r="Y272">
        <v>0</v>
      </c>
      <c r="Z272" s="1">
        <v>43496</v>
      </c>
      <c r="AA272">
        <v>0</v>
      </c>
      <c r="AB272">
        <v>2417</v>
      </c>
      <c r="AC272">
        <v>18</v>
      </c>
      <c r="AD272">
        <v>7.4000000000000003E-3</v>
      </c>
      <c r="AE272" t="s">
        <v>1379</v>
      </c>
      <c r="AF272" t="s">
        <v>1733</v>
      </c>
      <c r="AG272" t="s">
        <v>1460</v>
      </c>
      <c r="AH272" t="s">
        <v>1464</v>
      </c>
      <c r="AI272">
        <v>8.1</v>
      </c>
    </row>
    <row r="273" spans="1:35" x14ac:dyDescent="0.45">
      <c r="A273">
        <v>10158</v>
      </c>
      <c r="B273">
        <v>63682</v>
      </c>
      <c r="C273" t="s">
        <v>1438</v>
      </c>
      <c r="D273" t="s">
        <v>195</v>
      </c>
      <c r="E273" t="s">
        <v>24</v>
      </c>
      <c r="F273">
        <v>42</v>
      </c>
      <c r="G273" s="1">
        <v>28577</v>
      </c>
      <c r="H273" t="s">
        <v>1130</v>
      </c>
      <c r="I273" t="s">
        <v>43</v>
      </c>
      <c r="J273" t="s">
        <v>28</v>
      </c>
      <c r="K273" t="s">
        <v>29</v>
      </c>
      <c r="L273" t="s">
        <v>1416</v>
      </c>
      <c r="M273" s="1">
        <v>39821</v>
      </c>
      <c r="N273" s="1"/>
      <c r="O273">
        <v>4010</v>
      </c>
      <c r="P273">
        <v>11</v>
      </c>
      <c r="R273" t="s">
        <v>34</v>
      </c>
      <c r="S273" t="s">
        <v>35</v>
      </c>
      <c r="T273" t="s">
        <v>199</v>
      </c>
      <c r="U273" t="s">
        <v>50</v>
      </c>
      <c r="V273" t="s">
        <v>51</v>
      </c>
      <c r="W273">
        <v>3.73</v>
      </c>
      <c r="X273">
        <v>4</v>
      </c>
      <c r="Y273">
        <v>0</v>
      </c>
      <c r="Z273" s="1">
        <v>43489</v>
      </c>
      <c r="AA273">
        <v>0</v>
      </c>
      <c r="AB273">
        <v>2866</v>
      </c>
      <c r="AC273">
        <v>12</v>
      </c>
      <c r="AD273">
        <v>4.1999999999999997E-3</v>
      </c>
      <c r="AE273" t="s">
        <v>1380</v>
      </c>
      <c r="AF273" t="s">
        <v>1734</v>
      </c>
      <c r="AG273" t="s">
        <v>1461</v>
      </c>
      <c r="AH273" t="s">
        <v>1466</v>
      </c>
      <c r="AI273">
        <v>7.7</v>
      </c>
    </row>
    <row r="274" spans="1:35" x14ac:dyDescent="0.45">
      <c r="A274">
        <v>10117</v>
      </c>
      <c r="B274">
        <v>63025</v>
      </c>
      <c r="C274" t="s">
        <v>1438</v>
      </c>
      <c r="D274" t="s">
        <v>1125</v>
      </c>
      <c r="E274" t="s">
        <v>24</v>
      </c>
      <c r="F274">
        <v>37</v>
      </c>
      <c r="G274" s="1">
        <v>30231</v>
      </c>
      <c r="H274" t="s">
        <v>1126</v>
      </c>
      <c r="I274" t="s">
        <v>43</v>
      </c>
      <c r="J274" t="s">
        <v>28</v>
      </c>
      <c r="K274" t="s">
        <v>109</v>
      </c>
      <c r="L274" t="s">
        <v>30</v>
      </c>
      <c r="M274" s="1">
        <v>42009</v>
      </c>
      <c r="N274" s="1"/>
      <c r="O274">
        <v>1822</v>
      </c>
      <c r="P274">
        <v>5</v>
      </c>
      <c r="R274" t="s">
        <v>34</v>
      </c>
      <c r="S274" t="s">
        <v>35</v>
      </c>
      <c r="T274" t="s">
        <v>36</v>
      </c>
      <c r="U274" t="s">
        <v>73</v>
      </c>
      <c r="V274" t="s">
        <v>51</v>
      </c>
      <c r="W274">
        <v>4.3600000000000003</v>
      </c>
      <c r="X274">
        <v>5</v>
      </c>
      <c r="Y274">
        <v>0</v>
      </c>
      <c r="Z274" s="1">
        <v>43489</v>
      </c>
      <c r="AA274">
        <v>0</v>
      </c>
      <c r="AB274">
        <v>1302</v>
      </c>
      <c r="AC274">
        <v>10</v>
      </c>
      <c r="AD274">
        <v>7.7000000000000002E-3</v>
      </c>
      <c r="AE274" t="s">
        <v>1381</v>
      </c>
      <c r="AF274" t="s">
        <v>1735</v>
      </c>
      <c r="AG274" t="s">
        <v>1460</v>
      </c>
      <c r="AH274" t="s">
        <v>1464</v>
      </c>
      <c r="AI274">
        <v>9.4</v>
      </c>
    </row>
    <row r="275" spans="1:35" x14ac:dyDescent="0.45">
      <c r="A275">
        <v>10209</v>
      </c>
      <c r="B275">
        <v>59238</v>
      </c>
      <c r="C275" t="s">
        <v>1440</v>
      </c>
      <c r="D275" t="s">
        <v>1125</v>
      </c>
      <c r="E275" t="s">
        <v>24</v>
      </c>
      <c r="F275">
        <v>51</v>
      </c>
      <c r="G275" s="1">
        <v>25065</v>
      </c>
      <c r="H275" t="s">
        <v>1130</v>
      </c>
      <c r="I275" t="s">
        <v>27</v>
      </c>
      <c r="J275" t="s">
        <v>1146</v>
      </c>
      <c r="K275" t="s">
        <v>29</v>
      </c>
      <c r="L275" t="s">
        <v>160</v>
      </c>
      <c r="M275" s="1">
        <v>41043</v>
      </c>
      <c r="N275" s="1"/>
      <c r="O275">
        <v>2788</v>
      </c>
      <c r="P275">
        <v>8</v>
      </c>
      <c r="R275" t="s">
        <v>34</v>
      </c>
      <c r="S275" t="s">
        <v>35</v>
      </c>
      <c r="T275" t="s">
        <v>64</v>
      </c>
      <c r="U275" t="s">
        <v>50</v>
      </c>
      <c r="V275" t="s">
        <v>51</v>
      </c>
      <c r="W275">
        <v>3.4</v>
      </c>
      <c r="X275">
        <v>5</v>
      </c>
      <c r="Y275">
        <v>0</v>
      </c>
      <c r="Z275" s="1">
        <v>43496</v>
      </c>
      <c r="AA275">
        <v>0</v>
      </c>
      <c r="AB275">
        <v>1992</v>
      </c>
      <c r="AC275">
        <v>13</v>
      </c>
      <c r="AD275">
        <v>6.4999999999999997E-3</v>
      </c>
      <c r="AE275" t="s">
        <v>1140</v>
      </c>
      <c r="AF275" t="s">
        <v>1736</v>
      </c>
      <c r="AG275" t="s">
        <v>1462</v>
      </c>
      <c r="AH275" t="s">
        <v>1464</v>
      </c>
      <c r="AI275">
        <v>8.4</v>
      </c>
    </row>
    <row r="276" spans="1:35" x14ac:dyDescent="0.45">
      <c r="A276">
        <v>10024</v>
      </c>
      <c r="B276">
        <v>92989</v>
      </c>
      <c r="C276" t="s">
        <v>1439</v>
      </c>
      <c r="D276" t="s">
        <v>81</v>
      </c>
      <c r="E276" t="s">
        <v>24</v>
      </c>
      <c r="F276">
        <v>37</v>
      </c>
      <c r="G276" s="1">
        <v>30442</v>
      </c>
      <c r="H276" t="s">
        <v>1126</v>
      </c>
      <c r="I276" t="s">
        <v>27</v>
      </c>
      <c r="J276" t="s">
        <v>28</v>
      </c>
      <c r="K276" t="s">
        <v>29</v>
      </c>
      <c r="L276" t="s">
        <v>30</v>
      </c>
      <c r="M276" s="1">
        <v>41827</v>
      </c>
      <c r="N276" s="1"/>
      <c r="O276">
        <v>2004</v>
      </c>
      <c r="P276">
        <v>5</v>
      </c>
      <c r="R276" t="s">
        <v>34</v>
      </c>
      <c r="S276" t="s">
        <v>1415</v>
      </c>
      <c r="T276" t="s">
        <v>85</v>
      </c>
      <c r="U276" t="s">
        <v>37</v>
      </c>
      <c r="V276" t="s">
        <v>38</v>
      </c>
      <c r="W276">
        <v>4.5</v>
      </c>
      <c r="X276">
        <v>5</v>
      </c>
      <c r="Y276">
        <v>5</v>
      </c>
      <c r="Z276" s="1">
        <v>43514</v>
      </c>
      <c r="AA276">
        <v>0</v>
      </c>
      <c r="AB276">
        <v>1432</v>
      </c>
      <c r="AC276">
        <v>1</v>
      </c>
      <c r="AD276">
        <v>6.9999999999999999E-4</v>
      </c>
      <c r="AE276" t="s">
        <v>1382</v>
      </c>
      <c r="AF276" t="s">
        <v>1737</v>
      </c>
      <c r="AG276" t="s">
        <v>1460</v>
      </c>
      <c r="AH276" t="s">
        <v>1464</v>
      </c>
      <c r="AI276">
        <v>9.5</v>
      </c>
    </row>
    <row r="277" spans="1:35" x14ac:dyDescent="0.45">
      <c r="A277">
        <v>10173</v>
      </c>
      <c r="B277">
        <v>90100</v>
      </c>
      <c r="C277" t="s">
        <v>1439</v>
      </c>
      <c r="D277" t="s">
        <v>361</v>
      </c>
      <c r="E277" t="s">
        <v>24</v>
      </c>
      <c r="F277">
        <v>32</v>
      </c>
      <c r="G277" s="1">
        <v>32074</v>
      </c>
      <c r="H277" t="s">
        <v>1126</v>
      </c>
      <c r="I277" t="s">
        <v>43</v>
      </c>
      <c r="J277" t="s">
        <v>28</v>
      </c>
      <c r="K277" t="s">
        <v>29</v>
      </c>
      <c r="L277" t="s">
        <v>30</v>
      </c>
      <c r="M277" s="1">
        <v>42845</v>
      </c>
      <c r="N277" s="1"/>
      <c r="O277">
        <v>986</v>
      </c>
      <c r="P277">
        <v>3</v>
      </c>
      <c r="R277" t="s">
        <v>34</v>
      </c>
      <c r="S277" t="s">
        <v>48</v>
      </c>
      <c r="T277" t="s">
        <v>364</v>
      </c>
      <c r="U277" t="s">
        <v>50</v>
      </c>
      <c r="V277" t="s">
        <v>51</v>
      </c>
      <c r="W277">
        <v>3.4</v>
      </c>
      <c r="X277">
        <v>3</v>
      </c>
      <c r="Y277">
        <v>6</v>
      </c>
      <c r="Z277" s="1">
        <v>43467</v>
      </c>
      <c r="AA277">
        <v>0</v>
      </c>
      <c r="AB277">
        <v>706</v>
      </c>
      <c r="AC277">
        <v>14</v>
      </c>
      <c r="AD277">
        <v>1.9800000000000002E-2</v>
      </c>
      <c r="AE277" t="s">
        <v>1383</v>
      </c>
      <c r="AF277" t="s">
        <v>1738</v>
      </c>
      <c r="AG277" t="s">
        <v>1460</v>
      </c>
      <c r="AH277" t="s">
        <v>1465</v>
      </c>
      <c r="AI277">
        <v>6.4</v>
      </c>
    </row>
    <row r="278" spans="1:35" x14ac:dyDescent="0.45">
      <c r="A278">
        <v>10221</v>
      </c>
      <c r="B278">
        <v>60754</v>
      </c>
      <c r="C278" t="s">
        <v>1438</v>
      </c>
      <c r="D278" t="s">
        <v>1125</v>
      </c>
      <c r="E278" t="s">
        <v>24</v>
      </c>
      <c r="F278">
        <v>45</v>
      </c>
      <c r="G278" s="1">
        <v>27487</v>
      </c>
      <c r="H278" t="s">
        <v>1130</v>
      </c>
      <c r="I278" t="s">
        <v>43</v>
      </c>
      <c r="J278" t="s">
        <v>280</v>
      </c>
      <c r="K278" t="s">
        <v>29</v>
      </c>
      <c r="L278" t="s">
        <v>1416</v>
      </c>
      <c r="M278" s="1">
        <v>39930</v>
      </c>
      <c r="N278" s="1">
        <v>41365</v>
      </c>
      <c r="O278">
        <v>1435</v>
      </c>
      <c r="P278">
        <v>4</v>
      </c>
      <c r="Q278" t="s">
        <v>112</v>
      </c>
      <c r="R278" t="s">
        <v>1412</v>
      </c>
      <c r="S278" t="s">
        <v>35</v>
      </c>
      <c r="T278" t="s">
        <v>72</v>
      </c>
      <c r="U278" t="s">
        <v>99</v>
      </c>
      <c r="V278" t="s">
        <v>51</v>
      </c>
      <c r="W278">
        <v>4.5</v>
      </c>
      <c r="X278">
        <v>5</v>
      </c>
      <c r="Y278">
        <v>0</v>
      </c>
      <c r="Z278" s="1">
        <v>40954</v>
      </c>
      <c r="AA278">
        <v>0</v>
      </c>
      <c r="AB278">
        <v>1025</v>
      </c>
      <c r="AC278">
        <v>11</v>
      </c>
      <c r="AD278">
        <v>1.0699999999999999E-2</v>
      </c>
      <c r="AE278" t="s">
        <v>1384</v>
      </c>
      <c r="AF278" t="s">
        <v>1739</v>
      </c>
      <c r="AG278" t="s">
        <v>1461</v>
      </c>
      <c r="AH278" t="s">
        <v>1465</v>
      </c>
      <c r="AI278">
        <v>9.5</v>
      </c>
    </row>
    <row r="279" spans="1:35" x14ac:dyDescent="0.45">
      <c r="A279">
        <v>10146</v>
      </c>
      <c r="B279">
        <v>72202</v>
      </c>
      <c r="C279" t="s">
        <v>1438</v>
      </c>
      <c r="D279" t="s">
        <v>1129</v>
      </c>
      <c r="E279" t="s">
        <v>24</v>
      </c>
      <c r="F279">
        <v>67</v>
      </c>
      <c r="G279" s="1">
        <v>19503</v>
      </c>
      <c r="H279" t="s">
        <v>1130</v>
      </c>
      <c r="I279" t="s">
        <v>43</v>
      </c>
      <c r="J279" t="s">
        <v>28</v>
      </c>
      <c r="K279" t="s">
        <v>29</v>
      </c>
      <c r="L279" t="s">
        <v>30</v>
      </c>
      <c r="M279" s="1">
        <v>40679</v>
      </c>
      <c r="N279" s="1">
        <v>42924</v>
      </c>
      <c r="O279">
        <v>2245</v>
      </c>
      <c r="P279">
        <v>6</v>
      </c>
      <c r="Q279" t="s">
        <v>112</v>
      </c>
      <c r="R279" t="s">
        <v>1412</v>
      </c>
      <c r="S279" t="s">
        <v>35</v>
      </c>
      <c r="T279" t="s">
        <v>64</v>
      </c>
      <c r="U279" t="s">
        <v>73</v>
      </c>
      <c r="V279" t="s">
        <v>51</v>
      </c>
      <c r="W279">
        <v>3.93</v>
      </c>
      <c r="X279">
        <v>3</v>
      </c>
      <c r="Y279">
        <v>0</v>
      </c>
      <c r="Z279" s="1">
        <v>42843</v>
      </c>
      <c r="AA279">
        <v>0</v>
      </c>
      <c r="AB279">
        <v>1605</v>
      </c>
      <c r="AC279">
        <v>3</v>
      </c>
      <c r="AD279">
        <v>1.9E-3</v>
      </c>
      <c r="AE279" t="s">
        <v>1385</v>
      </c>
      <c r="AF279" t="s">
        <v>1740</v>
      </c>
      <c r="AG279" t="s">
        <v>1459</v>
      </c>
      <c r="AH279" t="s">
        <v>1464</v>
      </c>
      <c r="AI279">
        <v>6.9</v>
      </c>
    </row>
    <row r="280" spans="1:35" x14ac:dyDescent="0.45">
      <c r="A280">
        <v>10161</v>
      </c>
      <c r="B280">
        <v>58370</v>
      </c>
      <c r="C280" t="s">
        <v>1440</v>
      </c>
      <c r="D280" t="s">
        <v>1165</v>
      </c>
      <c r="E280" t="s">
        <v>994</v>
      </c>
      <c r="F280">
        <v>55</v>
      </c>
      <c r="G280" s="1">
        <v>23869</v>
      </c>
      <c r="H280" t="s">
        <v>1130</v>
      </c>
      <c r="I280" t="s">
        <v>27</v>
      </c>
      <c r="J280" t="s">
        <v>28</v>
      </c>
      <c r="K280" t="s">
        <v>29</v>
      </c>
      <c r="L280" t="s">
        <v>1416</v>
      </c>
      <c r="M280" s="1">
        <v>41911</v>
      </c>
      <c r="N280" s="1"/>
      <c r="O280">
        <v>1920</v>
      </c>
      <c r="P280">
        <v>5</v>
      </c>
      <c r="R280" t="s">
        <v>34</v>
      </c>
      <c r="S280" t="s">
        <v>225</v>
      </c>
      <c r="T280" t="s">
        <v>270</v>
      </c>
      <c r="U280" t="s">
        <v>50</v>
      </c>
      <c r="V280" t="s">
        <v>51</v>
      </c>
      <c r="W280">
        <v>3.69</v>
      </c>
      <c r="X280">
        <v>3</v>
      </c>
      <c r="Y280">
        <v>0</v>
      </c>
      <c r="Z280" s="1">
        <v>43493</v>
      </c>
      <c r="AA280">
        <v>0</v>
      </c>
      <c r="AB280">
        <v>1372</v>
      </c>
      <c r="AC280">
        <v>18</v>
      </c>
      <c r="AD280">
        <v>1.3100000000000001E-2</v>
      </c>
      <c r="AE280" t="s">
        <v>1386</v>
      </c>
      <c r="AF280" t="s">
        <v>1741</v>
      </c>
      <c r="AG280" t="s">
        <v>1462</v>
      </c>
      <c r="AH280" t="s">
        <v>1464</v>
      </c>
      <c r="AI280">
        <v>6.7</v>
      </c>
    </row>
    <row r="281" spans="1:35" x14ac:dyDescent="0.45">
      <c r="A281">
        <v>10141</v>
      </c>
      <c r="B281">
        <v>48413</v>
      </c>
      <c r="C281" t="s">
        <v>1440</v>
      </c>
      <c r="D281" t="s">
        <v>1125</v>
      </c>
      <c r="E281" t="s">
        <v>24</v>
      </c>
      <c r="F281">
        <v>55</v>
      </c>
      <c r="G281" s="1">
        <v>23871</v>
      </c>
      <c r="H281" t="s">
        <v>1130</v>
      </c>
      <c r="I281" t="s">
        <v>27</v>
      </c>
      <c r="J281" t="s">
        <v>28</v>
      </c>
      <c r="K281" t="s">
        <v>29</v>
      </c>
      <c r="L281" t="s">
        <v>30</v>
      </c>
      <c r="M281" s="1">
        <v>40729</v>
      </c>
      <c r="N281" s="1">
        <v>42618</v>
      </c>
      <c r="O281">
        <v>1889</v>
      </c>
      <c r="P281">
        <v>5</v>
      </c>
      <c r="Q281" t="s">
        <v>1414</v>
      </c>
      <c r="R281" t="s">
        <v>1412</v>
      </c>
      <c r="S281" t="s">
        <v>35</v>
      </c>
      <c r="T281" t="s">
        <v>78</v>
      </c>
      <c r="U281" t="s">
        <v>50</v>
      </c>
      <c r="V281" t="s">
        <v>51</v>
      </c>
      <c r="W281">
        <v>3.98</v>
      </c>
      <c r="X281">
        <v>4</v>
      </c>
      <c r="Y281">
        <v>0</v>
      </c>
      <c r="Z281" s="1">
        <v>42431</v>
      </c>
      <c r="AA281">
        <v>0</v>
      </c>
      <c r="AB281">
        <v>1351</v>
      </c>
      <c r="AC281">
        <v>1</v>
      </c>
      <c r="AD281">
        <v>6.9999999999999999E-4</v>
      </c>
      <c r="AE281" t="s">
        <v>1387</v>
      </c>
      <c r="AF281" t="s">
        <v>1742</v>
      </c>
      <c r="AG281" t="s">
        <v>1462</v>
      </c>
      <c r="AH281" t="s">
        <v>1464</v>
      </c>
      <c r="AI281">
        <v>8</v>
      </c>
    </row>
    <row r="282" spans="1:35" x14ac:dyDescent="0.45">
      <c r="A282">
        <v>10268</v>
      </c>
      <c r="B282">
        <v>67176</v>
      </c>
      <c r="C282" t="s">
        <v>1438</v>
      </c>
      <c r="D282" t="s">
        <v>1129</v>
      </c>
      <c r="E282" t="s">
        <v>24</v>
      </c>
      <c r="F282">
        <v>44</v>
      </c>
      <c r="G282" s="1">
        <v>27653</v>
      </c>
      <c r="H282" t="s">
        <v>1126</v>
      </c>
      <c r="I282" t="s">
        <v>89</v>
      </c>
      <c r="J282" t="s">
        <v>28</v>
      </c>
      <c r="K282" t="s">
        <v>29</v>
      </c>
      <c r="L282" t="s">
        <v>30</v>
      </c>
      <c r="M282" s="1">
        <v>39258</v>
      </c>
      <c r="N282" s="1">
        <v>40420</v>
      </c>
      <c r="O282">
        <v>1162</v>
      </c>
      <c r="P282">
        <v>3</v>
      </c>
      <c r="Q282" t="s">
        <v>1426</v>
      </c>
      <c r="R282" t="s">
        <v>1412</v>
      </c>
      <c r="S282" t="s">
        <v>35</v>
      </c>
      <c r="T282" t="s">
        <v>72</v>
      </c>
      <c r="U282" t="s">
        <v>457</v>
      </c>
      <c r="V282" t="s">
        <v>51</v>
      </c>
      <c r="W282">
        <v>4.0999999999999996</v>
      </c>
      <c r="X282">
        <v>4</v>
      </c>
      <c r="Y282">
        <v>0</v>
      </c>
      <c r="Z282" s="1">
        <v>40373</v>
      </c>
      <c r="AA282">
        <v>0</v>
      </c>
      <c r="AB282">
        <v>830</v>
      </c>
      <c r="AC282">
        <v>15</v>
      </c>
      <c r="AD282">
        <v>1.8100000000000002E-2</v>
      </c>
      <c r="AE282" t="s">
        <v>1388</v>
      </c>
      <c r="AF282" t="s">
        <v>1743</v>
      </c>
      <c r="AG282" t="s">
        <v>1461</v>
      </c>
      <c r="AH282" t="s">
        <v>1465</v>
      </c>
      <c r="AI282">
        <v>8.1</v>
      </c>
    </row>
    <row r="283" spans="1:35" x14ac:dyDescent="0.45">
      <c r="A283">
        <v>10123</v>
      </c>
      <c r="B283">
        <v>56339</v>
      </c>
      <c r="C283" t="s">
        <v>1440</v>
      </c>
      <c r="D283" t="s">
        <v>1125</v>
      </c>
      <c r="E283" t="s">
        <v>24</v>
      </c>
      <c r="F283">
        <v>53</v>
      </c>
      <c r="G283" s="1">
        <v>24628</v>
      </c>
      <c r="H283" t="s">
        <v>1130</v>
      </c>
      <c r="I283" t="s">
        <v>68</v>
      </c>
      <c r="J283" t="s">
        <v>28</v>
      </c>
      <c r="K283" t="s">
        <v>29</v>
      </c>
      <c r="L283" t="s">
        <v>1416</v>
      </c>
      <c r="M283" s="1">
        <v>41323</v>
      </c>
      <c r="N283" s="1"/>
      <c r="O283">
        <v>2508</v>
      </c>
      <c r="P283">
        <v>7</v>
      </c>
      <c r="R283" t="s">
        <v>34</v>
      </c>
      <c r="S283" t="s">
        <v>35</v>
      </c>
      <c r="T283" t="s">
        <v>98</v>
      </c>
      <c r="U283" t="s">
        <v>50</v>
      </c>
      <c r="V283" t="s">
        <v>51</v>
      </c>
      <c r="W283">
        <v>4.21</v>
      </c>
      <c r="X283">
        <v>5</v>
      </c>
      <c r="Y283">
        <v>0</v>
      </c>
      <c r="Z283" s="1">
        <v>43479</v>
      </c>
      <c r="AA283">
        <v>0</v>
      </c>
      <c r="AB283">
        <v>1792</v>
      </c>
      <c r="AC283">
        <v>4</v>
      </c>
      <c r="AD283">
        <v>2.2000000000000001E-3</v>
      </c>
      <c r="AE283" t="s">
        <v>1389</v>
      </c>
      <c r="AF283" t="s">
        <v>1744</v>
      </c>
      <c r="AG283" t="s">
        <v>1462</v>
      </c>
      <c r="AH283" t="s">
        <v>1464</v>
      </c>
      <c r="AI283">
        <v>9.1999999999999993</v>
      </c>
    </row>
    <row r="284" spans="1:35" x14ac:dyDescent="0.45">
      <c r="A284">
        <v>10013</v>
      </c>
      <c r="B284">
        <v>64397</v>
      </c>
      <c r="C284" t="s">
        <v>1438</v>
      </c>
      <c r="D284" t="s">
        <v>1165</v>
      </c>
      <c r="E284" t="s">
        <v>1008</v>
      </c>
      <c r="F284">
        <v>52</v>
      </c>
      <c r="G284" s="1">
        <v>24852</v>
      </c>
      <c r="H284" t="s">
        <v>1126</v>
      </c>
      <c r="I284" t="s">
        <v>216</v>
      </c>
      <c r="J284" t="s">
        <v>28</v>
      </c>
      <c r="K284" t="s">
        <v>29</v>
      </c>
      <c r="L284" t="s">
        <v>30</v>
      </c>
      <c r="M284" s="1">
        <v>38726</v>
      </c>
      <c r="N284" s="1"/>
      <c r="O284">
        <v>5105</v>
      </c>
      <c r="P284">
        <v>14</v>
      </c>
      <c r="R284" t="s">
        <v>34</v>
      </c>
      <c r="S284" t="s">
        <v>225</v>
      </c>
      <c r="T284" t="s">
        <v>270</v>
      </c>
      <c r="U284" t="s">
        <v>50</v>
      </c>
      <c r="V284" t="s">
        <v>38</v>
      </c>
      <c r="W284">
        <v>4.0999999999999996</v>
      </c>
      <c r="X284">
        <v>3</v>
      </c>
      <c r="Y284">
        <v>0</v>
      </c>
      <c r="Z284" s="1">
        <v>43469</v>
      </c>
      <c r="AA284">
        <v>0</v>
      </c>
      <c r="AB284">
        <v>3647</v>
      </c>
      <c r="AC284">
        <v>6</v>
      </c>
      <c r="AD284">
        <v>1.6000000000000001E-3</v>
      </c>
      <c r="AE284" t="s">
        <v>1390</v>
      </c>
      <c r="AF284" t="s">
        <v>1745</v>
      </c>
      <c r="AG284" t="s">
        <v>1462</v>
      </c>
      <c r="AH284" t="s">
        <v>1466</v>
      </c>
      <c r="AI284">
        <v>7.1</v>
      </c>
    </row>
    <row r="285" spans="1:35" x14ac:dyDescent="0.45">
      <c r="A285">
        <v>10287</v>
      </c>
      <c r="B285">
        <v>63025</v>
      </c>
      <c r="C285" t="s">
        <v>1438</v>
      </c>
      <c r="D285" t="s">
        <v>1125</v>
      </c>
      <c r="E285" t="s">
        <v>24</v>
      </c>
      <c r="F285">
        <v>37</v>
      </c>
      <c r="G285" s="1">
        <v>30452</v>
      </c>
      <c r="H285" t="s">
        <v>1130</v>
      </c>
      <c r="I285" t="s">
        <v>27</v>
      </c>
      <c r="J285" t="s">
        <v>28</v>
      </c>
      <c r="K285" t="s">
        <v>29</v>
      </c>
      <c r="L285" t="s">
        <v>30</v>
      </c>
      <c r="M285" s="1">
        <v>41687</v>
      </c>
      <c r="N285" s="1"/>
      <c r="O285">
        <v>2144</v>
      </c>
      <c r="P285">
        <v>6</v>
      </c>
      <c r="R285" t="s">
        <v>34</v>
      </c>
      <c r="S285" t="s">
        <v>35</v>
      </c>
      <c r="T285" t="s">
        <v>113</v>
      </c>
      <c r="U285" t="s">
        <v>37</v>
      </c>
      <c r="V285" t="s">
        <v>175</v>
      </c>
      <c r="W285">
        <v>2.44</v>
      </c>
      <c r="X285">
        <v>5</v>
      </c>
      <c r="Y285">
        <v>0</v>
      </c>
      <c r="Z285" s="1">
        <v>43507</v>
      </c>
      <c r="AA285">
        <v>4</v>
      </c>
      <c r="AB285">
        <v>1532</v>
      </c>
      <c r="AC285">
        <v>18</v>
      </c>
      <c r="AD285">
        <v>1.17E-2</v>
      </c>
      <c r="AE285" t="s">
        <v>1391</v>
      </c>
      <c r="AF285" t="s">
        <v>1746</v>
      </c>
      <c r="AG285" t="s">
        <v>1460</v>
      </c>
      <c r="AH285" t="s">
        <v>1464</v>
      </c>
      <c r="AI285">
        <v>7.4</v>
      </c>
    </row>
    <row r="286" spans="1:35" x14ac:dyDescent="0.45">
      <c r="A286">
        <v>10044</v>
      </c>
      <c r="B286">
        <v>75281</v>
      </c>
      <c r="C286" t="s">
        <v>1438</v>
      </c>
      <c r="D286" t="s">
        <v>433</v>
      </c>
      <c r="E286" t="s">
        <v>24</v>
      </c>
      <c r="F286">
        <v>32</v>
      </c>
      <c r="G286" s="1">
        <v>32268</v>
      </c>
      <c r="H286" t="s">
        <v>1126</v>
      </c>
      <c r="I286" t="s">
        <v>43</v>
      </c>
      <c r="J286" t="s">
        <v>28</v>
      </c>
      <c r="K286" t="s">
        <v>29</v>
      </c>
      <c r="L286" t="s">
        <v>30</v>
      </c>
      <c r="M286" s="1">
        <v>42009</v>
      </c>
      <c r="N286" s="1">
        <v>42412</v>
      </c>
      <c r="O286">
        <v>403</v>
      </c>
      <c r="P286">
        <v>1</v>
      </c>
      <c r="Q286" t="s">
        <v>1429</v>
      </c>
      <c r="R286" t="s">
        <v>1412</v>
      </c>
      <c r="S286" t="s">
        <v>48</v>
      </c>
      <c r="T286" t="s">
        <v>105</v>
      </c>
      <c r="U286" t="s">
        <v>174</v>
      </c>
      <c r="V286" t="s">
        <v>51</v>
      </c>
      <c r="W286">
        <v>5</v>
      </c>
      <c r="X286">
        <v>3</v>
      </c>
      <c r="Y286">
        <v>5</v>
      </c>
      <c r="Z286" s="1">
        <v>42109</v>
      </c>
      <c r="AA286">
        <v>0</v>
      </c>
      <c r="AB286">
        <v>289</v>
      </c>
      <c r="AC286">
        <v>11</v>
      </c>
      <c r="AD286">
        <v>3.8100000000000002E-2</v>
      </c>
      <c r="AE286" t="s">
        <v>1392</v>
      </c>
      <c r="AF286" t="s">
        <v>1747</v>
      </c>
      <c r="AG286" t="s">
        <v>1460</v>
      </c>
      <c r="AH286" t="s">
        <v>1465</v>
      </c>
      <c r="AI286">
        <v>8</v>
      </c>
    </row>
    <row r="287" spans="1:35" x14ac:dyDescent="0.45">
      <c r="A287">
        <v>10102</v>
      </c>
      <c r="B287">
        <v>100416</v>
      </c>
      <c r="C287" t="s">
        <v>1439</v>
      </c>
      <c r="D287" t="s">
        <v>81</v>
      </c>
      <c r="E287" t="s">
        <v>24</v>
      </c>
      <c r="F287">
        <v>37</v>
      </c>
      <c r="G287" s="1">
        <v>30481</v>
      </c>
      <c r="H287" t="s">
        <v>1126</v>
      </c>
      <c r="I287" t="s">
        <v>27</v>
      </c>
      <c r="J287" t="s">
        <v>280</v>
      </c>
      <c r="K287" t="s">
        <v>29</v>
      </c>
      <c r="L287" t="s">
        <v>1416</v>
      </c>
      <c r="M287" s="1">
        <v>41323</v>
      </c>
      <c r="N287" s="1">
        <v>43205</v>
      </c>
      <c r="O287">
        <v>1882</v>
      </c>
      <c r="P287">
        <v>5</v>
      </c>
      <c r="Q287" t="s">
        <v>1429</v>
      </c>
      <c r="R287" t="s">
        <v>1412</v>
      </c>
      <c r="S287" t="s">
        <v>1415</v>
      </c>
      <c r="T287" t="s">
        <v>85</v>
      </c>
      <c r="U287" t="s">
        <v>99</v>
      </c>
      <c r="V287" t="s">
        <v>51</v>
      </c>
      <c r="W287">
        <v>4.5999999999999996</v>
      </c>
      <c r="X287">
        <v>3</v>
      </c>
      <c r="Y287">
        <v>4</v>
      </c>
      <c r="Z287" s="1">
        <v>42778</v>
      </c>
      <c r="AA287">
        <v>0</v>
      </c>
      <c r="AB287">
        <v>1346</v>
      </c>
      <c r="AC287">
        <v>9</v>
      </c>
      <c r="AD287">
        <v>6.7000000000000002E-3</v>
      </c>
      <c r="AE287" t="s">
        <v>1393</v>
      </c>
      <c r="AF287" t="s">
        <v>1748</v>
      </c>
      <c r="AG287" t="s">
        <v>1460</v>
      </c>
      <c r="AH287" t="s">
        <v>1464</v>
      </c>
      <c r="AI287">
        <v>7.6</v>
      </c>
    </row>
    <row r="288" spans="1:35" x14ac:dyDescent="0.45">
      <c r="A288">
        <v>10270</v>
      </c>
      <c r="B288">
        <v>74813</v>
      </c>
      <c r="C288" t="s">
        <v>1438</v>
      </c>
      <c r="D288" t="s">
        <v>1129</v>
      </c>
      <c r="E288" t="s">
        <v>24</v>
      </c>
      <c r="F288">
        <v>35</v>
      </c>
      <c r="G288" s="1">
        <v>31121</v>
      </c>
      <c r="H288" t="s">
        <v>1130</v>
      </c>
      <c r="I288" t="s">
        <v>27</v>
      </c>
      <c r="J288" t="s">
        <v>28</v>
      </c>
      <c r="K288" t="s">
        <v>29</v>
      </c>
      <c r="L288" t="s">
        <v>30</v>
      </c>
      <c r="M288" s="1">
        <v>40553</v>
      </c>
      <c r="N288" s="1">
        <v>41822</v>
      </c>
      <c r="O288">
        <v>1269</v>
      </c>
      <c r="P288">
        <v>3</v>
      </c>
      <c r="Q288" t="s">
        <v>1417</v>
      </c>
      <c r="R288" t="s">
        <v>1412</v>
      </c>
      <c r="S288" t="s">
        <v>35</v>
      </c>
      <c r="T288" t="s">
        <v>78</v>
      </c>
      <c r="U288" t="s">
        <v>37</v>
      </c>
      <c r="V288" t="s">
        <v>51</v>
      </c>
      <c r="W288">
        <v>4.4000000000000004</v>
      </c>
      <c r="X288">
        <v>3</v>
      </c>
      <c r="Y288">
        <v>0</v>
      </c>
      <c r="Z288" s="1">
        <v>41644</v>
      </c>
      <c r="AA288">
        <v>0</v>
      </c>
      <c r="AB288">
        <v>907</v>
      </c>
      <c r="AC288">
        <v>5</v>
      </c>
      <c r="AD288">
        <v>5.4999999999999997E-3</v>
      </c>
      <c r="AE288" t="s">
        <v>1394</v>
      </c>
      <c r="AF288" t="s">
        <v>1749</v>
      </c>
      <c r="AG288" t="s">
        <v>1460</v>
      </c>
      <c r="AH288" t="s">
        <v>1465</v>
      </c>
      <c r="AI288">
        <v>7.4</v>
      </c>
    </row>
    <row r="289" spans="1:35" x14ac:dyDescent="0.45">
      <c r="A289">
        <v>10045</v>
      </c>
      <c r="B289">
        <v>76029</v>
      </c>
      <c r="C289" t="s">
        <v>1438</v>
      </c>
      <c r="D289" t="s">
        <v>433</v>
      </c>
      <c r="E289" t="s">
        <v>24</v>
      </c>
      <c r="F289">
        <v>51</v>
      </c>
      <c r="G289" s="1">
        <v>25293</v>
      </c>
      <c r="H289" t="s">
        <v>1126</v>
      </c>
      <c r="I289" t="s">
        <v>43</v>
      </c>
      <c r="J289" t="s">
        <v>1146</v>
      </c>
      <c r="K289" t="s">
        <v>29</v>
      </c>
      <c r="L289" t="s">
        <v>30</v>
      </c>
      <c r="M289" s="1">
        <v>42093</v>
      </c>
      <c r="N289" s="1"/>
      <c r="O289">
        <v>1738</v>
      </c>
      <c r="P289">
        <v>5</v>
      </c>
      <c r="R289" t="s">
        <v>34</v>
      </c>
      <c r="S289" t="s">
        <v>48</v>
      </c>
      <c r="T289" t="s">
        <v>105</v>
      </c>
      <c r="U289" t="s">
        <v>92</v>
      </c>
      <c r="V289" t="s">
        <v>51</v>
      </c>
      <c r="W289">
        <v>5</v>
      </c>
      <c r="X289">
        <v>4</v>
      </c>
      <c r="Y289">
        <v>7</v>
      </c>
      <c r="Z289" s="1">
        <v>43479</v>
      </c>
      <c r="AA289">
        <v>0</v>
      </c>
      <c r="AB289">
        <v>1242</v>
      </c>
      <c r="AC289">
        <v>8</v>
      </c>
      <c r="AD289">
        <v>6.4000000000000003E-3</v>
      </c>
      <c r="AE289" t="s">
        <v>1395</v>
      </c>
      <c r="AF289" t="s">
        <v>1750</v>
      </c>
      <c r="AG289" t="s">
        <v>1462</v>
      </c>
      <c r="AH289" t="s">
        <v>1464</v>
      </c>
      <c r="AI289">
        <v>9</v>
      </c>
    </row>
    <row r="290" spans="1:35" x14ac:dyDescent="0.45">
      <c r="A290">
        <v>10205</v>
      </c>
      <c r="B290">
        <v>57859</v>
      </c>
      <c r="C290" t="s">
        <v>1440</v>
      </c>
      <c r="D290" t="s">
        <v>1165</v>
      </c>
      <c r="E290" t="s">
        <v>1026</v>
      </c>
      <c r="F290">
        <v>29</v>
      </c>
      <c r="G290" s="1">
        <v>33381</v>
      </c>
      <c r="H290" t="s">
        <v>1130</v>
      </c>
      <c r="I290" t="s">
        <v>43</v>
      </c>
      <c r="J290" t="s">
        <v>28</v>
      </c>
      <c r="K290" t="s">
        <v>29</v>
      </c>
      <c r="L290" t="s">
        <v>1418</v>
      </c>
      <c r="M290" s="1">
        <v>40729</v>
      </c>
      <c r="N290" s="1"/>
      <c r="O290">
        <v>3102</v>
      </c>
      <c r="P290">
        <v>8</v>
      </c>
      <c r="R290" t="s">
        <v>34</v>
      </c>
      <c r="S290" t="s">
        <v>225</v>
      </c>
      <c r="T290" t="s">
        <v>226</v>
      </c>
      <c r="U290" t="s">
        <v>50</v>
      </c>
      <c r="V290" t="s">
        <v>51</v>
      </c>
      <c r="W290">
        <v>2.81</v>
      </c>
      <c r="X290">
        <v>3</v>
      </c>
      <c r="Y290">
        <v>0</v>
      </c>
      <c r="Z290" s="1">
        <v>43482</v>
      </c>
      <c r="AA290">
        <v>0</v>
      </c>
      <c r="AB290">
        <v>2216</v>
      </c>
      <c r="AC290">
        <v>16</v>
      </c>
      <c r="AD290">
        <v>7.1999999999999998E-3</v>
      </c>
      <c r="AE290" t="s">
        <v>1396</v>
      </c>
      <c r="AF290" t="s">
        <v>1751</v>
      </c>
      <c r="AG290" t="s">
        <v>1460</v>
      </c>
      <c r="AH290" t="s">
        <v>1464</v>
      </c>
      <c r="AI290">
        <v>5.8</v>
      </c>
    </row>
    <row r="291" spans="1:35" x14ac:dyDescent="0.45">
      <c r="A291">
        <v>10014</v>
      </c>
      <c r="B291">
        <v>58523</v>
      </c>
      <c r="C291" t="s">
        <v>1440</v>
      </c>
      <c r="D291" t="s">
        <v>1125</v>
      </c>
      <c r="E291" t="s">
        <v>24</v>
      </c>
      <c r="F291">
        <v>33</v>
      </c>
      <c r="G291" s="1">
        <v>31808</v>
      </c>
      <c r="H291" t="s">
        <v>1126</v>
      </c>
      <c r="I291" t="s">
        <v>68</v>
      </c>
      <c r="J291" t="s">
        <v>28</v>
      </c>
      <c r="K291" t="s">
        <v>29</v>
      </c>
      <c r="L291" t="s">
        <v>30</v>
      </c>
      <c r="M291" s="1">
        <v>41134</v>
      </c>
      <c r="N291" s="1">
        <v>42405</v>
      </c>
      <c r="O291">
        <v>1271</v>
      </c>
      <c r="P291">
        <v>3</v>
      </c>
      <c r="Q291" t="s">
        <v>1428</v>
      </c>
      <c r="R291" t="s">
        <v>1412</v>
      </c>
      <c r="S291" t="s">
        <v>35</v>
      </c>
      <c r="T291" t="s">
        <v>59</v>
      </c>
      <c r="U291" t="s">
        <v>37</v>
      </c>
      <c r="V291" t="s">
        <v>38</v>
      </c>
      <c r="W291">
        <v>4.5</v>
      </c>
      <c r="X291">
        <v>5</v>
      </c>
      <c r="Y291">
        <v>0</v>
      </c>
      <c r="Z291" s="1">
        <v>42401</v>
      </c>
      <c r="AA291">
        <v>0</v>
      </c>
      <c r="AB291">
        <v>909</v>
      </c>
      <c r="AC291">
        <v>15</v>
      </c>
      <c r="AD291">
        <v>1.6500000000000001E-2</v>
      </c>
      <c r="AE291" t="s">
        <v>1397</v>
      </c>
      <c r="AF291" t="s">
        <v>1752</v>
      </c>
      <c r="AG291" t="s">
        <v>1460</v>
      </c>
      <c r="AH291" t="s">
        <v>1465</v>
      </c>
      <c r="AI291">
        <v>9.5</v>
      </c>
    </row>
    <row r="292" spans="1:35" x14ac:dyDescent="0.45">
      <c r="A292">
        <v>10144</v>
      </c>
      <c r="B292">
        <v>88976</v>
      </c>
      <c r="C292" t="s">
        <v>1439</v>
      </c>
      <c r="D292" t="s">
        <v>195</v>
      </c>
      <c r="E292" t="s">
        <v>24</v>
      </c>
      <c r="F292">
        <v>51</v>
      </c>
      <c r="G292" s="1">
        <v>25121</v>
      </c>
      <c r="H292" t="s">
        <v>1126</v>
      </c>
      <c r="I292" t="s">
        <v>68</v>
      </c>
      <c r="J292" t="s">
        <v>28</v>
      </c>
      <c r="K292" t="s">
        <v>29</v>
      </c>
      <c r="L292" t="s">
        <v>30</v>
      </c>
      <c r="M292" s="1">
        <v>40756</v>
      </c>
      <c r="N292" s="1"/>
      <c r="O292">
        <v>3075</v>
      </c>
      <c r="P292">
        <v>8</v>
      </c>
      <c r="R292" t="s">
        <v>34</v>
      </c>
      <c r="S292" t="s">
        <v>35</v>
      </c>
      <c r="T292" t="s">
        <v>199</v>
      </c>
      <c r="U292" t="s">
        <v>92</v>
      </c>
      <c r="V292" t="s">
        <v>51</v>
      </c>
      <c r="W292">
        <v>3.93</v>
      </c>
      <c r="X292">
        <v>3</v>
      </c>
      <c r="Y292">
        <v>0</v>
      </c>
      <c r="Z292" s="1">
        <v>43523</v>
      </c>
      <c r="AA292">
        <v>0</v>
      </c>
      <c r="AB292">
        <v>2197</v>
      </c>
      <c r="AC292">
        <v>19</v>
      </c>
      <c r="AD292">
        <v>8.6E-3</v>
      </c>
      <c r="AE292" t="s">
        <v>1398</v>
      </c>
      <c r="AF292" t="s">
        <v>1753</v>
      </c>
      <c r="AG292" t="s">
        <v>1462</v>
      </c>
      <c r="AH292" t="s">
        <v>1464</v>
      </c>
      <c r="AI292">
        <v>6.9</v>
      </c>
    </row>
    <row r="293" spans="1:35" x14ac:dyDescent="0.45">
      <c r="A293">
        <v>10253</v>
      </c>
      <c r="B293">
        <v>55875</v>
      </c>
      <c r="C293" t="s">
        <v>1440</v>
      </c>
      <c r="D293" t="s">
        <v>1165</v>
      </c>
      <c r="E293" t="s">
        <v>1034</v>
      </c>
      <c r="F293">
        <v>30</v>
      </c>
      <c r="G293" s="1">
        <v>32700</v>
      </c>
      <c r="H293" t="s">
        <v>1126</v>
      </c>
      <c r="I293" t="s">
        <v>27</v>
      </c>
      <c r="J293" t="s">
        <v>28</v>
      </c>
      <c r="K293" t="s">
        <v>29</v>
      </c>
      <c r="L293" t="s">
        <v>160</v>
      </c>
      <c r="M293" s="1">
        <v>40973</v>
      </c>
      <c r="N293" s="1"/>
      <c r="O293">
        <v>2858</v>
      </c>
      <c r="P293">
        <v>8</v>
      </c>
      <c r="R293" t="s">
        <v>34</v>
      </c>
      <c r="S293" t="s">
        <v>225</v>
      </c>
      <c r="T293" t="s">
        <v>226</v>
      </c>
      <c r="U293" t="s">
        <v>371</v>
      </c>
      <c r="V293" t="s">
        <v>51</v>
      </c>
      <c r="W293">
        <v>4.5</v>
      </c>
      <c r="X293">
        <v>4</v>
      </c>
      <c r="Y293">
        <v>0</v>
      </c>
      <c r="Z293" s="1">
        <v>43483</v>
      </c>
      <c r="AA293">
        <v>0</v>
      </c>
      <c r="AB293">
        <v>2042</v>
      </c>
      <c r="AC293">
        <v>11</v>
      </c>
      <c r="AD293">
        <v>5.4000000000000003E-3</v>
      </c>
      <c r="AE293" t="s">
        <v>1192</v>
      </c>
      <c r="AF293" t="s">
        <v>1754</v>
      </c>
      <c r="AG293" t="s">
        <v>1460</v>
      </c>
      <c r="AH293" t="s">
        <v>1464</v>
      </c>
      <c r="AI293">
        <v>8.5</v>
      </c>
    </row>
    <row r="294" spans="1:35" x14ac:dyDescent="0.45">
      <c r="A294">
        <v>10118</v>
      </c>
      <c r="B294">
        <v>113999</v>
      </c>
      <c r="C294" t="s">
        <v>1439</v>
      </c>
      <c r="D294" t="s">
        <v>1149</v>
      </c>
      <c r="E294" t="s">
        <v>24</v>
      </c>
      <c r="F294">
        <v>33</v>
      </c>
      <c r="G294" s="1">
        <v>31631</v>
      </c>
      <c r="H294" t="s">
        <v>1126</v>
      </c>
      <c r="I294" t="s">
        <v>43</v>
      </c>
      <c r="J294" t="s">
        <v>28</v>
      </c>
      <c r="K294" t="s">
        <v>29</v>
      </c>
      <c r="L294" t="s">
        <v>1416</v>
      </c>
      <c r="M294" s="1">
        <v>42051</v>
      </c>
      <c r="N294" s="1">
        <v>42788</v>
      </c>
      <c r="O294">
        <v>737</v>
      </c>
      <c r="P294">
        <v>2</v>
      </c>
      <c r="Q294" t="s">
        <v>1427</v>
      </c>
      <c r="R294" t="s">
        <v>1421</v>
      </c>
      <c r="S294" t="s">
        <v>48</v>
      </c>
      <c r="T294" t="s">
        <v>49</v>
      </c>
      <c r="U294" t="s">
        <v>92</v>
      </c>
      <c r="V294" t="s">
        <v>51</v>
      </c>
      <c r="W294">
        <v>4.33</v>
      </c>
      <c r="X294">
        <v>3</v>
      </c>
      <c r="Y294">
        <v>7</v>
      </c>
      <c r="Z294" s="1">
        <v>42781</v>
      </c>
      <c r="AA294">
        <v>0</v>
      </c>
      <c r="AB294">
        <v>527</v>
      </c>
      <c r="AC294">
        <v>9</v>
      </c>
      <c r="AD294">
        <v>1.7100000000000001E-2</v>
      </c>
      <c r="AE294" t="s">
        <v>1399</v>
      </c>
      <c r="AF294" t="s">
        <v>1755</v>
      </c>
      <c r="AG294" t="s">
        <v>1460</v>
      </c>
      <c r="AH294" t="s">
        <v>1465</v>
      </c>
      <c r="AI294">
        <v>7.3</v>
      </c>
    </row>
    <row r="295" spans="1:35" x14ac:dyDescent="0.45">
      <c r="A295">
        <v>10022</v>
      </c>
      <c r="B295">
        <v>49773</v>
      </c>
      <c r="C295" t="s">
        <v>1440</v>
      </c>
      <c r="D295" t="s">
        <v>1125</v>
      </c>
      <c r="E295" t="s">
        <v>24</v>
      </c>
      <c r="F295">
        <v>34</v>
      </c>
      <c r="G295" s="1">
        <v>31566</v>
      </c>
      <c r="H295" t="s">
        <v>1130</v>
      </c>
      <c r="I295" t="s">
        <v>43</v>
      </c>
      <c r="J295" t="s">
        <v>28</v>
      </c>
      <c r="K295" t="s">
        <v>29</v>
      </c>
      <c r="L295" t="s">
        <v>30</v>
      </c>
      <c r="M295" s="1">
        <v>40812</v>
      </c>
      <c r="N295" s="1">
        <v>42408</v>
      </c>
      <c r="O295">
        <v>1596</v>
      </c>
      <c r="P295">
        <v>4</v>
      </c>
      <c r="Q295" t="s">
        <v>1430</v>
      </c>
      <c r="R295" t="s">
        <v>1421</v>
      </c>
      <c r="S295" t="s">
        <v>35</v>
      </c>
      <c r="T295" t="s">
        <v>129</v>
      </c>
      <c r="U295" t="s">
        <v>73</v>
      </c>
      <c r="V295" t="s">
        <v>38</v>
      </c>
      <c r="W295">
        <v>4.3</v>
      </c>
      <c r="X295">
        <v>5</v>
      </c>
      <c r="Y295">
        <v>0</v>
      </c>
      <c r="Z295" s="1">
        <v>42036</v>
      </c>
      <c r="AA295">
        <v>0</v>
      </c>
      <c r="AB295">
        <v>1140</v>
      </c>
      <c r="AC295">
        <v>18</v>
      </c>
      <c r="AD295">
        <v>1.5800000000000002E-2</v>
      </c>
      <c r="AE295" t="s">
        <v>1400</v>
      </c>
      <c r="AF295" t="s">
        <v>1756</v>
      </c>
      <c r="AG295" t="s">
        <v>1460</v>
      </c>
      <c r="AH295" t="s">
        <v>1465</v>
      </c>
      <c r="AI295">
        <v>9.3000000000000007</v>
      </c>
    </row>
    <row r="296" spans="1:35" x14ac:dyDescent="0.45">
      <c r="A296">
        <v>10183</v>
      </c>
      <c r="B296">
        <v>62068</v>
      </c>
      <c r="C296" t="s">
        <v>1438</v>
      </c>
      <c r="D296" t="s">
        <v>1125</v>
      </c>
      <c r="E296" t="s">
        <v>24</v>
      </c>
      <c r="F296">
        <v>35</v>
      </c>
      <c r="G296" s="1">
        <v>31143</v>
      </c>
      <c r="H296" t="s">
        <v>1130</v>
      </c>
      <c r="I296" t="s">
        <v>27</v>
      </c>
      <c r="J296" t="s">
        <v>28</v>
      </c>
      <c r="K296" t="s">
        <v>29</v>
      </c>
      <c r="L296" t="s">
        <v>30</v>
      </c>
      <c r="M296" s="1">
        <v>42190</v>
      </c>
      <c r="N296" s="1"/>
      <c r="O296">
        <v>1641</v>
      </c>
      <c r="P296">
        <v>4</v>
      </c>
      <c r="R296" t="s">
        <v>34</v>
      </c>
      <c r="S296" t="s">
        <v>35</v>
      </c>
      <c r="T296" t="s">
        <v>36</v>
      </c>
      <c r="U296" t="s">
        <v>37</v>
      </c>
      <c r="V296" t="s">
        <v>51</v>
      </c>
      <c r="W296">
        <v>3.21</v>
      </c>
      <c r="X296">
        <v>3</v>
      </c>
      <c r="Y296">
        <v>0</v>
      </c>
      <c r="Z296" s="1">
        <v>43494</v>
      </c>
      <c r="AA296">
        <v>0</v>
      </c>
      <c r="AB296">
        <v>1173</v>
      </c>
      <c r="AC296">
        <v>7</v>
      </c>
      <c r="AD296">
        <v>6.0000000000000001E-3</v>
      </c>
      <c r="AE296" t="s">
        <v>1401</v>
      </c>
      <c r="AF296" t="s">
        <v>1757</v>
      </c>
      <c r="AG296" t="s">
        <v>1460</v>
      </c>
      <c r="AH296" t="s">
        <v>1465</v>
      </c>
      <c r="AI296">
        <v>6.2</v>
      </c>
    </row>
    <row r="297" spans="1:35" x14ac:dyDescent="0.45">
      <c r="A297">
        <v>10190</v>
      </c>
      <c r="B297">
        <v>66541</v>
      </c>
      <c r="C297" t="s">
        <v>1438</v>
      </c>
      <c r="D297" t="s">
        <v>1129</v>
      </c>
      <c r="E297" t="s">
        <v>24</v>
      </c>
      <c r="F297">
        <v>44</v>
      </c>
      <c r="G297" s="1">
        <v>27800</v>
      </c>
      <c r="H297" t="s">
        <v>1126</v>
      </c>
      <c r="I297" t="s">
        <v>27</v>
      </c>
      <c r="J297" t="s">
        <v>28</v>
      </c>
      <c r="K297" t="s">
        <v>29</v>
      </c>
      <c r="L297" t="s">
        <v>1416</v>
      </c>
      <c r="M297" s="1">
        <v>41869</v>
      </c>
      <c r="N297" s="1"/>
      <c r="O297">
        <v>1962</v>
      </c>
      <c r="P297">
        <v>5</v>
      </c>
      <c r="R297" t="s">
        <v>34</v>
      </c>
      <c r="S297" t="s">
        <v>35</v>
      </c>
      <c r="T297" t="s">
        <v>91</v>
      </c>
      <c r="U297" t="s">
        <v>92</v>
      </c>
      <c r="V297" t="s">
        <v>51</v>
      </c>
      <c r="W297">
        <v>3.11</v>
      </c>
      <c r="X297">
        <v>5</v>
      </c>
      <c r="Y297">
        <v>0</v>
      </c>
      <c r="Z297" s="1">
        <v>43508</v>
      </c>
      <c r="AA297">
        <v>0</v>
      </c>
      <c r="AB297">
        <v>1402</v>
      </c>
      <c r="AC297">
        <v>4</v>
      </c>
      <c r="AD297">
        <v>2.8999999999999998E-3</v>
      </c>
      <c r="AE297" t="s">
        <v>1402</v>
      </c>
      <c r="AF297" t="s">
        <v>1758</v>
      </c>
      <c r="AG297" t="s">
        <v>1461</v>
      </c>
      <c r="AH297" t="s">
        <v>1464</v>
      </c>
      <c r="AI297">
        <v>8.1</v>
      </c>
    </row>
    <row r="298" spans="1:35" x14ac:dyDescent="0.45">
      <c r="A298">
        <v>10274</v>
      </c>
      <c r="B298">
        <v>80512</v>
      </c>
      <c r="C298" t="s">
        <v>1439</v>
      </c>
      <c r="D298" t="s">
        <v>195</v>
      </c>
      <c r="E298" t="s">
        <v>24</v>
      </c>
      <c r="F298">
        <v>64</v>
      </c>
      <c r="G298" s="1">
        <v>20407</v>
      </c>
      <c r="H298" t="s">
        <v>1130</v>
      </c>
      <c r="I298" t="s">
        <v>43</v>
      </c>
      <c r="J298" t="s">
        <v>28</v>
      </c>
      <c r="K298" t="s">
        <v>29</v>
      </c>
      <c r="L298" t="s">
        <v>1416</v>
      </c>
      <c r="M298" s="1">
        <v>40812</v>
      </c>
      <c r="N298" s="1">
        <v>40910</v>
      </c>
      <c r="O298">
        <v>98</v>
      </c>
      <c r="P298">
        <v>0</v>
      </c>
      <c r="Q298" t="s">
        <v>112</v>
      </c>
      <c r="R298" t="s">
        <v>1412</v>
      </c>
      <c r="S298" t="s">
        <v>35</v>
      </c>
      <c r="T298" t="s">
        <v>199</v>
      </c>
      <c r="U298" t="s">
        <v>99</v>
      </c>
      <c r="V298" t="s">
        <v>51</v>
      </c>
      <c r="W298">
        <v>4.5</v>
      </c>
      <c r="X298">
        <v>3</v>
      </c>
      <c r="Y298">
        <v>0</v>
      </c>
      <c r="Z298" s="1">
        <v>40910</v>
      </c>
      <c r="AA298">
        <v>0</v>
      </c>
      <c r="AB298">
        <v>70</v>
      </c>
      <c r="AC298">
        <v>5</v>
      </c>
      <c r="AD298">
        <v>7.1400000000000005E-2</v>
      </c>
      <c r="AE298" t="s">
        <v>1147</v>
      </c>
      <c r="AF298" t="s">
        <v>1759</v>
      </c>
      <c r="AG298" t="s">
        <v>1459</v>
      </c>
      <c r="AH298" t="s">
        <v>1465</v>
      </c>
      <c r="AI298">
        <v>7.5</v>
      </c>
    </row>
    <row r="299" spans="1:35" x14ac:dyDescent="0.45">
      <c r="A299">
        <v>10293</v>
      </c>
      <c r="B299">
        <v>50274</v>
      </c>
      <c r="C299" t="s">
        <v>1440</v>
      </c>
      <c r="D299" t="s">
        <v>1125</v>
      </c>
      <c r="E299" t="s">
        <v>24</v>
      </c>
      <c r="F299">
        <v>39</v>
      </c>
      <c r="G299" s="1">
        <v>29435</v>
      </c>
      <c r="H299" t="s">
        <v>1130</v>
      </c>
      <c r="I299" t="s">
        <v>27</v>
      </c>
      <c r="J299" t="s">
        <v>28</v>
      </c>
      <c r="K299" t="s">
        <v>29</v>
      </c>
      <c r="L299" t="s">
        <v>30</v>
      </c>
      <c r="M299" s="1">
        <v>41134</v>
      </c>
      <c r="N299" s="1">
        <v>42248</v>
      </c>
      <c r="O299">
        <v>1114</v>
      </c>
      <c r="P299">
        <v>3</v>
      </c>
      <c r="Q299" t="s">
        <v>1411</v>
      </c>
      <c r="R299" t="s">
        <v>1412</v>
      </c>
      <c r="S299" t="s">
        <v>35</v>
      </c>
      <c r="T299" t="s">
        <v>64</v>
      </c>
      <c r="U299" t="s">
        <v>174</v>
      </c>
      <c r="V299" t="s">
        <v>175</v>
      </c>
      <c r="W299">
        <v>2.5</v>
      </c>
      <c r="X299">
        <v>3</v>
      </c>
      <c r="Y299">
        <v>0</v>
      </c>
      <c r="Z299" s="1">
        <v>41887</v>
      </c>
      <c r="AA299">
        <v>6</v>
      </c>
      <c r="AB299">
        <v>796</v>
      </c>
      <c r="AC299">
        <v>13</v>
      </c>
      <c r="AD299">
        <v>1.6299999999999999E-2</v>
      </c>
      <c r="AE299" t="s">
        <v>1403</v>
      </c>
      <c r="AF299" t="s">
        <v>1760</v>
      </c>
      <c r="AG299" t="s">
        <v>1461</v>
      </c>
      <c r="AH299" t="s">
        <v>1465</v>
      </c>
      <c r="AI299">
        <v>5.5</v>
      </c>
    </row>
    <row r="300" spans="1:35" x14ac:dyDescent="0.45">
      <c r="A300">
        <v>10172</v>
      </c>
      <c r="B300">
        <v>84903</v>
      </c>
      <c r="C300" t="s">
        <v>1439</v>
      </c>
      <c r="D300" t="s">
        <v>656</v>
      </c>
      <c r="E300" t="s">
        <v>24</v>
      </c>
      <c r="F300">
        <v>39</v>
      </c>
      <c r="G300" s="1">
        <v>29775</v>
      </c>
      <c r="H300" t="s">
        <v>1126</v>
      </c>
      <c r="I300" t="s">
        <v>27</v>
      </c>
      <c r="J300" t="s">
        <v>28</v>
      </c>
      <c r="K300" t="s">
        <v>29</v>
      </c>
      <c r="L300" t="s">
        <v>160</v>
      </c>
      <c r="M300" s="1">
        <v>42781</v>
      </c>
      <c r="N300" s="1"/>
      <c r="O300">
        <v>1050</v>
      </c>
      <c r="P300">
        <v>3</v>
      </c>
      <c r="R300" t="s">
        <v>34</v>
      </c>
      <c r="S300" t="s">
        <v>48</v>
      </c>
      <c r="T300" t="s">
        <v>364</v>
      </c>
      <c r="U300" t="s">
        <v>50</v>
      </c>
      <c r="V300" t="s">
        <v>51</v>
      </c>
      <c r="W300">
        <v>3.42</v>
      </c>
      <c r="X300">
        <v>4</v>
      </c>
      <c r="Y300">
        <v>7</v>
      </c>
      <c r="Z300" s="1">
        <v>43469</v>
      </c>
      <c r="AA300">
        <v>0</v>
      </c>
      <c r="AB300">
        <v>750</v>
      </c>
      <c r="AC300">
        <v>17</v>
      </c>
      <c r="AD300">
        <v>2.2700000000000001E-2</v>
      </c>
      <c r="AE300" t="s">
        <v>1404</v>
      </c>
      <c r="AF300" t="s">
        <v>1761</v>
      </c>
      <c r="AG300" t="s">
        <v>1461</v>
      </c>
      <c r="AH300" t="s">
        <v>1465</v>
      </c>
      <c r="AI300">
        <v>7.4</v>
      </c>
    </row>
    <row r="301" spans="1:35" x14ac:dyDescent="0.45">
      <c r="A301">
        <v>10127</v>
      </c>
      <c r="B301">
        <v>107226</v>
      </c>
      <c r="C301" t="s">
        <v>1439</v>
      </c>
      <c r="D301" t="s">
        <v>323</v>
      </c>
      <c r="E301" t="s">
        <v>24</v>
      </c>
      <c r="F301">
        <v>42</v>
      </c>
      <c r="G301" s="1">
        <v>28612</v>
      </c>
      <c r="H301" t="s">
        <v>1130</v>
      </c>
      <c r="I301" t="s">
        <v>89</v>
      </c>
      <c r="J301" t="s">
        <v>28</v>
      </c>
      <c r="K301" t="s">
        <v>29</v>
      </c>
      <c r="L301" t="s">
        <v>160</v>
      </c>
      <c r="M301" s="1">
        <v>42093</v>
      </c>
      <c r="N301" s="1"/>
      <c r="O301">
        <v>1738</v>
      </c>
      <c r="P301">
        <v>5</v>
      </c>
      <c r="R301" t="s">
        <v>34</v>
      </c>
      <c r="S301" t="s">
        <v>48</v>
      </c>
      <c r="T301" t="s">
        <v>105</v>
      </c>
      <c r="U301" t="s">
        <v>92</v>
      </c>
      <c r="V301" t="s">
        <v>51</v>
      </c>
      <c r="W301">
        <v>4.2</v>
      </c>
      <c r="X301">
        <v>4</v>
      </c>
      <c r="Y301">
        <v>8</v>
      </c>
      <c r="Z301" s="1">
        <v>43501</v>
      </c>
      <c r="AA301">
        <v>0</v>
      </c>
      <c r="AB301">
        <v>1242</v>
      </c>
      <c r="AC301">
        <v>7</v>
      </c>
      <c r="AD301">
        <v>5.5999999999999999E-3</v>
      </c>
      <c r="AE301" t="s">
        <v>1131</v>
      </c>
      <c r="AF301" t="s">
        <v>1762</v>
      </c>
      <c r="AG301" t="s">
        <v>1461</v>
      </c>
      <c r="AH301" t="s">
        <v>1464</v>
      </c>
      <c r="AI301">
        <v>8.1999999999999993</v>
      </c>
    </row>
    <row r="302" spans="1:35" x14ac:dyDescent="0.45">
      <c r="A302">
        <v>10072</v>
      </c>
      <c r="B302">
        <v>58371</v>
      </c>
      <c r="C302" t="s">
        <v>1440</v>
      </c>
      <c r="D302" t="s">
        <v>1125</v>
      </c>
      <c r="E302" t="s">
        <v>24</v>
      </c>
      <c r="F302">
        <v>33</v>
      </c>
      <c r="G302" s="1">
        <v>31921</v>
      </c>
      <c r="H302" t="s">
        <v>1126</v>
      </c>
      <c r="I302" t="s">
        <v>27</v>
      </c>
      <c r="J302" t="s">
        <v>28</v>
      </c>
      <c r="K302" t="s">
        <v>109</v>
      </c>
      <c r="L302" t="s">
        <v>30</v>
      </c>
      <c r="M302" s="1">
        <v>40553</v>
      </c>
      <c r="N302" s="1">
        <v>41774</v>
      </c>
      <c r="O302">
        <v>1221</v>
      </c>
      <c r="P302">
        <v>3</v>
      </c>
      <c r="Q302" t="s">
        <v>1413</v>
      </c>
      <c r="R302" t="s">
        <v>1412</v>
      </c>
      <c r="S302" t="s">
        <v>35</v>
      </c>
      <c r="T302" t="s">
        <v>72</v>
      </c>
      <c r="U302" t="s">
        <v>37</v>
      </c>
      <c r="V302" t="s">
        <v>51</v>
      </c>
      <c r="W302">
        <v>5</v>
      </c>
      <c r="X302">
        <v>5</v>
      </c>
      <c r="Y302">
        <v>0</v>
      </c>
      <c r="Z302" s="1">
        <v>41774</v>
      </c>
      <c r="AA302">
        <v>0</v>
      </c>
      <c r="AB302">
        <v>873</v>
      </c>
      <c r="AC302">
        <v>11</v>
      </c>
      <c r="AD302">
        <v>1.26E-2</v>
      </c>
      <c r="AE302" t="s">
        <v>1151</v>
      </c>
      <c r="AF302" t="s">
        <v>1763</v>
      </c>
      <c r="AG302" t="s">
        <v>1460</v>
      </c>
      <c r="AH302" t="s">
        <v>1465</v>
      </c>
      <c r="AI302">
        <v>10</v>
      </c>
    </row>
    <row r="303" spans="1:35" x14ac:dyDescent="0.45">
      <c r="A303">
        <v>10048</v>
      </c>
      <c r="B303">
        <v>55140</v>
      </c>
      <c r="C303" t="s">
        <v>1440</v>
      </c>
      <c r="D303" t="s">
        <v>1125</v>
      </c>
      <c r="E303" t="s">
        <v>24</v>
      </c>
      <c r="F303">
        <v>54</v>
      </c>
      <c r="G303" s="1">
        <v>23994</v>
      </c>
      <c r="H303" t="s">
        <v>1126</v>
      </c>
      <c r="I303" t="s">
        <v>43</v>
      </c>
      <c r="J303" t="s">
        <v>1146</v>
      </c>
      <c r="K303" t="s">
        <v>29</v>
      </c>
      <c r="L303" t="s">
        <v>30</v>
      </c>
      <c r="M303" s="1">
        <v>40679</v>
      </c>
      <c r="N303" s="1">
        <v>42254</v>
      </c>
      <c r="O303">
        <v>1575</v>
      </c>
      <c r="P303">
        <v>4</v>
      </c>
      <c r="Q303" t="s">
        <v>1417</v>
      </c>
      <c r="R303" t="s">
        <v>1412</v>
      </c>
      <c r="S303" t="s">
        <v>35</v>
      </c>
      <c r="T303" t="s">
        <v>78</v>
      </c>
      <c r="U303" t="s">
        <v>371</v>
      </c>
      <c r="V303" t="s">
        <v>51</v>
      </c>
      <c r="W303">
        <v>5</v>
      </c>
      <c r="X303">
        <v>3</v>
      </c>
      <c r="Y303">
        <v>0</v>
      </c>
      <c r="Z303" s="1">
        <v>42050</v>
      </c>
      <c r="AA303">
        <v>0</v>
      </c>
      <c r="AB303">
        <v>1125</v>
      </c>
      <c r="AC303">
        <v>7</v>
      </c>
      <c r="AD303">
        <v>6.1999999999999998E-3</v>
      </c>
      <c r="AE303" t="s">
        <v>1405</v>
      </c>
      <c r="AF303" t="s">
        <v>1764</v>
      </c>
      <c r="AG303" t="s">
        <v>1462</v>
      </c>
      <c r="AH303" t="s">
        <v>1465</v>
      </c>
      <c r="AI303">
        <v>8</v>
      </c>
    </row>
    <row r="304" spans="1:35" x14ac:dyDescent="0.45">
      <c r="A304">
        <v>10204</v>
      </c>
      <c r="B304">
        <v>58062</v>
      </c>
      <c r="C304" t="s">
        <v>1440</v>
      </c>
      <c r="D304" t="s">
        <v>1125</v>
      </c>
      <c r="E304" t="s">
        <v>24</v>
      </c>
      <c r="F304">
        <v>36</v>
      </c>
      <c r="G304" s="1">
        <v>30527</v>
      </c>
      <c r="H304" t="s">
        <v>1130</v>
      </c>
      <c r="I304" t="s">
        <v>68</v>
      </c>
      <c r="J304" t="s">
        <v>28</v>
      </c>
      <c r="K304" t="s">
        <v>29</v>
      </c>
      <c r="L304" t="s">
        <v>30</v>
      </c>
      <c r="M304" s="1">
        <v>40553</v>
      </c>
      <c r="N304" s="1">
        <v>41043</v>
      </c>
      <c r="O304">
        <v>490</v>
      </c>
      <c r="P304">
        <v>1</v>
      </c>
      <c r="Q304" t="s">
        <v>112</v>
      </c>
      <c r="R304" t="s">
        <v>1412</v>
      </c>
      <c r="S304" t="s">
        <v>35</v>
      </c>
      <c r="T304" t="s">
        <v>91</v>
      </c>
      <c r="U304" t="s">
        <v>73</v>
      </c>
      <c r="V304" t="s">
        <v>51</v>
      </c>
      <c r="W304">
        <v>3.6</v>
      </c>
      <c r="X304">
        <v>5</v>
      </c>
      <c r="Y304">
        <v>0</v>
      </c>
      <c r="Z304" s="1">
        <v>40580</v>
      </c>
      <c r="AA304">
        <v>0</v>
      </c>
      <c r="AB304">
        <v>350</v>
      </c>
      <c r="AC304">
        <v>9</v>
      </c>
      <c r="AD304">
        <v>2.5700000000000001E-2</v>
      </c>
      <c r="AE304" t="s">
        <v>1406</v>
      </c>
      <c r="AF304" t="s">
        <v>1765</v>
      </c>
      <c r="AG304" t="s">
        <v>1460</v>
      </c>
      <c r="AH304" t="s">
        <v>1465</v>
      </c>
      <c r="AI304">
        <v>8.6</v>
      </c>
    </row>
    <row r="305" spans="1:35" x14ac:dyDescent="0.45">
      <c r="A305">
        <v>10264</v>
      </c>
      <c r="B305">
        <v>59728</v>
      </c>
      <c r="C305" t="s">
        <v>1440</v>
      </c>
      <c r="D305" t="s">
        <v>1125</v>
      </c>
      <c r="E305" t="s">
        <v>24</v>
      </c>
      <c r="F305">
        <v>50</v>
      </c>
      <c r="G305" s="1">
        <v>25478</v>
      </c>
      <c r="H305" t="s">
        <v>1130</v>
      </c>
      <c r="I305" t="s">
        <v>27</v>
      </c>
      <c r="J305" t="s">
        <v>28</v>
      </c>
      <c r="K305" t="s">
        <v>109</v>
      </c>
      <c r="L305" t="s">
        <v>1416</v>
      </c>
      <c r="M305" s="1">
        <v>40917</v>
      </c>
      <c r="N305" s="1">
        <v>42182</v>
      </c>
      <c r="O305">
        <v>1265</v>
      </c>
      <c r="P305">
        <v>3</v>
      </c>
      <c r="Q305" t="s">
        <v>1424</v>
      </c>
      <c r="R305" t="s">
        <v>1412</v>
      </c>
      <c r="S305" t="s">
        <v>35</v>
      </c>
      <c r="T305" t="s">
        <v>91</v>
      </c>
      <c r="U305" t="s">
        <v>99</v>
      </c>
      <c r="V305" t="s">
        <v>51</v>
      </c>
      <c r="W305">
        <v>4.3</v>
      </c>
      <c r="X305">
        <v>4</v>
      </c>
      <c r="Y305">
        <v>0</v>
      </c>
      <c r="Z305" s="1">
        <v>41792</v>
      </c>
      <c r="AA305">
        <v>0</v>
      </c>
      <c r="AB305">
        <v>905</v>
      </c>
      <c r="AC305">
        <v>16</v>
      </c>
      <c r="AD305">
        <v>1.77E-2</v>
      </c>
      <c r="AE305" t="s">
        <v>1407</v>
      </c>
      <c r="AF305" t="s">
        <v>1766</v>
      </c>
      <c r="AG305" t="s">
        <v>1462</v>
      </c>
      <c r="AH305" t="s">
        <v>1465</v>
      </c>
      <c r="AI305">
        <v>8.3000000000000007</v>
      </c>
    </row>
    <row r="306" spans="1:35" x14ac:dyDescent="0.45">
      <c r="A306">
        <v>10033</v>
      </c>
      <c r="B306">
        <v>70507</v>
      </c>
      <c r="C306" t="s">
        <v>1438</v>
      </c>
      <c r="D306" t="s">
        <v>1129</v>
      </c>
      <c r="E306" t="s">
        <v>24</v>
      </c>
      <c r="F306">
        <v>61</v>
      </c>
      <c r="G306" s="1">
        <v>21496</v>
      </c>
      <c r="H306" t="s">
        <v>1126</v>
      </c>
      <c r="I306" t="s">
        <v>27</v>
      </c>
      <c r="J306" t="s">
        <v>28</v>
      </c>
      <c r="K306" t="s">
        <v>29</v>
      </c>
      <c r="L306" t="s">
        <v>30</v>
      </c>
      <c r="M306" s="1">
        <v>41281</v>
      </c>
      <c r="N306" s="1">
        <v>42421</v>
      </c>
      <c r="O306">
        <v>1140</v>
      </c>
      <c r="P306">
        <v>3</v>
      </c>
      <c r="Q306" t="s">
        <v>1423</v>
      </c>
      <c r="R306" t="s">
        <v>1412</v>
      </c>
      <c r="S306" t="s">
        <v>35</v>
      </c>
      <c r="T306" t="s">
        <v>98</v>
      </c>
      <c r="U306" t="s">
        <v>37</v>
      </c>
      <c r="V306" t="s">
        <v>38</v>
      </c>
      <c r="W306">
        <v>5</v>
      </c>
      <c r="X306">
        <v>3</v>
      </c>
      <c r="Y306">
        <v>0</v>
      </c>
      <c r="Z306" s="1">
        <v>42388</v>
      </c>
      <c r="AA306">
        <v>0</v>
      </c>
      <c r="AB306">
        <v>816</v>
      </c>
      <c r="AC306">
        <v>7</v>
      </c>
      <c r="AD306">
        <v>8.6E-3</v>
      </c>
      <c r="AE306" t="s">
        <v>1408</v>
      </c>
      <c r="AF306" t="s">
        <v>1767</v>
      </c>
      <c r="AG306" t="s">
        <v>1459</v>
      </c>
      <c r="AH306" t="s">
        <v>1465</v>
      </c>
      <c r="AI306">
        <v>8</v>
      </c>
    </row>
    <row r="307" spans="1:35" x14ac:dyDescent="0.45">
      <c r="A307">
        <v>10174</v>
      </c>
      <c r="B307">
        <v>60446</v>
      </c>
      <c r="C307" t="s">
        <v>1438</v>
      </c>
      <c r="D307" t="s">
        <v>1129</v>
      </c>
      <c r="E307" t="s">
        <v>24</v>
      </c>
      <c r="F307">
        <v>35</v>
      </c>
      <c r="G307" s="1">
        <v>31157</v>
      </c>
      <c r="H307" t="s">
        <v>1130</v>
      </c>
      <c r="I307" t="s">
        <v>27</v>
      </c>
      <c r="J307" t="s">
        <v>28</v>
      </c>
      <c r="K307" t="s">
        <v>29</v>
      </c>
      <c r="L307" t="s">
        <v>30</v>
      </c>
      <c r="M307" s="1">
        <v>41911</v>
      </c>
      <c r="N307" s="1"/>
      <c r="O307">
        <v>1920</v>
      </c>
      <c r="P307">
        <v>5</v>
      </c>
      <c r="R307" t="s">
        <v>34</v>
      </c>
      <c r="S307" t="s">
        <v>35</v>
      </c>
      <c r="T307" t="s">
        <v>113</v>
      </c>
      <c r="U307" t="s">
        <v>37</v>
      </c>
      <c r="V307" t="s">
        <v>51</v>
      </c>
      <c r="W307">
        <v>3.4</v>
      </c>
      <c r="X307">
        <v>4</v>
      </c>
      <c r="Y307">
        <v>0</v>
      </c>
      <c r="Z307" s="1">
        <v>43517</v>
      </c>
      <c r="AA307">
        <v>0</v>
      </c>
      <c r="AB307">
        <v>1372</v>
      </c>
      <c r="AC307">
        <v>14</v>
      </c>
      <c r="AD307">
        <v>1.0200000000000001E-2</v>
      </c>
      <c r="AE307" t="s">
        <v>1409</v>
      </c>
      <c r="AF307" t="s">
        <v>1768</v>
      </c>
      <c r="AG307" t="s">
        <v>1460</v>
      </c>
      <c r="AH307" t="s">
        <v>1464</v>
      </c>
      <c r="AI307">
        <v>7.4</v>
      </c>
    </row>
    <row r="308" spans="1:35" x14ac:dyDescent="0.45">
      <c r="A308">
        <v>10135</v>
      </c>
      <c r="B308">
        <v>65893</v>
      </c>
      <c r="C308" t="s">
        <v>1438</v>
      </c>
      <c r="D308" t="s">
        <v>1129</v>
      </c>
      <c r="E308" t="s">
        <v>24</v>
      </c>
      <c r="F308">
        <v>35</v>
      </c>
      <c r="G308" s="1">
        <v>31178</v>
      </c>
      <c r="H308" t="s">
        <v>1126</v>
      </c>
      <c r="I308" t="s">
        <v>27</v>
      </c>
      <c r="J308" t="s">
        <v>28</v>
      </c>
      <c r="K308" t="s">
        <v>29</v>
      </c>
      <c r="L308" t="s">
        <v>30</v>
      </c>
      <c r="M308" s="1">
        <v>41827</v>
      </c>
      <c r="N308" s="1"/>
      <c r="O308">
        <v>2004</v>
      </c>
      <c r="P308">
        <v>5</v>
      </c>
      <c r="R308" t="s">
        <v>34</v>
      </c>
      <c r="S308" t="s">
        <v>35</v>
      </c>
      <c r="T308" t="s">
        <v>59</v>
      </c>
      <c r="U308" t="s">
        <v>37</v>
      </c>
      <c r="V308" t="s">
        <v>51</v>
      </c>
      <c r="W308">
        <v>4.07</v>
      </c>
      <c r="X308">
        <v>4</v>
      </c>
      <c r="Y308">
        <v>0</v>
      </c>
      <c r="Z308" s="1">
        <v>43524</v>
      </c>
      <c r="AA308">
        <v>0</v>
      </c>
      <c r="AB308">
        <v>1432</v>
      </c>
      <c r="AC308">
        <v>13</v>
      </c>
      <c r="AD308">
        <v>9.1000000000000004E-3</v>
      </c>
      <c r="AE308" t="s">
        <v>1224</v>
      </c>
      <c r="AF308" t="s">
        <v>1769</v>
      </c>
      <c r="AG308" t="s">
        <v>1460</v>
      </c>
      <c r="AH308" t="s">
        <v>1464</v>
      </c>
      <c r="AI308">
        <v>8.1</v>
      </c>
    </row>
    <row r="309" spans="1:35" x14ac:dyDescent="0.45">
      <c r="A309">
        <v>10301</v>
      </c>
      <c r="B309">
        <v>48513</v>
      </c>
      <c r="C309" t="s">
        <v>1440</v>
      </c>
      <c r="D309" t="s">
        <v>1125</v>
      </c>
      <c r="E309" t="s">
        <v>24</v>
      </c>
      <c r="F309">
        <v>38</v>
      </c>
      <c r="G309" s="1">
        <v>30075</v>
      </c>
      <c r="H309" t="s">
        <v>1130</v>
      </c>
      <c r="I309" t="s">
        <v>27</v>
      </c>
      <c r="J309" t="s">
        <v>28</v>
      </c>
      <c r="K309" t="s">
        <v>29</v>
      </c>
      <c r="L309" t="s">
        <v>160</v>
      </c>
      <c r="M309" s="1">
        <v>39693</v>
      </c>
      <c r="N309" s="1">
        <v>42276</v>
      </c>
      <c r="O309">
        <v>2583</v>
      </c>
      <c r="P309">
        <v>7</v>
      </c>
      <c r="Q309" t="s">
        <v>112</v>
      </c>
      <c r="R309" t="s">
        <v>1412</v>
      </c>
      <c r="S309" t="s">
        <v>35</v>
      </c>
      <c r="T309" t="s">
        <v>98</v>
      </c>
      <c r="U309" t="s">
        <v>73</v>
      </c>
      <c r="V309" t="s">
        <v>352</v>
      </c>
      <c r="W309">
        <v>3.2</v>
      </c>
      <c r="X309">
        <v>2</v>
      </c>
      <c r="Y309">
        <v>0</v>
      </c>
      <c r="Z309" s="1">
        <v>42249</v>
      </c>
      <c r="AA309">
        <v>5</v>
      </c>
      <c r="AB309">
        <v>1845</v>
      </c>
      <c r="AC309">
        <v>4</v>
      </c>
      <c r="AD309">
        <v>2.2000000000000001E-3</v>
      </c>
      <c r="AE309" t="s">
        <v>1410</v>
      </c>
      <c r="AF309" t="s">
        <v>1770</v>
      </c>
      <c r="AG309" t="s">
        <v>1461</v>
      </c>
      <c r="AH309" t="s">
        <v>1464</v>
      </c>
      <c r="AI309">
        <v>5.2</v>
      </c>
    </row>
    <row r="310" spans="1:35" x14ac:dyDescent="0.45">
      <c r="A310">
        <v>10010</v>
      </c>
      <c r="B310">
        <v>220450</v>
      </c>
      <c r="C310" t="s">
        <v>1439</v>
      </c>
      <c r="D310" t="s">
        <v>1086</v>
      </c>
      <c r="E310" t="s">
        <v>24</v>
      </c>
      <c r="F310">
        <v>40</v>
      </c>
      <c r="G310" s="1">
        <v>29097</v>
      </c>
      <c r="H310" t="s">
        <v>1130</v>
      </c>
      <c r="I310" t="s">
        <v>27</v>
      </c>
      <c r="J310" t="s">
        <v>28</v>
      </c>
      <c r="K310" t="s">
        <v>29</v>
      </c>
      <c r="L310" t="s">
        <v>30</v>
      </c>
      <c r="M310" s="1">
        <v>40278</v>
      </c>
      <c r="N310" s="1"/>
      <c r="O310">
        <v>3553</v>
      </c>
      <c r="P310">
        <v>10</v>
      </c>
      <c r="R310" t="s">
        <v>34</v>
      </c>
      <c r="S310" t="s">
        <v>48</v>
      </c>
      <c r="T310" t="s">
        <v>199</v>
      </c>
      <c r="U310" t="s">
        <v>92</v>
      </c>
      <c r="V310" t="s">
        <v>38</v>
      </c>
      <c r="W310">
        <v>4.5999999999999996</v>
      </c>
      <c r="X310">
        <v>5</v>
      </c>
      <c r="Y310">
        <v>6</v>
      </c>
      <c r="Z310" s="1">
        <v>43517</v>
      </c>
      <c r="AA310">
        <v>0</v>
      </c>
      <c r="AB310">
        <v>2539</v>
      </c>
      <c r="AC310">
        <v>16</v>
      </c>
      <c r="AD310">
        <v>6.3E-3</v>
      </c>
      <c r="AE310" t="s">
        <v>1183</v>
      </c>
      <c r="AF310" t="s">
        <v>1771</v>
      </c>
      <c r="AG310" t="s">
        <v>1461</v>
      </c>
      <c r="AH310" t="s">
        <v>1466</v>
      </c>
      <c r="AI310">
        <v>9.6</v>
      </c>
    </row>
    <row r="311" spans="1:35" x14ac:dyDescent="0.45">
      <c r="A311">
        <v>10043</v>
      </c>
      <c r="B311">
        <v>89292</v>
      </c>
      <c r="C311" t="s">
        <v>1439</v>
      </c>
      <c r="D311" t="s">
        <v>122</v>
      </c>
      <c r="E311" t="s">
        <v>24</v>
      </c>
      <c r="F311">
        <v>41</v>
      </c>
      <c r="G311" s="1">
        <v>28910</v>
      </c>
      <c r="H311" t="s">
        <v>1130</v>
      </c>
      <c r="I311" t="s">
        <v>27</v>
      </c>
      <c r="J311" t="s">
        <v>28</v>
      </c>
      <c r="K311" t="s">
        <v>29</v>
      </c>
      <c r="L311" t="s">
        <v>30</v>
      </c>
      <c r="M311" s="1">
        <v>42093</v>
      </c>
      <c r="N311" s="1"/>
      <c r="O311">
        <v>1738</v>
      </c>
      <c r="P311">
        <v>5</v>
      </c>
      <c r="R311" t="s">
        <v>34</v>
      </c>
      <c r="S311" t="s">
        <v>48</v>
      </c>
      <c r="T311" t="s">
        <v>49</v>
      </c>
      <c r="U311" t="s">
        <v>92</v>
      </c>
      <c r="V311" t="s">
        <v>51</v>
      </c>
      <c r="W311">
        <v>5</v>
      </c>
      <c r="X311">
        <v>3</v>
      </c>
      <c r="Y311">
        <v>5</v>
      </c>
      <c r="Z311" s="1">
        <v>43497</v>
      </c>
      <c r="AA311">
        <v>0</v>
      </c>
      <c r="AB311">
        <v>1242</v>
      </c>
      <c r="AC311">
        <v>11</v>
      </c>
      <c r="AD311">
        <v>8.8999999999999999E-3</v>
      </c>
      <c r="AE311" t="s">
        <v>1372</v>
      </c>
      <c r="AF311" t="s">
        <v>1772</v>
      </c>
      <c r="AG311" t="s">
        <v>1461</v>
      </c>
      <c r="AH311" t="s">
        <v>1464</v>
      </c>
      <c r="AI311">
        <v>8</v>
      </c>
    </row>
    <row r="312" spans="1:35" x14ac:dyDescent="0.45">
      <c r="A312">
        <v>10271</v>
      </c>
      <c r="B312">
        <v>45046</v>
      </c>
      <c r="C312" t="s">
        <v>1440</v>
      </c>
      <c r="D312" t="s">
        <v>1125</v>
      </c>
      <c r="E312" t="s">
        <v>24</v>
      </c>
      <c r="F312">
        <v>41</v>
      </c>
      <c r="G312" s="1">
        <v>28719</v>
      </c>
      <c r="H312" t="s">
        <v>1130</v>
      </c>
      <c r="I312" t="s">
        <v>89</v>
      </c>
      <c r="J312" t="s">
        <v>28</v>
      </c>
      <c r="K312" t="s">
        <v>29</v>
      </c>
      <c r="L312" t="s">
        <v>160</v>
      </c>
      <c r="M312" s="1">
        <v>41911</v>
      </c>
      <c r="N312" s="1"/>
      <c r="O312">
        <v>1920</v>
      </c>
      <c r="P312">
        <v>5</v>
      </c>
      <c r="R312" t="s">
        <v>34</v>
      </c>
      <c r="S312" t="s">
        <v>35</v>
      </c>
      <c r="T312" t="s">
        <v>113</v>
      </c>
      <c r="U312" t="s">
        <v>37</v>
      </c>
      <c r="V312" t="s">
        <v>51</v>
      </c>
      <c r="W312">
        <v>4.5</v>
      </c>
      <c r="X312">
        <v>5</v>
      </c>
      <c r="Y312">
        <v>0</v>
      </c>
      <c r="Z312" s="1">
        <v>43495</v>
      </c>
      <c r="AA312">
        <v>0</v>
      </c>
      <c r="AB312">
        <v>1372</v>
      </c>
      <c r="AC312">
        <v>2</v>
      </c>
      <c r="AD312">
        <v>1.5E-3</v>
      </c>
      <c r="AE312" t="s">
        <v>1400</v>
      </c>
      <c r="AF312" t="s">
        <v>1773</v>
      </c>
      <c r="AG312" t="s">
        <v>1461</v>
      </c>
      <c r="AH312" t="s">
        <v>1464</v>
      </c>
      <c r="AI312">
        <v>9.5</v>
      </c>
    </row>
  </sheetData>
  <phoneticPr fontId="1" type="noConversion"/>
  <pageMargins left="0.7" right="0.7" top="0.75" bottom="0.75" header="0.3" footer="0.3"/>
  <pageSetup paperSize="9" scale="38" fitToHeight="0"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CA423-DAA3-4E75-8F33-25B4F0CA08FA}">
  <dimension ref="A1:E94"/>
  <sheetViews>
    <sheetView zoomScaleNormal="100" workbookViewId="0">
      <selection activeCell="B9" sqref="B9"/>
    </sheetView>
  </sheetViews>
  <sheetFormatPr defaultColWidth="15.46484375" defaultRowHeight="14.25" x14ac:dyDescent="0.45"/>
  <cols>
    <col min="4" max="4" width="18.33203125" bestFit="1" customWidth="1"/>
  </cols>
  <sheetData>
    <row r="1" spans="1:5" ht="28.5" x14ac:dyDescent="0.45">
      <c r="A1" s="24" t="s">
        <v>1858</v>
      </c>
      <c r="B1" s="24" t="s">
        <v>1841</v>
      </c>
      <c r="C1" s="24" t="s">
        <v>1842</v>
      </c>
      <c r="D1" s="24" t="s">
        <v>1843</v>
      </c>
      <c r="E1" s="24"/>
    </row>
    <row r="2" spans="1:5" x14ac:dyDescent="0.45">
      <c r="A2" s="26" t="s">
        <v>1</v>
      </c>
      <c r="B2" s="25" t="s">
        <v>1844</v>
      </c>
      <c r="C2" s="25" t="s">
        <v>1845</v>
      </c>
      <c r="D2" s="25" t="s">
        <v>1846</v>
      </c>
      <c r="E2" s="25"/>
    </row>
    <row r="3" spans="1:5" x14ac:dyDescent="0.45">
      <c r="A3" s="26" t="s">
        <v>2</v>
      </c>
      <c r="B3" s="25" t="s">
        <v>1847</v>
      </c>
      <c r="C3" s="25" t="s">
        <v>1848</v>
      </c>
      <c r="D3" s="25" t="s">
        <v>1849</v>
      </c>
      <c r="E3" s="25"/>
    </row>
    <row r="4" spans="1:5" x14ac:dyDescent="0.45">
      <c r="A4" s="26" t="s">
        <v>1431</v>
      </c>
      <c r="B4" s="25" t="s">
        <v>1850</v>
      </c>
      <c r="C4" s="25" t="s">
        <v>1851</v>
      </c>
      <c r="D4" s="25" t="s">
        <v>1846</v>
      </c>
      <c r="E4" s="25"/>
    </row>
    <row r="5" spans="1:5" x14ac:dyDescent="0.45">
      <c r="A5" s="26" t="s">
        <v>1102</v>
      </c>
      <c r="B5" s="25" t="s">
        <v>1850</v>
      </c>
      <c r="C5" s="25" t="s">
        <v>1845</v>
      </c>
      <c r="D5" s="25" t="s">
        <v>1846</v>
      </c>
      <c r="E5" s="25"/>
    </row>
    <row r="6" spans="1:5" x14ac:dyDescent="0.45">
      <c r="A6" s="26" t="s">
        <v>3</v>
      </c>
      <c r="B6" s="25" t="s">
        <v>1850</v>
      </c>
      <c r="C6" s="25" t="s">
        <v>1845</v>
      </c>
      <c r="D6" s="25" t="s">
        <v>1846</v>
      </c>
      <c r="E6" s="25"/>
    </row>
    <row r="7" spans="1:5" x14ac:dyDescent="0.45">
      <c r="A7" s="26" t="s">
        <v>1432</v>
      </c>
      <c r="B7" s="25" t="s">
        <v>1847</v>
      </c>
      <c r="C7" s="25" t="s">
        <v>1848</v>
      </c>
      <c r="D7" s="25" t="s">
        <v>1849</v>
      </c>
      <c r="E7" s="25"/>
    </row>
    <row r="8" spans="1:5" x14ac:dyDescent="0.45">
      <c r="A8" s="26" t="s">
        <v>4</v>
      </c>
      <c r="B8" s="25" t="s">
        <v>1852</v>
      </c>
      <c r="C8" s="25" t="s">
        <v>1857</v>
      </c>
      <c r="D8" s="25" t="s">
        <v>1849</v>
      </c>
      <c r="E8" s="25"/>
    </row>
    <row r="9" spans="1:5" x14ac:dyDescent="0.45">
      <c r="A9" s="26" t="s">
        <v>1433</v>
      </c>
      <c r="B9" s="25" t="s">
        <v>1850</v>
      </c>
      <c r="C9" s="25" t="s">
        <v>1845</v>
      </c>
      <c r="D9" s="25" t="s">
        <v>1846</v>
      </c>
      <c r="E9" s="25"/>
    </row>
    <row r="10" spans="1:5" x14ac:dyDescent="0.45">
      <c r="A10" s="26" t="s">
        <v>1853</v>
      </c>
      <c r="B10" s="25" t="s">
        <v>1850</v>
      </c>
      <c r="C10" s="25" t="s">
        <v>1845</v>
      </c>
      <c r="D10" s="25" t="s">
        <v>1846</v>
      </c>
      <c r="E10" s="25"/>
    </row>
    <row r="11" spans="1:5" x14ac:dyDescent="0.45">
      <c r="A11" s="26" t="s">
        <v>5</v>
      </c>
      <c r="B11" s="25" t="s">
        <v>1850</v>
      </c>
      <c r="C11" s="25" t="s">
        <v>1845</v>
      </c>
      <c r="D11" s="25" t="s">
        <v>1846</v>
      </c>
      <c r="E11" s="25"/>
    </row>
    <row r="12" spans="1:5" x14ac:dyDescent="0.45">
      <c r="A12" s="26" t="s">
        <v>6</v>
      </c>
      <c r="B12" s="25" t="s">
        <v>1850</v>
      </c>
      <c r="C12" s="25" t="s">
        <v>1845</v>
      </c>
      <c r="D12" s="25" t="s">
        <v>1846</v>
      </c>
      <c r="E12" s="25"/>
    </row>
    <row r="13" spans="1:5" x14ac:dyDescent="0.45">
      <c r="A13" s="26" t="s">
        <v>7</v>
      </c>
      <c r="B13" s="25" t="s">
        <v>1850</v>
      </c>
      <c r="C13" s="25" t="s">
        <v>1845</v>
      </c>
      <c r="D13" s="25" t="s">
        <v>1846</v>
      </c>
      <c r="E13" s="25"/>
    </row>
    <row r="14" spans="1:5" x14ac:dyDescent="0.45">
      <c r="A14" s="26" t="s">
        <v>8</v>
      </c>
      <c r="B14" s="25" t="s">
        <v>1852</v>
      </c>
      <c r="C14" s="25" t="s">
        <v>1857</v>
      </c>
      <c r="D14" s="25" t="s">
        <v>1849</v>
      </c>
      <c r="E14" s="25"/>
    </row>
    <row r="15" spans="1:5" x14ac:dyDescent="0.45">
      <c r="A15" s="26" t="s">
        <v>9</v>
      </c>
      <c r="B15" s="25" t="s">
        <v>1854</v>
      </c>
      <c r="C15" s="25" t="s">
        <v>1857</v>
      </c>
      <c r="D15" s="25" t="s">
        <v>1849</v>
      </c>
      <c r="E15" s="25"/>
    </row>
    <row r="16" spans="1:5" x14ac:dyDescent="0.45">
      <c r="A16" s="26" t="s">
        <v>1434</v>
      </c>
      <c r="B16" s="25" t="s">
        <v>1847</v>
      </c>
      <c r="C16" s="25" t="s">
        <v>1848</v>
      </c>
      <c r="D16" s="25" t="s">
        <v>1849</v>
      </c>
      <c r="E16" s="25"/>
    </row>
    <row r="17" spans="1:5" x14ac:dyDescent="0.45">
      <c r="A17" s="26" t="s">
        <v>1435</v>
      </c>
      <c r="B17" s="25" t="s">
        <v>1847</v>
      </c>
      <c r="C17" s="25" t="s">
        <v>1848</v>
      </c>
      <c r="D17" s="25" t="s">
        <v>1849</v>
      </c>
      <c r="E17" s="25"/>
    </row>
    <row r="18" spans="1:5" ht="28.5" x14ac:dyDescent="0.45">
      <c r="A18" s="26" t="s">
        <v>10</v>
      </c>
      <c r="B18" s="25" t="s">
        <v>1850</v>
      </c>
      <c r="C18" s="25" t="s">
        <v>1845</v>
      </c>
      <c r="D18" s="25" t="s">
        <v>1846</v>
      </c>
      <c r="E18" s="25"/>
    </row>
    <row r="19" spans="1:5" x14ac:dyDescent="0.45">
      <c r="A19" s="26" t="s">
        <v>11</v>
      </c>
      <c r="B19" s="25" t="s">
        <v>1850</v>
      </c>
      <c r="C19" s="25" t="s">
        <v>1845</v>
      </c>
      <c r="D19" s="25" t="s">
        <v>1846</v>
      </c>
      <c r="E19" s="25"/>
    </row>
    <row r="20" spans="1:5" x14ac:dyDescent="0.45">
      <c r="A20" s="26" t="s">
        <v>12</v>
      </c>
      <c r="B20" s="25" t="s">
        <v>1850</v>
      </c>
      <c r="C20" s="25" t="s">
        <v>1845</v>
      </c>
      <c r="D20" s="25" t="s">
        <v>1846</v>
      </c>
      <c r="E20" s="25"/>
    </row>
    <row r="21" spans="1:5" x14ac:dyDescent="0.45">
      <c r="A21" s="26" t="s">
        <v>13</v>
      </c>
      <c r="B21" s="25" t="s">
        <v>1850</v>
      </c>
      <c r="C21" s="25" t="s">
        <v>1845</v>
      </c>
      <c r="D21" s="25" t="s">
        <v>1846</v>
      </c>
      <c r="E21" s="25"/>
    </row>
    <row r="22" spans="1:5" x14ac:dyDescent="0.45">
      <c r="A22" s="26" t="s">
        <v>14</v>
      </c>
      <c r="B22" s="25" t="s">
        <v>1850</v>
      </c>
      <c r="C22" s="25" t="s">
        <v>1845</v>
      </c>
      <c r="D22" s="25" t="s">
        <v>1846</v>
      </c>
      <c r="E22" s="25"/>
    </row>
    <row r="23" spans="1:5" x14ac:dyDescent="0.45">
      <c r="A23" s="26" t="s">
        <v>15</v>
      </c>
      <c r="B23" s="25" t="s">
        <v>1850</v>
      </c>
      <c r="C23" s="25" t="s">
        <v>1851</v>
      </c>
      <c r="D23" s="25" t="s">
        <v>1846</v>
      </c>
      <c r="E23" s="25"/>
    </row>
    <row r="24" spans="1:5" x14ac:dyDescent="0.45">
      <c r="A24" s="26" t="s">
        <v>16</v>
      </c>
      <c r="B24" s="25" t="s">
        <v>1847</v>
      </c>
      <c r="C24" s="25" t="s">
        <v>1855</v>
      </c>
      <c r="D24" s="25" t="s">
        <v>1849</v>
      </c>
      <c r="E24" s="25"/>
    </row>
    <row r="25" spans="1:5" x14ac:dyDescent="0.45">
      <c r="A25" s="26" t="s">
        <v>17</v>
      </c>
      <c r="B25" s="25" t="s">
        <v>1847</v>
      </c>
      <c r="C25" s="25" t="s">
        <v>1855</v>
      </c>
      <c r="D25" s="25" t="s">
        <v>1849</v>
      </c>
      <c r="E25" s="25"/>
    </row>
    <row r="26" spans="1:5" x14ac:dyDescent="0.45">
      <c r="A26" s="26" t="s">
        <v>18</v>
      </c>
      <c r="B26" s="25" t="s">
        <v>1847</v>
      </c>
      <c r="C26" s="25" t="s">
        <v>1848</v>
      </c>
      <c r="D26" s="25" t="s">
        <v>1846</v>
      </c>
      <c r="E26" s="25"/>
    </row>
    <row r="27" spans="1:5" x14ac:dyDescent="0.45">
      <c r="A27" s="26" t="s">
        <v>19</v>
      </c>
      <c r="B27" s="25" t="s">
        <v>1852</v>
      </c>
      <c r="C27" s="25" t="s">
        <v>1857</v>
      </c>
      <c r="D27" s="25" t="s">
        <v>1849</v>
      </c>
      <c r="E27" s="25"/>
    </row>
    <row r="28" spans="1:5" x14ac:dyDescent="0.45">
      <c r="A28" s="26" t="s">
        <v>20</v>
      </c>
      <c r="B28" s="25" t="s">
        <v>1847</v>
      </c>
      <c r="C28" s="25" t="s">
        <v>1848</v>
      </c>
      <c r="D28" s="25" t="s">
        <v>1846</v>
      </c>
      <c r="E28" s="25"/>
    </row>
    <row r="29" spans="1:5" x14ac:dyDescent="0.45">
      <c r="A29" s="26" t="s">
        <v>1436</v>
      </c>
      <c r="B29" s="25" t="s">
        <v>1847</v>
      </c>
      <c r="C29" s="25" t="s">
        <v>1848</v>
      </c>
      <c r="D29" s="25" t="s">
        <v>1849</v>
      </c>
      <c r="E29" s="25"/>
    </row>
    <row r="30" spans="1:5" x14ac:dyDescent="0.45">
      <c r="A30" s="26" t="s">
        <v>21</v>
      </c>
      <c r="B30" s="25" t="s">
        <v>1847</v>
      </c>
      <c r="C30" s="25" t="s">
        <v>1848</v>
      </c>
      <c r="D30" s="25" t="s">
        <v>1846</v>
      </c>
      <c r="E30" s="25"/>
    </row>
    <row r="31" spans="1:5" x14ac:dyDescent="0.45">
      <c r="A31" s="26" t="s">
        <v>1437</v>
      </c>
      <c r="B31" s="25" t="s">
        <v>1847</v>
      </c>
      <c r="C31" s="25" t="s">
        <v>1848</v>
      </c>
      <c r="D31" s="25" t="s">
        <v>1849</v>
      </c>
      <c r="E31" s="25"/>
    </row>
    <row r="32" spans="1:5" ht="28.5" x14ac:dyDescent="0.45">
      <c r="A32" s="26" t="s">
        <v>1856</v>
      </c>
      <c r="B32" s="25" t="s">
        <v>1844</v>
      </c>
      <c r="C32" s="25" t="s">
        <v>1845</v>
      </c>
      <c r="D32" s="25" t="s">
        <v>1846</v>
      </c>
      <c r="E32" s="25"/>
    </row>
    <row r="33" spans="1:5" x14ac:dyDescent="0.45">
      <c r="A33" s="26" t="s">
        <v>1458</v>
      </c>
      <c r="B33" s="25" t="s">
        <v>1850</v>
      </c>
      <c r="C33" s="25" t="s">
        <v>1851</v>
      </c>
      <c r="D33" s="25" t="s">
        <v>1846</v>
      </c>
      <c r="E33" s="25"/>
    </row>
    <row r="34" spans="1:5" x14ac:dyDescent="0.45">
      <c r="A34" s="26" t="s">
        <v>1463</v>
      </c>
      <c r="B34" s="25" t="s">
        <v>1850</v>
      </c>
      <c r="C34" s="25" t="s">
        <v>1851</v>
      </c>
      <c r="D34" s="25" t="s">
        <v>1846</v>
      </c>
      <c r="E34" s="25"/>
    </row>
    <row r="35" spans="1:5" ht="28.5" x14ac:dyDescent="0.45">
      <c r="A35" s="26" t="s">
        <v>1774</v>
      </c>
      <c r="B35" s="25" t="s">
        <v>1847</v>
      </c>
      <c r="C35" s="25" t="s">
        <v>1855</v>
      </c>
      <c r="D35" s="25" t="s">
        <v>1849</v>
      </c>
      <c r="E35" s="25"/>
    </row>
    <row r="36" spans="1:5" ht="17.649999999999999" x14ac:dyDescent="0.45">
      <c r="A36" s="20"/>
    </row>
    <row r="38" spans="1:5" ht="15.75" x14ac:dyDescent="0.45">
      <c r="A38" s="21"/>
    </row>
    <row r="42" spans="1:5" ht="15.75" x14ac:dyDescent="0.45">
      <c r="A42" s="21"/>
    </row>
    <row r="43" spans="1:5" x14ac:dyDescent="0.45">
      <c r="A43" s="22"/>
    </row>
    <row r="44" spans="1:5" x14ac:dyDescent="0.45">
      <c r="A44" s="23"/>
    </row>
    <row r="45" spans="1:5" x14ac:dyDescent="0.45">
      <c r="A45" s="23"/>
    </row>
    <row r="46" spans="1:5" x14ac:dyDescent="0.45">
      <c r="A46" s="23"/>
    </row>
    <row r="48" spans="1:5" ht="15.75" x14ac:dyDescent="0.45">
      <c r="A48" s="21"/>
    </row>
    <row r="49" spans="1:1" x14ac:dyDescent="0.45">
      <c r="A49" s="22"/>
    </row>
    <row r="50" spans="1:1" x14ac:dyDescent="0.45">
      <c r="A50" s="23"/>
    </row>
    <row r="51" spans="1:1" x14ac:dyDescent="0.45">
      <c r="A51" s="23"/>
    </row>
    <row r="52" spans="1:1" x14ac:dyDescent="0.45">
      <c r="A52" s="23"/>
    </row>
    <row r="53" spans="1:1" x14ac:dyDescent="0.45">
      <c r="A53" s="23"/>
    </row>
    <row r="54" spans="1:1" x14ac:dyDescent="0.45">
      <c r="A54" s="23"/>
    </row>
    <row r="56" spans="1:1" ht="15.75" x14ac:dyDescent="0.45">
      <c r="A56" s="21"/>
    </row>
    <row r="57" spans="1:1" x14ac:dyDescent="0.45">
      <c r="A57" s="22"/>
    </row>
    <row r="58" spans="1:1" x14ac:dyDescent="0.45">
      <c r="A58" s="22"/>
    </row>
    <row r="59" spans="1:1" x14ac:dyDescent="0.45">
      <c r="A59" s="22"/>
    </row>
    <row r="60" spans="1:1" x14ac:dyDescent="0.45">
      <c r="A60" s="22"/>
    </row>
    <row r="62" spans="1:1" ht="15.75" x14ac:dyDescent="0.45">
      <c r="A62" s="21"/>
    </row>
    <row r="63" spans="1:1" x14ac:dyDescent="0.45">
      <c r="A63" s="22"/>
    </row>
    <row r="64" spans="1:1" x14ac:dyDescent="0.45">
      <c r="A64" s="22"/>
    </row>
    <row r="65" spans="1:3" x14ac:dyDescent="0.45">
      <c r="A65" s="22"/>
    </row>
    <row r="69" spans="1:3" ht="17.649999999999999" x14ac:dyDescent="0.45">
      <c r="A69" s="20"/>
    </row>
    <row r="71" spans="1:3" x14ac:dyDescent="0.45">
      <c r="A71" s="24"/>
      <c r="B71" s="24"/>
      <c r="C71" s="24"/>
    </row>
    <row r="72" spans="1:3" x14ac:dyDescent="0.45">
      <c r="A72" s="26"/>
      <c r="B72" s="25"/>
      <c r="C72" s="25"/>
    </row>
    <row r="73" spans="1:3" x14ac:dyDescent="0.45">
      <c r="A73" s="26"/>
      <c r="B73" s="25"/>
      <c r="C73" s="25"/>
    </row>
    <row r="74" spans="1:3" x14ac:dyDescent="0.45">
      <c r="A74" s="26"/>
      <c r="B74" s="25"/>
      <c r="C74" s="25"/>
    </row>
    <row r="75" spans="1:3" x14ac:dyDescent="0.45">
      <c r="A75" s="26"/>
      <c r="B75" s="25"/>
      <c r="C75" s="25"/>
    </row>
    <row r="76" spans="1:3" x14ac:dyDescent="0.45">
      <c r="A76" s="26"/>
      <c r="B76" s="25"/>
      <c r="C76" s="25"/>
    </row>
    <row r="77" spans="1:3" x14ac:dyDescent="0.45">
      <c r="A77" s="26"/>
      <c r="B77" s="25"/>
      <c r="C77" s="25"/>
    </row>
    <row r="80" spans="1:3" ht="17.649999999999999" x14ac:dyDescent="0.45">
      <c r="A80" s="20"/>
    </row>
    <row r="81" spans="1:1" x14ac:dyDescent="0.45">
      <c r="A81" s="22"/>
    </row>
    <row r="82" spans="1:1" x14ac:dyDescent="0.45">
      <c r="A82" s="23"/>
    </row>
    <row r="83" spans="1:1" x14ac:dyDescent="0.45">
      <c r="A83" s="22"/>
    </row>
    <row r="84" spans="1:1" x14ac:dyDescent="0.45">
      <c r="A84" s="22"/>
    </row>
    <row r="85" spans="1:1" x14ac:dyDescent="0.45">
      <c r="A85" s="27"/>
    </row>
    <row r="86" spans="1:1" x14ac:dyDescent="0.45">
      <c r="A86" s="27"/>
    </row>
    <row r="87" spans="1:1" x14ac:dyDescent="0.45">
      <c r="A87" s="27"/>
    </row>
    <row r="88" spans="1:1" x14ac:dyDescent="0.45">
      <c r="A88" s="22"/>
    </row>
    <row r="89" spans="1:1" x14ac:dyDescent="0.45">
      <c r="A89" s="23"/>
    </row>
    <row r="90" spans="1:1" x14ac:dyDescent="0.45">
      <c r="A90" s="22"/>
    </row>
    <row r="91" spans="1:1" x14ac:dyDescent="0.45">
      <c r="A91" s="22"/>
    </row>
    <row r="92" spans="1:1" x14ac:dyDescent="0.45">
      <c r="A92" s="27"/>
    </row>
    <row r="93" spans="1:1" x14ac:dyDescent="0.45">
      <c r="A93" s="27"/>
    </row>
    <row r="94" spans="1:1" x14ac:dyDescent="0.45">
      <c r="A94" s="2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C9CA9-D82F-476B-AA5F-3CBDD2283C9C}">
  <dimension ref="A1:C27"/>
  <sheetViews>
    <sheetView zoomScaleNormal="100" workbookViewId="0">
      <selection activeCell="A44" sqref="A44"/>
    </sheetView>
  </sheetViews>
  <sheetFormatPr defaultRowHeight="14.25" x14ac:dyDescent="0.45"/>
  <cols>
    <col min="1" max="1" width="26.3984375" bestFit="1" customWidth="1"/>
    <col min="2" max="2" width="15.59765625" bestFit="1" customWidth="1"/>
    <col min="3" max="3" width="41.9296875" bestFit="1" customWidth="1"/>
  </cols>
  <sheetData>
    <row r="1" spans="1:3" ht="21" x14ac:dyDescent="0.65">
      <c r="A1" s="29" t="s">
        <v>1812</v>
      </c>
      <c r="B1" s="17"/>
      <c r="C1" s="17"/>
    </row>
    <row r="2" spans="1:3" x14ac:dyDescent="0.45">
      <c r="A2" s="17"/>
      <c r="B2" s="17"/>
      <c r="C2" s="18"/>
    </row>
    <row r="3" spans="1:3" ht="18" x14ac:dyDescent="0.55000000000000004">
      <c r="A3" s="31" t="s">
        <v>1821</v>
      </c>
      <c r="B3" s="17"/>
      <c r="C3" s="18"/>
    </row>
    <row r="4" spans="1:3" x14ac:dyDescent="0.45">
      <c r="A4" s="17"/>
      <c r="B4" s="17"/>
      <c r="C4" s="18"/>
    </row>
    <row r="5" spans="1:3" x14ac:dyDescent="0.45">
      <c r="A5" s="18" t="s">
        <v>1444</v>
      </c>
      <c r="B5" s="19">
        <f>AVERAGE(HR_Project[Salary])</f>
        <v>69020.684887459807</v>
      </c>
      <c r="C5" s="18"/>
    </row>
    <row r="6" spans="1:3" x14ac:dyDescent="0.45">
      <c r="A6" s="18" t="s">
        <v>1801</v>
      </c>
      <c r="B6" s="19">
        <f>MAX(HR_Project[Salary])-MIN(HR_Project[Salary])</f>
        <v>204954</v>
      </c>
      <c r="C6" s="18"/>
    </row>
    <row r="7" spans="1:3" x14ac:dyDescent="0.45">
      <c r="A7" s="18" t="s">
        <v>1800</v>
      </c>
      <c r="B7" s="19">
        <f>_xlfn.VAR.P(HR_Project[Salary])</f>
        <v>630821473.6306076</v>
      </c>
      <c r="C7" s="18"/>
    </row>
    <row r="8" spans="1:3" x14ac:dyDescent="0.45">
      <c r="A8" s="18" t="s">
        <v>1799</v>
      </c>
      <c r="B8" s="19">
        <f>_xlfn.STDEV.P(HR_Project[Salary])</f>
        <v>25116.159611505253</v>
      </c>
      <c r="C8" s="18" t="s">
        <v>1819</v>
      </c>
    </row>
    <row r="9" spans="1:3" x14ac:dyDescent="0.45">
      <c r="A9" s="18" t="s">
        <v>1809</v>
      </c>
      <c r="B9" s="32">
        <f>_xlfn.SKEW.P(HR_Project[Salary])</f>
        <v>3.2902131871771738</v>
      </c>
      <c r="C9" s="18" t="s">
        <v>1810</v>
      </c>
    </row>
    <row r="10" spans="1:3" x14ac:dyDescent="0.45">
      <c r="A10" s="18" t="s">
        <v>1445</v>
      </c>
      <c r="B10" s="32">
        <f>KURT(HR_Project[Salary])</f>
        <v>15.452148882638884</v>
      </c>
      <c r="C10" s="18" t="s">
        <v>1811</v>
      </c>
    </row>
    <row r="11" spans="1:3" x14ac:dyDescent="0.45">
      <c r="A11" s="18"/>
      <c r="B11" s="17"/>
      <c r="C11" s="18"/>
    </row>
    <row r="12" spans="1:3" x14ac:dyDescent="0.45">
      <c r="A12" s="30" t="s">
        <v>1802</v>
      </c>
      <c r="B12" s="17"/>
      <c r="C12" s="18"/>
    </row>
    <row r="13" spans="1:3" x14ac:dyDescent="0.45">
      <c r="A13" s="18" t="s">
        <v>1808</v>
      </c>
      <c r="B13" s="19">
        <f xml:space="preserve"> _xlfn.QUARTILE.INC(HR_Project[Salary], 0)</f>
        <v>45046</v>
      </c>
      <c r="C13" s="18"/>
    </row>
    <row r="14" spans="1:3" x14ac:dyDescent="0.45">
      <c r="A14" s="18" t="s">
        <v>1803</v>
      </c>
      <c r="B14" s="19">
        <f xml:space="preserve"> _xlfn.QUARTILE.INC(HR_Project[Salary], 1)</f>
        <v>55501.5</v>
      </c>
      <c r="C14" s="18"/>
    </row>
    <row r="15" spans="1:3" x14ac:dyDescent="0.45">
      <c r="A15" s="18" t="s">
        <v>1806</v>
      </c>
      <c r="B15" s="19">
        <f xml:space="preserve"> _xlfn.QUARTILE.INC(HR_Project[Salary], 2)</f>
        <v>62810</v>
      </c>
      <c r="C15" s="18"/>
    </row>
    <row r="16" spans="1:3" x14ac:dyDescent="0.45">
      <c r="A16" s="18" t="s">
        <v>1804</v>
      </c>
      <c r="B16" s="19">
        <f xml:space="preserve"> _xlfn.QUARTILE.INC(HR_Project[Salary], 3)</f>
        <v>72036</v>
      </c>
      <c r="C16" s="18"/>
    </row>
    <row r="17" spans="1:3" x14ac:dyDescent="0.45">
      <c r="A17" s="18" t="s">
        <v>1807</v>
      </c>
      <c r="B17" s="19">
        <f xml:space="preserve"> _xlfn.QUARTILE.INC(HR_Project[Salary], 4)</f>
        <v>250000</v>
      </c>
      <c r="C17" s="18"/>
    </row>
    <row r="18" spans="1:3" x14ac:dyDescent="0.45">
      <c r="A18" s="18" t="s">
        <v>1805</v>
      </c>
      <c r="B18" s="19">
        <f>B16-B14</f>
        <v>16534.5</v>
      </c>
      <c r="C18" s="18" t="s">
        <v>1820</v>
      </c>
    </row>
    <row r="19" spans="1:3" x14ac:dyDescent="0.45">
      <c r="A19" s="18"/>
      <c r="B19" s="17"/>
      <c r="C19" s="18"/>
    </row>
    <row r="20" spans="1:3" x14ac:dyDescent="0.45">
      <c r="A20" s="17"/>
      <c r="B20" s="17"/>
      <c r="C20" s="18"/>
    </row>
    <row r="21" spans="1:3" ht="21" x14ac:dyDescent="0.65">
      <c r="A21" s="29" t="s">
        <v>1813</v>
      </c>
      <c r="B21" s="17"/>
      <c r="C21" s="18"/>
    </row>
    <row r="22" spans="1:3" x14ac:dyDescent="0.45">
      <c r="A22" s="17"/>
      <c r="B22" s="17"/>
      <c r="C22" s="18"/>
    </row>
    <row r="23" spans="1:3" ht="18" x14ac:dyDescent="0.55000000000000004">
      <c r="A23" s="31" t="s">
        <v>1814</v>
      </c>
      <c r="B23" s="17"/>
      <c r="C23" s="18"/>
    </row>
    <row r="24" spans="1:3" x14ac:dyDescent="0.45">
      <c r="A24" s="17"/>
      <c r="B24" s="17"/>
      <c r="C24" s="18"/>
    </row>
    <row r="25" spans="1:3" x14ac:dyDescent="0.45">
      <c r="A25" s="30" t="s">
        <v>1815</v>
      </c>
      <c r="B25" s="17"/>
      <c r="C25" s="18"/>
    </row>
    <row r="26" spans="1:3" x14ac:dyDescent="0.45">
      <c r="A26" s="18" t="s">
        <v>1817</v>
      </c>
      <c r="B26" s="32">
        <f>CORREL(HR_Project[Salary],HR_Project[Projects])</f>
        <v>0.50833290124452091</v>
      </c>
      <c r="C26" s="18" t="s">
        <v>1860</v>
      </c>
    </row>
    <row r="27" spans="1:3" x14ac:dyDescent="0.45">
      <c r="A27" s="18" t="s">
        <v>1818</v>
      </c>
      <c r="B27" s="32">
        <f>CORREL(HR_Project[Engagement],HR_Project[Late Days (30)])</f>
        <v>-0.5852315472719376</v>
      </c>
      <c r="C27" s="18" t="s">
        <v>1861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BB19B-A195-4029-8CA9-1B31A1F90A5A}">
  <dimension ref="A1:M280"/>
  <sheetViews>
    <sheetView topLeftCell="A116" zoomScale="50" zoomScaleNormal="50" workbookViewId="0">
      <selection activeCell="O182" sqref="O182"/>
    </sheetView>
  </sheetViews>
  <sheetFormatPr defaultRowHeight="14.25" x14ac:dyDescent="0.45"/>
  <cols>
    <col min="1" max="1" width="23" bestFit="1" customWidth="1"/>
    <col min="2" max="2" width="15.265625" bestFit="1" customWidth="1"/>
    <col min="3" max="3" width="15.265625" customWidth="1"/>
    <col min="4" max="4" width="24.33203125" bestFit="1" customWidth="1"/>
    <col min="5" max="5" width="14.33203125" bestFit="1" customWidth="1"/>
    <col min="6" max="6" width="14.33203125" customWidth="1"/>
    <col min="7" max="7" width="17" bestFit="1" customWidth="1"/>
    <col min="8" max="8" width="14.33203125" customWidth="1"/>
    <col min="10" max="10" width="21.1328125" bestFit="1" customWidth="1"/>
    <col min="11" max="11" width="24.06640625" bestFit="1" customWidth="1"/>
    <col min="12" max="12" width="11.53125" bestFit="1" customWidth="1"/>
    <col min="13" max="13" width="10.796875" bestFit="1" customWidth="1"/>
    <col min="18" max="18" width="15.73046875" bestFit="1" customWidth="1"/>
    <col min="19" max="19" width="14.33203125" bestFit="1" customWidth="1"/>
  </cols>
  <sheetData>
    <row r="1" spans="1:11" x14ac:dyDescent="0.45">
      <c r="A1" s="2" t="s">
        <v>11</v>
      </c>
      <c r="B1" t="s" vm="1">
        <v>34</v>
      </c>
      <c r="D1" s="2" t="s">
        <v>11</v>
      </c>
      <c r="E1" t="s" vm="1">
        <v>34</v>
      </c>
      <c r="G1" s="2" t="s">
        <v>11</v>
      </c>
      <c r="H1" t="s" vm="1">
        <v>34</v>
      </c>
    </row>
    <row r="3" spans="1:11" x14ac:dyDescent="0.45">
      <c r="A3" s="2" t="s">
        <v>1442</v>
      </c>
      <c r="B3" t="s">
        <v>1449</v>
      </c>
      <c r="D3" s="2" t="s">
        <v>1442</v>
      </c>
      <c r="E3" t="s">
        <v>1777</v>
      </c>
      <c r="G3" s="2" t="s">
        <v>1442</v>
      </c>
      <c r="H3" t="s">
        <v>1777</v>
      </c>
      <c r="J3" t="s">
        <v>1449</v>
      </c>
    </row>
    <row r="4" spans="1:11" x14ac:dyDescent="0.45">
      <c r="A4" s="3" t="s">
        <v>1161</v>
      </c>
      <c r="B4" s="4"/>
      <c r="C4" s="4"/>
      <c r="D4" s="3" t="s">
        <v>85</v>
      </c>
      <c r="G4" s="3" t="s">
        <v>85</v>
      </c>
      <c r="H4">
        <v>6</v>
      </c>
      <c r="J4">
        <v>69020.684887459807</v>
      </c>
    </row>
    <row r="5" spans="1:11" x14ac:dyDescent="0.45">
      <c r="A5" s="7" t="s">
        <v>1497</v>
      </c>
      <c r="B5" s="4">
        <v>63000</v>
      </c>
      <c r="C5" s="4"/>
      <c r="D5" s="7" t="s">
        <v>81</v>
      </c>
      <c r="G5" s="3" t="s">
        <v>78</v>
      </c>
      <c r="H5">
        <v>8</v>
      </c>
    </row>
    <row r="6" spans="1:11" x14ac:dyDescent="0.45">
      <c r="A6" s="7" t="s">
        <v>1625</v>
      </c>
      <c r="B6" s="4">
        <v>64520</v>
      </c>
      <c r="C6" s="4"/>
      <c r="D6" s="57" t="s">
        <v>1474</v>
      </c>
      <c r="E6">
        <v>1</v>
      </c>
      <c r="G6" s="3" t="s">
        <v>456</v>
      </c>
      <c r="H6">
        <v>2</v>
      </c>
      <c r="J6" s="2" t="s">
        <v>11</v>
      </c>
      <c r="K6" t="s" vm="1">
        <v>34</v>
      </c>
    </row>
    <row r="7" spans="1:11" x14ac:dyDescent="0.45">
      <c r="A7" s="7" t="s">
        <v>1731</v>
      </c>
      <c r="B7" s="4">
        <v>63003</v>
      </c>
      <c r="C7" s="4"/>
      <c r="D7" s="57" t="s">
        <v>1505</v>
      </c>
      <c r="E7">
        <v>1</v>
      </c>
      <c r="G7" s="3" t="s">
        <v>193</v>
      </c>
      <c r="H7">
        <v>5</v>
      </c>
    </row>
    <row r="8" spans="1:11" x14ac:dyDescent="0.45">
      <c r="A8" s="3" t="s">
        <v>1255</v>
      </c>
      <c r="B8" s="4"/>
      <c r="C8" s="4"/>
      <c r="D8" s="57" t="s">
        <v>1533</v>
      </c>
      <c r="E8">
        <v>1</v>
      </c>
      <c r="G8" s="3" t="s">
        <v>98</v>
      </c>
      <c r="H8">
        <v>16</v>
      </c>
      <c r="J8" s="2" t="s">
        <v>1442</v>
      </c>
      <c r="K8" t="s">
        <v>1452</v>
      </c>
    </row>
    <row r="9" spans="1:11" x14ac:dyDescent="0.45">
      <c r="A9" s="7" t="s">
        <v>1719</v>
      </c>
      <c r="B9" s="4">
        <v>51920</v>
      </c>
      <c r="C9" s="4"/>
      <c r="D9" s="57" t="s">
        <v>1645</v>
      </c>
      <c r="E9">
        <v>1</v>
      </c>
      <c r="G9" s="3" t="s">
        <v>364</v>
      </c>
      <c r="H9">
        <v>8</v>
      </c>
      <c r="J9" s="3" t="s">
        <v>1130</v>
      </c>
      <c r="K9" s="6">
        <v>0.56038647342995174</v>
      </c>
    </row>
    <row r="10" spans="1:11" x14ac:dyDescent="0.45">
      <c r="A10" s="3" t="s">
        <v>1165</v>
      </c>
      <c r="B10" s="4"/>
      <c r="C10" s="4"/>
      <c r="D10" s="57" t="s">
        <v>1709</v>
      </c>
      <c r="E10">
        <v>1</v>
      </c>
      <c r="G10" s="3" t="s">
        <v>113</v>
      </c>
      <c r="H10">
        <v>15</v>
      </c>
      <c r="J10" s="3" t="s">
        <v>1451</v>
      </c>
      <c r="K10" s="6">
        <v>0.43961352657004832</v>
      </c>
    </row>
    <row r="11" spans="1:11" x14ac:dyDescent="0.45">
      <c r="A11" s="7" t="s">
        <v>1508</v>
      </c>
      <c r="B11" s="4">
        <v>71860</v>
      </c>
      <c r="C11" s="4"/>
      <c r="D11" s="57" t="s">
        <v>1737</v>
      </c>
      <c r="E11">
        <v>1</v>
      </c>
      <c r="G11" s="3" t="s">
        <v>329</v>
      </c>
      <c r="H11">
        <v>2</v>
      </c>
      <c r="J11" s="3" t="s">
        <v>1441</v>
      </c>
      <c r="K11" s="6">
        <v>1</v>
      </c>
    </row>
    <row r="12" spans="1:11" x14ac:dyDescent="0.45">
      <c r="A12" s="7" t="s">
        <v>1513</v>
      </c>
      <c r="B12" s="4">
        <v>66808</v>
      </c>
      <c r="C12" s="4"/>
      <c r="D12" s="3" t="s">
        <v>78</v>
      </c>
      <c r="G12" s="3" t="s">
        <v>64</v>
      </c>
      <c r="H12">
        <v>14</v>
      </c>
    </row>
    <row r="13" spans="1:11" x14ac:dyDescent="0.45">
      <c r="A13" s="7" t="s">
        <v>1534</v>
      </c>
      <c r="B13" s="4">
        <v>61568</v>
      </c>
      <c r="C13" s="4"/>
      <c r="D13" s="7" t="s">
        <v>1125</v>
      </c>
      <c r="G13" s="3" t="s">
        <v>285</v>
      </c>
      <c r="H13">
        <v>4</v>
      </c>
      <c r="J13" s="2" t="s">
        <v>11</v>
      </c>
      <c r="K13" t="s" vm="1">
        <v>34</v>
      </c>
    </row>
    <row r="14" spans="1:11" x14ac:dyDescent="0.45">
      <c r="A14" s="7" t="s">
        <v>1539</v>
      </c>
      <c r="B14" s="4">
        <v>59231</v>
      </c>
      <c r="C14" s="4"/>
      <c r="D14" s="57" t="s">
        <v>1473</v>
      </c>
      <c r="E14">
        <v>1</v>
      </c>
      <c r="G14" s="3" t="s">
        <v>199</v>
      </c>
      <c r="H14">
        <v>13</v>
      </c>
    </row>
    <row r="15" spans="1:11" x14ac:dyDescent="0.45">
      <c r="A15" s="7" t="s">
        <v>1544</v>
      </c>
      <c r="B15" s="4">
        <v>74241</v>
      </c>
      <c r="C15" s="4"/>
      <c r="D15" s="57" t="s">
        <v>1488</v>
      </c>
      <c r="E15">
        <v>1</v>
      </c>
      <c r="G15" s="3" t="s">
        <v>237</v>
      </c>
      <c r="H15">
        <v>6</v>
      </c>
      <c r="J15" s="2" t="s">
        <v>1442</v>
      </c>
      <c r="K15" t="s">
        <v>1446</v>
      </c>
    </row>
    <row r="16" spans="1:11" x14ac:dyDescent="0.45">
      <c r="A16" s="7" t="s">
        <v>1564</v>
      </c>
      <c r="B16" s="4">
        <v>67251</v>
      </c>
      <c r="C16" s="4"/>
      <c r="D16" s="57" t="s">
        <v>1536</v>
      </c>
      <c r="E16">
        <v>1</v>
      </c>
      <c r="G16" s="3" t="s">
        <v>226</v>
      </c>
      <c r="H16">
        <v>11</v>
      </c>
      <c r="J16" s="3" t="s">
        <v>1239</v>
      </c>
      <c r="K16" s="6">
        <v>1.4492753623188406E-2</v>
      </c>
    </row>
    <row r="17" spans="1:11" x14ac:dyDescent="0.45">
      <c r="A17" s="7" t="s">
        <v>1573</v>
      </c>
      <c r="B17" s="4">
        <v>61555</v>
      </c>
      <c r="C17" s="4"/>
      <c r="D17" s="57" t="s">
        <v>1557</v>
      </c>
      <c r="E17">
        <v>1</v>
      </c>
      <c r="G17" s="3" t="s">
        <v>129</v>
      </c>
      <c r="H17">
        <v>16</v>
      </c>
      <c r="J17" s="3" t="s">
        <v>160</v>
      </c>
      <c r="K17" s="6">
        <v>9.6618357487922704E-2</v>
      </c>
    </row>
    <row r="18" spans="1:11" x14ac:dyDescent="0.45">
      <c r="A18" s="7" t="s">
        <v>1594</v>
      </c>
      <c r="B18" s="4">
        <v>70545</v>
      </c>
      <c r="C18" s="4"/>
      <c r="D18" s="57" t="s">
        <v>1572</v>
      </c>
      <c r="E18">
        <v>1</v>
      </c>
      <c r="G18" s="3" t="s">
        <v>91</v>
      </c>
      <c r="H18">
        <v>16</v>
      </c>
      <c r="J18" s="3" t="s">
        <v>1416</v>
      </c>
      <c r="K18" s="6">
        <v>0.24637681159420291</v>
      </c>
    </row>
    <row r="19" spans="1:11" x14ac:dyDescent="0.45">
      <c r="A19" s="7" t="s">
        <v>1615</v>
      </c>
      <c r="B19" s="4">
        <v>65310</v>
      </c>
      <c r="C19" s="4"/>
      <c r="D19" s="57" t="s">
        <v>1591</v>
      </c>
      <c r="E19">
        <v>1</v>
      </c>
      <c r="G19" s="3" t="s">
        <v>59</v>
      </c>
      <c r="H19">
        <v>10</v>
      </c>
      <c r="J19" s="3" t="s">
        <v>1418</v>
      </c>
      <c r="K19" s="6">
        <v>3.864734299516908E-2</v>
      </c>
    </row>
    <row r="20" spans="1:11" x14ac:dyDescent="0.45">
      <c r="A20" s="7" t="s">
        <v>1621</v>
      </c>
      <c r="B20" s="4">
        <v>71339</v>
      </c>
      <c r="C20" s="4"/>
      <c r="D20" s="57" t="s">
        <v>1717</v>
      </c>
      <c r="E20">
        <v>1</v>
      </c>
      <c r="G20" s="3" t="s">
        <v>270</v>
      </c>
      <c r="H20">
        <v>12</v>
      </c>
      <c r="J20" s="3" t="s">
        <v>457</v>
      </c>
      <c r="K20" s="6">
        <v>4.830917874396135E-3</v>
      </c>
    </row>
    <row r="21" spans="1:11" x14ac:dyDescent="0.45">
      <c r="A21" s="7" t="s">
        <v>1631</v>
      </c>
      <c r="B21" s="4">
        <v>70468</v>
      </c>
      <c r="C21" s="4"/>
      <c r="D21" s="7" t="s">
        <v>1129</v>
      </c>
      <c r="G21" s="3" t="s">
        <v>36</v>
      </c>
      <c r="H21">
        <v>13</v>
      </c>
      <c r="J21" s="3" t="s">
        <v>30</v>
      </c>
      <c r="K21" s="6">
        <v>0.59903381642512077</v>
      </c>
    </row>
    <row r="22" spans="1:11" x14ac:dyDescent="0.45">
      <c r="A22" s="7" t="s">
        <v>1649</v>
      </c>
      <c r="B22" s="4">
        <v>63291</v>
      </c>
      <c r="C22" s="4"/>
      <c r="D22" s="57" t="s">
        <v>1501</v>
      </c>
      <c r="E22">
        <v>1</v>
      </c>
      <c r="G22" s="3" t="s">
        <v>105</v>
      </c>
      <c r="H22">
        <v>13</v>
      </c>
      <c r="J22" s="3" t="s">
        <v>1441</v>
      </c>
      <c r="K22" s="6">
        <v>1</v>
      </c>
    </row>
    <row r="23" spans="1:11" x14ac:dyDescent="0.45">
      <c r="A23" s="7" t="s">
        <v>1666</v>
      </c>
      <c r="B23" s="4">
        <v>63695</v>
      </c>
      <c r="C23" s="4"/>
      <c r="D23" s="3" t="s">
        <v>456</v>
      </c>
      <c r="G23" s="3" t="s">
        <v>49</v>
      </c>
      <c r="H23">
        <v>9</v>
      </c>
    </row>
    <row r="24" spans="1:11" x14ac:dyDescent="0.45">
      <c r="A24" s="7" t="s">
        <v>1671</v>
      </c>
      <c r="B24" s="4">
        <v>63051</v>
      </c>
      <c r="C24" s="4"/>
      <c r="D24" s="7" t="s">
        <v>619</v>
      </c>
      <c r="G24" s="3" t="s">
        <v>72</v>
      </c>
      <c r="H24">
        <v>8</v>
      </c>
      <c r="J24" s="2" t="s">
        <v>11</v>
      </c>
      <c r="K24" t="s" vm="1">
        <v>34</v>
      </c>
    </row>
    <row r="25" spans="1:11" x14ac:dyDescent="0.45">
      <c r="A25" s="7" t="s">
        <v>1674</v>
      </c>
      <c r="B25" s="4">
        <v>68829</v>
      </c>
      <c r="C25" s="4"/>
      <c r="D25" s="57" t="s">
        <v>1616</v>
      </c>
      <c r="E25">
        <v>1</v>
      </c>
      <c r="G25" s="3" t="s">
        <v>1441</v>
      </c>
      <c r="H25">
        <v>207</v>
      </c>
    </row>
    <row r="26" spans="1:11" x14ac:dyDescent="0.45">
      <c r="A26" s="7" t="s">
        <v>1687</v>
      </c>
      <c r="B26" s="4">
        <v>61844</v>
      </c>
      <c r="C26" s="4"/>
      <c r="D26" s="7" t="s">
        <v>189</v>
      </c>
      <c r="J26" s="2" t="s">
        <v>1442</v>
      </c>
      <c r="K26" t="s">
        <v>1455</v>
      </c>
    </row>
    <row r="27" spans="1:11" x14ac:dyDescent="0.45">
      <c r="A27" s="7" t="s">
        <v>1694</v>
      </c>
      <c r="B27" s="4">
        <v>61809</v>
      </c>
      <c r="C27" s="4"/>
      <c r="D27" s="57" t="s">
        <v>1563</v>
      </c>
      <c r="E27">
        <v>1</v>
      </c>
      <c r="J27" s="3" t="s">
        <v>68</v>
      </c>
      <c r="K27" s="6">
        <v>6.7632850241545889E-2</v>
      </c>
    </row>
    <row r="28" spans="1:11" x14ac:dyDescent="0.45">
      <c r="A28" s="7" t="s">
        <v>1730</v>
      </c>
      <c r="B28" s="4">
        <v>58273</v>
      </c>
      <c r="C28" s="4"/>
      <c r="D28" s="3" t="s">
        <v>193</v>
      </c>
      <c r="J28" s="3" t="s">
        <v>43</v>
      </c>
      <c r="K28" s="6">
        <v>0.3719806763285024</v>
      </c>
    </row>
    <row r="29" spans="1:11" x14ac:dyDescent="0.45">
      <c r="A29" s="7" t="s">
        <v>1733</v>
      </c>
      <c r="B29" s="4">
        <v>60120</v>
      </c>
      <c r="C29" s="4"/>
      <c r="D29" s="7" t="s">
        <v>1161</v>
      </c>
      <c r="J29" s="3" t="s">
        <v>216</v>
      </c>
      <c r="K29" s="6">
        <v>5.3140096618357488E-2</v>
      </c>
    </row>
    <row r="30" spans="1:11" x14ac:dyDescent="0.45">
      <c r="A30" s="7" t="s">
        <v>1741</v>
      </c>
      <c r="B30" s="4">
        <v>58370</v>
      </c>
      <c r="C30" s="4"/>
      <c r="D30" s="57" t="s">
        <v>1497</v>
      </c>
      <c r="E30">
        <v>1</v>
      </c>
      <c r="J30" s="3" t="s">
        <v>27</v>
      </c>
      <c r="K30" s="6">
        <v>0.48792270531400966</v>
      </c>
    </row>
    <row r="31" spans="1:11" x14ac:dyDescent="0.45">
      <c r="A31" s="7" t="s">
        <v>1745</v>
      </c>
      <c r="B31" s="4">
        <v>64397</v>
      </c>
      <c r="C31" s="4"/>
      <c r="D31" s="57" t="s">
        <v>1625</v>
      </c>
      <c r="E31">
        <v>1</v>
      </c>
      <c r="J31" s="3" t="s">
        <v>89</v>
      </c>
      <c r="K31" s="6">
        <v>1.932367149758454E-2</v>
      </c>
    </row>
    <row r="32" spans="1:11" x14ac:dyDescent="0.45">
      <c r="A32" s="7" t="s">
        <v>1751</v>
      </c>
      <c r="B32" s="4">
        <v>57859</v>
      </c>
      <c r="C32" s="4"/>
      <c r="D32" s="57" t="s">
        <v>1731</v>
      </c>
      <c r="E32">
        <v>1</v>
      </c>
      <c r="J32" s="3" t="s">
        <v>1441</v>
      </c>
      <c r="K32" s="6">
        <v>1</v>
      </c>
    </row>
    <row r="33" spans="1:11" x14ac:dyDescent="0.45">
      <c r="A33" s="7" t="s">
        <v>1754</v>
      </c>
      <c r="B33" s="4">
        <v>55875</v>
      </c>
      <c r="C33" s="4"/>
      <c r="D33" s="7" t="s">
        <v>1255</v>
      </c>
    </row>
    <row r="34" spans="1:11" x14ac:dyDescent="0.45">
      <c r="A34" s="3" t="s">
        <v>361</v>
      </c>
      <c r="B34" s="4"/>
      <c r="C34" s="4"/>
      <c r="D34" s="57" t="s">
        <v>1719</v>
      </c>
      <c r="E34">
        <v>1</v>
      </c>
      <c r="J34" s="2" t="s">
        <v>11</v>
      </c>
      <c r="K34" t="s" vm="1">
        <v>34</v>
      </c>
    </row>
    <row r="35" spans="1:11" x14ac:dyDescent="0.45">
      <c r="A35" s="7" t="s">
        <v>1537</v>
      </c>
      <c r="B35" s="4">
        <v>96820</v>
      </c>
      <c r="C35" s="4"/>
      <c r="D35" s="7" t="s">
        <v>189</v>
      </c>
    </row>
    <row r="36" spans="1:11" x14ac:dyDescent="0.45">
      <c r="A36" s="7" t="s">
        <v>1586</v>
      </c>
      <c r="B36" s="4">
        <v>99020</v>
      </c>
      <c r="C36" s="4"/>
      <c r="D36" s="57" t="s">
        <v>1494</v>
      </c>
      <c r="E36">
        <v>1</v>
      </c>
      <c r="J36" s="2" t="s">
        <v>1442</v>
      </c>
      <c r="K36" t="s">
        <v>1777</v>
      </c>
    </row>
    <row r="37" spans="1:11" x14ac:dyDescent="0.45">
      <c r="A37" s="7" t="s">
        <v>1692</v>
      </c>
      <c r="B37" s="4">
        <v>95920</v>
      </c>
      <c r="C37" s="4"/>
      <c r="D37" s="3" t="s">
        <v>98</v>
      </c>
      <c r="J37" s="3" t="s">
        <v>1460</v>
      </c>
      <c r="K37" s="6">
        <v>0.45893719806763283</v>
      </c>
    </row>
    <row r="38" spans="1:11" x14ac:dyDescent="0.45">
      <c r="A38" s="7" t="s">
        <v>1738</v>
      </c>
      <c r="B38" s="4">
        <v>90100</v>
      </c>
      <c r="C38" s="4"/>
      <c r="D38" s="7" t="s">
        <v>1125</v>
      </c>
      <c r="J38" s="3" t="s">
        <v>1461</v>
      </c>
      <c r="K38" s="6">
        <v>0.34782608695652173</v>
      </c>
    </row>
    <row r="39" spans="1:11" x14ac:dyDescent="0.45">
      <c r="A39" s="3" t="s">
        <v>259</v>
      </c>
      <c r="B39" s="4"/>
      <c r="C39" s="4"/>
      <c r="D39" s="57" t="s">
        <v>1476</v>
      </c>
      <c r="E39">
        <v>1</v>
      </c>
      <c r="J39" s="3" t="s">
        <v>1462</v>
      </c>
      <c r="K39" s="6">
        <v>0.16425120772946861</v>
      </c>
    </row>
    <row r="40" spans="1:11" x14ac:dyDescent="0.45">
      <c r="A40" s="7" t="s">
        <v>1510</v>
      </c>
      <c r="B40" s="4">
        <v>110929</v>
      </c>
      <c r="C40" s="4"/>
      <c r="D40" s="57" t="s">
        <v>1490</v>
      </c>
      <c r="E40">
        <v>1</v>
      </c>
      <c r="J40" s="3" t="s">
        <v>1459</v>
      </c>
      <c r="K40" s="6">
        <v>2.8985507246376812E-2</v>
      </c>
    </row>
    <row r="41" spans="1:11" x14ac:dyDescent="0.45">
      <c r="A41" s="3" t="s">
        <v>1086</v>
      </c>
      <c r="B41" s="4"/>
      <c r="C41" s="4"/>
      <c r="D41" s="57" t="s">
        <v>1519</v>
      </c>
      <c r="E41">
        <v>1</v>
      </c>
      <c r="J41" s="3" t="s">
        <v>1441</v>
      </c>
      <c r="K41" s="6">
        <v>1</v>
      </c>
    </row>
    <row r="42" spans="1:11" x14ac:dyDescent="0.45">
      <c r="A42" s="7" t="s">
        <v>1771</v>
      </c>
      <c r="B42" s="4">
        <v>220450</v>
      </c>
      <c r="C42" s="4"/>
      <c r="D42" s="57" t="s">
        <v>1532</v>
      </c>
      <c r="E42">
        <v>1</v>
      </c>
    </row>
    <row r="43" spans="1:11" x14ac:dyDescent="0.45">
      <c r="A43" s="3" t="s">
        <v>122</v>
      </c>
      <c r="B43" s="4"/>
      <c r="C43" s="4"/>
      <c r="D43" s="57" t="s">
        <v>1540</v>
      </c>
      <c r="E43">
        <v>1</v>
      </c>
    </row>
    <row r="44" spans="1:11" x14ac:dyDescent="0.45">
      <c r="A44" s="7" t="s">
        <v>1480</v>
      </c>
      <c r="B44" s="4">
        <v>92328</v>
      </c>
      <c r="C44" s="4"/>
      <c r="D44" s="57" t="s">
        <v>1222</v>
      </c>
      <c r="E44">
        <v>1</v>
      </c>
      <c r="J44" s="2" t="s">
        <v>11</v>
      </c>
      <c r="K44" t="s" vm="1">
        <v>34</v>
      </c>
    </row>
    <row r="45" spans="1:11" x14ac:dyDescent="0.45">
      <c r="A45" s="7" t="s">
        <v>1525</v>
      </c>
      <c r="B45" s="4">
        <v>83552</v>
      </c>
      <c r="C45" s="4"/>
      <c r="D45" s="57" t="s">
        <v>1577</v>
      </c>
      <c r="E45">
        <v>1</v>
      </c>
    </row>
    <row r="46" spans="1:11" x14ac:dyDescent="0.45">
      <c r="A46" s="7" t="s">
        <v>1684</v>
      </c>
      <c r="B46" s="4">
        <v>93554</v>
      </c>
      <c r="C46" s="4"/>
      <c r="D46" s="57" t="s">
        <v>1604</v>
      </c>
      <c r="E46">
        <v>1</v>
      </c>
      <c r="J46" s="2" t="s">
        <v>1442</v>
      </c>
      <c r="K46" t="s">
        <v>1777</v>
      </c>
    </row>
    <row r="47" spans="1:11" x14ac:dyDescent="0.45">
      <c r="A47" s="7" t="s">
        <v>1702</v>
      </c>
      <c r="B47" s="4">
        <v>89883</v>
      </c>
      <c r="C47" s="4"/>
      <c r="D47" s="57" t="s">
        <v>1620</v>
      </c>
      <c r="E47">
        <v>1</v>
      </c>
      <c r="J47" s="3" t="s">
        <v>1450</v>
      </c>
      <c r="K47" s="6">
        <v>0.61165048543689315</v>
      </c>
    </row>
    <row r="48" spans="1:11" x14ac:dyDescent="0.45">
      <c r="A48" s="7" t="s">
        <v>1718</v>
      </c>
      <c r="B48" s="4">
        <v>87826</v>
      </c>
      <c r="C48" s="4"/>
      <c r="D48" s="57" t="s">
        <v>1644</v>
      </c>
      <c r="E48">
        <v>1</v>
      </c>
      <c r="J48" s="3" t="s">
        <v>48</v>
      </c>
      <c r="K48" s="6">
        <v>0.1941747572815534</v>
      </c>
    </row>
    <row r="49" spans="1:11" x14ac:dyDescent="0.45">
      <c r="A49" s="7" t="s">
        <v>1772</v>
      </c>
      <c r="B49" s="4">
        <v>89292</v>
      </c>
      <c r="C49" s="4"/>
      <c r="D49" s="57" t="s">
        <v>1665</v>
      </c>
      <c r="E49">
        <v>1</v>
      </c>
      <c r="J49" s="3" t="s">
        <v>225</v>
      </c>
      <c r="K49" s="6">
        <v>0.12621359223300971</v>
      </c>
    </row>
    <row r="50" spans="1:11" x14ac:dyDescent="0.45">
      <c r="A50" s="3" t="s">
        <v>887</v>
      </c>
      <c r="B50" s="4"/>
      <c r="C50" s="4"/>
      <c r="D50" s="57" t="s">
        <v>1701</v>
      </c>
      <c r="E50">
        <v>1</v>
      </c>
      <c r="J50" s="3" t="s">
        <v>1415</v>
      </c>
      <c r="K50" s="6">
        <v>3.3980582524271843E-2</v>
      </c>
    </row>
    <row r="51" spans="1:11" x14ac:dyDescent="0.45">
      <c r="A51" s="7" t="s">
        <v>1704</v>
      </c>
      <c r="B51" s="4">
        <v>150290</v>
      </c>
      <c r="C51" s="4"/>
      <c r="D51" s="57" t="s">
        <v>1726</v>
      </c>
      <c r="E51">
        <v>1</v>
      </c>
      <c r="J51" s="3" t="s">
        <v>192</v>
      </c>
      <c r="K51" s="6">
        <v>3.3980582524271843E-2</v>
      </c>
    </row>
    <row r="52" spans="1:11" x14ac:dyDescent="0.45">
      <c r="A52" s="3" t="s">
        <v>1149</v>
      </c>
      <c r="B52" s="4"/>
      <c r="C52" s="4"/>
      <c r="D52" s="57" t="s">
        <v>1744</v>
      </c>
      <c r="E52">
        <v>1</v>
      </c>
      <c r="J52" s="3" t="s">
        <v>1441</v>
      </c>
      <c r="K52" s="6">
        <v>1</v>
      </c>
    </row>
    <row r="53" spans="1:11" x14ac:dyDescent="0.45">
      <c r="A53" s="7" t="s">
        <v>1596</v>
      </c>
      <c r="B53" s="4">
        <v>97999</v>
      </c>
      <c r="C53" s="4"/>
      <c r="D53" s="7" t="s">
        <v>1129</v>
      </c>
    </row>
    <row r="54" spans="1:11" x14ac:dyDescent="0.45">
      <c r="A54" s="7" t="s">
        <v>1610</v>
      </c>
      <c r="B54" s="4">
        <v>105700</v>
      </c>
      <c r="C54" s="4"/>
      <c r="D54" s="57" t="s">
        <v>1611</v>
      </c>
      <c r="E54">
        <v>1</v>
      </c>
    </row>
    <row r="55" spans="1:11" x14ac:dyDescent="0.45">
      <c r="A55" s="3" t="s">
        <v>1188</v>
      </c>
      <c r="B55" s="4"/>
      <c r="C55" s="4"/>
      <c r="D55" s="57" t="s">
        <v>1683</v>
      </c>
      <c r="E55">
        <v>1</v>
      </c>
    </row>
    <row r="56" spans="1:11" x14ac:dyDescent="0.45">
      <c r="A56" s="7" t="s">
        <v>1523</v>
      </c>
      <c r="B56" s="4">
        <v>170500</v>
      </c>
      <c r="C56" s="4"/>
      <c r="D56" s="3" t="s">
        <v>364</v>
      </c>
      <c r="J56" s="2" t="s">
        <v>11</v>
      </c>
      <c r="K56" t="s" vm="1">
        <v>34</v>
      </c>
    </row>
    <row r="57" spans="1:11" x14ac:dyDescent="0.45">
      <c r="A57" s="3" t="s">
        <v>562</v>
      </c>
      <c r="B57" s="4"/>
      <c r="C57" s="4"/>
      <c r="D57" s="7" t="s">
        <v>361</v>
      </c>
    </row>
    <row r="58" spans="1:11" x14ac:dyDescent="0.45">
      <c r="A58" s="7" t="s">
        <v>1597</v>
      </c>
      <c r="B58" s="4">
        <v>180000</v>
      </c>
      <c r="C58" s="4"/>
      <c r="D58" s="57" t="s">
        <v>1537</v>
      </c>
      <c r="E58">
        <v>1</v>
      </c>
      <c r="J58" s="2" t="s">
        <v>1442</v>
      </c>
      <c r="K58" t="s">
        <v>1456</v>
      </c>
    </row>
    <row r="59" spans="1:11" x14ac:dyDescent="0.45">
      <c r="A59" s="3" t="s">
        <v>450</v>
      </c>
      <c r="B59" s="4"/>
      <c r="C59" s="4"/>
      <c r="D59" s="57" t="s">
        <v>1586</v>
      </c>
      <c r="E59">
        <v>1</v>
      </c>
      <c r="J59" s="3" t="s">
        <v>174</v>
      </c>
      <c r="K59" s="6">
        <v>5.7971014492753624E-2</v>
      </c>
    </row>
    <row r="60" spans="1:11" x14ac:dyDescent="0.45">
      <c r="A60" s="7" t="s">
        <v>1562</v>
      </c>
      <c r="B60" s="4">
        <v>178000</v>
      </c>
      <c r="C60" s="4"/>
      <c r="D60" s="57" t="s">
        <v>1692</v>
      </c>
      <c r="E60">
        <v>1</v>
      </c>
      <c r="J60" s="3" t="s">
        <v>99</v>
      </c>
      <c r="K60" s="6">
        <v>6.280193236714976E-2</v>
      </c>
    </row>
    <row r="61" spans="1:11" x14ac:dyDescent="0.45">
      <c r="A61" s="3" t="s">
        <v>897</v>
      </c>
      <c r="B61" s="4"/>
      <c r="C61" s="4"/>
      <c r="D61" s="57" t="s">
        <v>1738</v>
      </c>
      <c r="E61">
        <v>1</v>
      </c>
      <c r="J61" s="3" t="s">
        <v>92</v>
      </c>
      <c r="K61" s="6">
        <v>0.12560386473429952</v>
      </c>
    </row>
    <row r="62" spans="1:11" x14ac:dyDescent="0.45">
      <c r="A62" s="7" t="s">
        <v>1707</v>
      </c>
      <c r="B62" s="4">
        <v>140920</v>
      </c>
      <c r="C62" s="4"/>
      <c r="D62" s="7" t="s">
        <v>887</v>
      </c>
      <c r="J62" s="3" t="s">
        <v>73</v>
      </c>
      <c r="K62" s="6">
        <v>9.1787439613526575E-2</v>
      </c>
    </row>
    <row r="63" spans="1:11" x14ac:dyDescent="0.45">
      <c r="A63" s="3" t="s">
        <v>737</v>
      </c>
      <c r="B63" s="4"/>
      <c r="C63" s="4"/>
      <c r="D63" s="57" t="s">
        <v>1704</v>
      </c>
      <c r="E63">
        <v>1</v>
      </c>
      <c r="J63" s="3" t="s">
        <v>50</v>
      </c>
      <c r="K63" s="6">
        <v>0.3188405797101449</v>
      </c>
    </row>
    <row r="64" spans="1:11" x14ac:dyDescent="0.45">
      <c r="A64" s="7" t="s">
        <v>1655</v>
      </c>
      <c r="B64" s="4">
        <v>157000</v>
      </c>
      <c r="C64" s="4"/>
      <c r="D64" s="7" t="s">
        <v>656</v>
      </c>
      <c r="J64" s="3" t="s">
        <v>37</v>
      </c>
      <c r="K64" s="6">
        <v>0.28019323671497587</v>
      </c>
    </row>
    <row r="65" spans="1:11" x14ac:dyDescent="0.45">
      <c r="A65" s="3" t="s">
        <v>381</v>
      </c>
      <c r="B65" s="4"/>
      <c r="C65" s="4"/>
      <c r="D65" s="57" t="s">
        <v>1627</v>
      </c>
      <c r="E65">
        <v>1</v>
      </c>
      <c r="J65" s="3" t="s">
        <v>457</v>
      </c>
      <c r="K65" s="6">
        <v>4.830917874396135E-3</v>
      </c>
    </row>
    <row r="66" spans="1:11" x14ac:dyDescent="0.45">
      <c r="A66" s="7" t="s">
        <v>1543</v>
      </c>
      <c r="B66" s="4">
        <v>138888</v>
      </c>
      <c r="C66" s="4"/>
      <c r="D66" s="57" t="s">
        <v>1661</v>
      </c>
      <c r="E66">
        <v>1</v>
      </c>
      <c r="J66" s="3" t="s">
        <v>371</v>
      </c>
      <c r="K66" s="6">
        <v>5.7971014492753624E-2</v>
      </c>
    </row>
    <row r="67" spans="1:11" x14ac:dyDescent="0.45">
      <c r="A67" s="3" t="s">
        <v>102</v>
      </c>
      <c r="B67" s="4"/>
      <c r="C67" s="4"/>
      <c r="D67" s="57" t="s">
        <v>1761</v>
      </c>
      <c r="E67">
        <v>1</v>
      </c>
      <c r="J67" s="3" t="s">
        <v>1441</v>
      </c>
      <c r="K67" s="6">
        <v>1</v>
      </c>
    </row>
    <row r="68" spans="1:11" x14ac:dyDescent="0.45">
      <c r="A68" s="7" t="s">
        <v>1477</v>
      </c>
      <c r="B68" s="4">
        <v>50178</v>
      </c>
      <c r="C68" s="4"/>
      <c r="D68" s="3" t="s">
        <v>113</v>
      </c>
    </row>
    <row r="69" spans="1:11" x14ac:dyDescent="0.45">
      <c r="A69" s="7" t="s">
        <v>1516</v>
      </c>
      <c r="B69" s="4">
        <v>68678</v>
      </c>
      <c r="C69" s="4"/>
      <c r="D69" s="7" t="s">
        <v>1125</v>
      </c>
    </row>
    <row r="70" spans="1:11" x14ac:dyDescent="0.45">
      <c r="A70" s="7" t="s">
        <v>1542</v>
      </c>
      <c r="B70" s="4">
        <v>70621</v>
      </c>
      <c r="C70" s="4"/>
      <c r="D70" s="57" t="s">
        <v>1520</v>
      </c>
      <c r="E70">
        <v>1</v>
      </c>
    </row>
    <row r="71" spans="1:11" x14ac:dyDescent="0.45">
      <c r="A71" s="7" t="s">
        <v>1565</v>
      </c>
      <c r="B71" s="4">
        <v>65707</v>
      </c>
      <c r="C71" s="4"/>
      <c r="D71" s="57" t="s">
        <v>1541</v>
      </c>
      <c r="E71">
        <v>1</v>
      </c>
    </row>
    <row r="72" spans="1:11" x14ac:dyDescent="0.45">
      <c r="A72" s="7" t="s">
        <v>1575</v>
      </c>
      <c r="B72" s="4">
        <v>74679</v>
      </c>
      <c r="C72" s="4"/>
      <c r="D72" s="57" t="s">
        <v>1566</v>
      </c>
      <c r="E72">
        <v>1</v>
      </c>
    </row>
    <row r="73" spans="1:11" x14ac:dyDescent="0.45">
      <c r="A73" s="7" t="s">
        <v>1579</v>
      </c>
      <c r="B73" s="4">
        <v>61242</v>
      </c>
      <c r="C73" s="4"/>
      <c r="D73" s="57" t="s">
        <v>1581</v>
      </c>
      <c r="E73">
        <v>1</v>
      </c>
    </row>
    <row r="74" spans="1:11" x14ac:dyDescent="0.45">
      <c r="A74" s="7" t="s">
        <v>1635</v>
      </c>
      <c r="B74" s="4">
        <v>51777</v>
      </c>
      <c r="C74" s="4"/>
      <c r="D74" s="57" t="s">
        <v>1605</v>
      </c>
      <c r="E74">
        <v>1</v>
      </c>
      <c r="J74" s="2" t="s">
        <v>11</v>
      </c>
      <c r="K74" t="s" vm="1">
        <v>34</v>
      </c>
    </row>
    <row r="75" spans="1:11" x14ac:dyDescent="0.45">
      <c r="A75" s="7" t="s">
        <v>1724</v>
      </c>
      <c r="B75" s="4">
        <v>66593</v>
      </c>
      <c r="C75" s="4"/>
      <c r="D75" s="57" t="s">
        <v>1624</v>
      </c>
      <c r="E75">
        <v>1</v>
      </c>
    </row>
    <row r="76" spans="1:11" x14ac:dyDescent="0.45">
      <c r="A76" s="3" t="s">
        <v>433</v>
      </c>
      <c r="B76" s="4"/>
      <c r="C76" s="4"/>
      <c r="D76" s="57" t="s">
        <v>1646</v>
      </c>
      <c r="E76">
        <v>1</v>
      </c>
      <c r="J76" s="2" t="s">
        <v>1442</v>
      </c>
      <c r="K76" t="s">
        <v>1777</v>
      </c>
    </row>
    <row r="77" spans="1:11" x14ac:dyDescent="0.45">
      <c r="A77" s="7" t="s">
        <v>1558</v>
      </c>
      <c r="B77" s="4">
        <v>53366</v>
      </c>
      <c r="C77" s="4"/>
      <c r="D77" s="57" t="s">
        <v>1667</v>
      </c>
      <c r="E77">
        <v>1</v>
      </c>
      <c r="J77" s="3" t="s">
        <v>1465</v>
      </c>
      <c r="K77" s="6">
        <v>0.10628019323671498</v>
      </c>
    </row>
    <row r="78" spans="1:11" x14ac:dyDescent="0.45">
      <c r="A78" s="7" t="s">
        <v>1658</v>
      </c>
      <c r="B78" s="4">
        <v>52599</v>
      </c>
      <c r="C78" s="4"/>
      <c r="D78" s="57" t="s">
        <v>1686</v>
      </c>
      <c r="E78">
        <v>1</v>
      </c>
      <c r="J78" s="3" t="s">
        <v>1464</v>
      </c>
      <c r="K78" s="6">
        <v>0.84057971014492749</v>
      </c>
    </row>
    <row r="79" spans="1:11" x14ac:dyDescent="0.45">
      <c r="A79" s="7" t="s">
        <v>1716</v>
      </c>
      <c r="B79" s="4">
        <v>50750</v>
      </c>
      <c r="C79" s="4"/>
      <c r="D79" s="57" t="s">
        <v>1705</v>
      </c>
      <c r="E79">
        <v>1</v>
      </c>
      <c r="J79" s="3" t="s">
        <v>1466</v>
      </c>
      <c r="K79" s="6">
        <v>5.3140096618357488E-2</v>
      </c>
    </row>
    <row r="80" spans="1:11" x14ac:dyDescent="0.45">
      <c r="A80" s="7" t="s">
        <v>1750</v>
      </c>
      <c r="B80" s="4">
        <v>76029</v>
      </c>
      <c r="C80" s="4"/>
      <c r="D80" s="57" t="s">
        <v>1746</v>
      </c>
      <c r="E80">
        <v>1</v>
      </c>
      <c r="J80" s="3" t="s">
        <v>1441</v>
      </c>
      <c r="K80" s="6">
        <v>1</v>
      </c>
    </row>
    <row r="81" spans="1:12" x14ac:dyDescent="0.45">
      <c r="A81" s="3" t="s">
        <v>619</v>
      </c>
      <c r="B81" s="4"/>
      <c r="C81" s="4"/>
      <c r="D81" s="57" t="s">
        <v>1773</v>
      </c>
      <c r="E81">
        <v>1</v>
      </c>
    </row>
    <row r="82" spans="1:12" x14ac:dyDescent="0.45">
      <c r="A82" s="7" t="s">
        <v>1616</v>
      </c>
      <c r="B82" s="4">
        <v>250000</v>
      </c>
      <c r="C82" s="4"/>
      <c r="D82" s="7" t="s">
        <v>1129</v>
      </c>
    </row>
    <row r="83" spans="1:12" x14ac:dyDescent="0.45">
      <c r="A83" s="3" t="s">
        <v>195</v>
      </c>
      <c r="B83" s="4"/>
      <c r="C83" s="4"/>
      <c r="D83" s="57" t="s">
        <v>1580</v>
      </c>
      <c r="E83">
        <v>1</v>
      </c>
      <c r="J83" s="2" t="s">
        <v>11</v>
      </c>
      <c r="K83" t="s" vm="1">
        <v>34</v>
      </c>
    </row>
    <row r="84" spans="1:12" x14ac:dyDescent="0.45">
      <c r="A84" s="7" t="s">
        <v>1504</v>
      </c>
      <c r="B84" s="4">
        <v>72640</v>
      </c>
      <c r="C84" s="4"/>
      <c r="D84" s="57" t="s">
        <v>1654</v>
      </c>
      <c r="E84">
        <v>1</v>
      </c>
    </row>
    <row r="85" spans="1:12" x14ac:dyDescent="0.45">
      <c r="A85" s="7" t="s">
        <v>1522</v>
      </c>
      <c r="B85" s="4">
        <v>68051</v>
      </c>
      <c r="C85" s="4"/>
      <c r="D85" s="57" t="s">
        <v>1768</v>
      </c>
      <c r="E85">
        <v>1</v>
      </c>
      <c r="J85" s="2" t="s">
        <v>1442</v>
      </c>
      <c r="K85" t="s">
        <v>1449</v>
      </c>
      <c r="L85" t="s">
        <v>1863</v>
      </c>
    </row>
    <row r="86" spans="1:12" x14ac:dyDescent="0.45">
      <c r="A86" s="7" t="s">
        <v>1545</v>
      </c>
      <c r="B86" s="4">
        <v>75188</v>
      </c>
      <c r="C86" s="4"/>
      <c r="D86" s="3" t="s">
        <v>329</v>
      </c>
      <c r="J86" s="3" t="s">
        <v>1439</v>
      </c>
      <c r="K86">
        <v>111555.16666666667</v>
      </c>
      <c r="L86">
        <v>81584</v>
      </c>
    </row>
    <row r="87" spans="1:12" x14ac:dyDescent="0.45">
      <c r="A87" s="7" t="s">
        <v>1584</v>
      </c>
      <c r="B87" s="4">
        <v>62957</v>
      </c>
      <c r="C87" s="4"/>
      <c r="D87" s="7" t="s">
        <v>326</v>
      </c>
      <c r="J87" s="3" t="s">
        <v>1440</v>
      </c>
      <c r="K87">
        <v>53184</v>
      </c>
      <c r="L87">
        <v>45046</v>
      </c>
    </row>
    <row r="88" spans="1:12" x14ac:dyDescent="0.45">
      <c r="A88" s="7" t="s">
        <v>1632</v>
      </c>
      <c r="B88" s="4">
        <v>77915</v>
      </c>
      <c r="C88" s="4"/>
      <c r="D88" s="57" t="s">
        <v>1528</v>
      </c>
      <c r="E88">
        <v>1</v>
      </c>
      <c r="J88" s="3" t="s">
        <v>1438</v>
      </c>
      <c r="K88">
        <v>65796.774193548394</v>
      </c>
      <c r="L88">
        <v>60120</v>
      </c>
    </row>
    <row r="89" spans="1:12" x14ac:dyDescent="0.45">
      <c r="A89" s="7" t="s">
        <v>1652</v>
      </c>
      <c r="B89" s="4">
        <v>83667</v>
      </c>
      <c r="C89" s="4"/>
      <c r="D89" s="57" t="s">
        <v>1721</v>
      </c>
      <c r="E89">
        <v>1</v>
      </c>
      <c r="J89" s="3" t="s">
        <v>1441</v>
      </c>
      <c r="K89">
        <v>70694.033816425115</v>
      </c>
      <c r="L89">
        <v>45046</v>
      </c>
    </row>
    <row r="90" spans="1:12" x14ac:dyDescent="0.45">
      <c r="A90" s="7" t="s">
        <v>1727</v>
      </c>
      <c r="B90" s="4">
        <v>65714</v>
      </c>
      <c r="C90" s="4"/>
      <c r="D90" s="3" t="s">
        <v>64</v>
      </c>
    </row>
    <row r="91" spans="1:12" x14ac:dyDescent="0.45">
      <c r="A91" s="7" t="s">
        <v>1734</v>
      </c>
      <c r="B91" s="4">
        <v>63682</v>
      </c>
      <c r="C91" s="4"/>
      <c r="D91" s="7" t="s">
        <v>1125</v>
      </c>
    </row>
    <row r="92" spans="1:12" x14ac:dyDescent="0.45">
      <c r="A92" s="7" t="s">
        <v>1753</v>
      </c>
      <c r="B92" s="4">
        <v>88976</v>
      </c>
      <c r="C92" s="4"/>
      <c r="D92" s="57" t="s">
        <v>1471</v>
      </c>
      <c r="E92">
        <v>1</v>
      </c>
      <c r="J92" s="2" t="s">
        <v>11</v>
      </c>
      <c r="K92" t="s" vm="1">
        <v>34</v>
      </c>
    </row>
    <row r="93" spans="1:12" x14ac:dyDescent="0.45">
      <c r="A93" s="3" t="s">
        <v>1125</v>
      </c>
      <c r="B93" s="4"/>
      <c r="C93" s="4"/>
      <c r="D93" s="57" t="s">
        <v>1485</v>
      </c>
      <c r="E93">
        <v>1</v>
      </c>
    </row>
    <row r="94" spans="1:12" x14ac:dyDescent="0.45">
      <c r="A94" s="7" t="s">
        <v>1468</v>
      </c>
      <c r="B94" s="4">
        <v>62506</v>
      </c>
      <c r="C94" s="4"/>
      <c r="D94" s="57" t="s">
        <v>1511</v>
      </c>
      <c r="E94">
        <v>1</v>
      </c>
      <c r="J94" s="2" t="s">
        <v>1442</v>
      </c>
      <c r="K94" t="s">
        <v>1777</v>
      </c>
    </row>
    <row r="95" spans="1:12" x14ac:dyDescent="0.45">
      <c r="A95" s="7" t="s">
        <v>1471</v>
      </c>
      <c r="B95" s="4">
        <v>64991</v>
      </c>
      <c r="C95" s="4"/>
      <c r="D95" s="57" t="s">
        <v>1530</v>
      </c>
      <c r="E95">
        <v>1</v>
      </c>
      <c r="J95" s="3" t="s">
        <v>1439</v>
      </c>
      <c r="K95" s="6">
        <v>0.20289855072463769</v>
      </c>
    </row>
    <row r="96" spans="1:12" x14ac:dyDescent="0.45">
      <c r="A96" s="7" t="s">
        <v>1473</v>
      </c>
      <c r="B96" s="4">
        <v>57568</v>
      </c>
      <c r="C96" s="4"/>
      <c r="D96" s="57" t="s">
        <v>1630</v>
      </c>
      <c r="E96">
        <v>1</v>
      </c>
      <c r="J96" s="3" t="s">
        <v>1438</v>
      </c>
      <c r="K96" s="6">
        <v>0.44927536231884058</v>
      </c>
    </row>
    <row r="97" spans="1:11" x14ac:dyDescent="0.45">
      <c r="A97" s="7" t="s">
        <v>1475</v>
      </c>
      <c r="B97" s="4">
        <v>59365</v>
      </c>
      <c r="C97" s="4"/>
      <c r="D97" s="57" t="s">
        <v>1638</v>
      </c>
      <c r="E97">
        <v>1</v>
      </c>
      <c r="J97" s="3" t="s">
        <v>1440</v>
      </c>
      <c r="K97" s="6">
        <v>0.34782608695652173</v>
      </c>
    </row>
    <row r="98" spans="1:11" x14ac:dyDescent="0.45">
      <c r="A98" s="7" t="s">
        <v>1476</v>
      </c>
      <c r="B98" s="4">
        <v>47837</v>
      </c>
      <c r="C98" s="4"/>
      <c r="D98" s="57" t="s">
        <v>1316</v>
      </c>
      <c r="E98">
        <v>1</v>
      </c>
      <c r="J98" s="3" t="s">
        <v>1441</v>
      </c>
      <c r="K98" s="6">
        <v>1</v>
      </c>
    </row>
    <row r="99" spans="1:11" x14ac:dyDescent="0.45">
      <c r="A99" s="7" t="s">
        <v>1481</v>
      </c>
      <c r="B99" s="4">
        <v>58709</v>
      </c>
      <c r="C99" s="4"/>
      <c r="D99" s="57" t="s">
        <v>1714</v>
      </c>
      <c r="E99">
        <v>1</v>
      </c>
    </row>
    <row r="100" spans="1:11" x14ac:dyDescent="0.45">
      <c r="A100" s="7" t="s">
        <v>1485</v>
      </c>
      <c r="B100" s="4">
        <v>59026</v>
      </c>
      <c r="C100" s="4"/>
      <c r="D100" s="57" t="s">
        <v>1736</v>
      </c>
      <c r="E100">
        <v>1</v>
      </c>
    </row>
    <row r="101" spans="1:11" x14ac:dyDescent="0.45">
      <c r="A101" s="7" t="s">
        <v>1487</v>
      </c>
      <c r="B101" s="4">
        <v>53250</v>
      </c>
      <c r="C101" s="4"/>
      <c r="D101" s="7" t="s">
        <v>1129</v>
      </c>
      <c r="J101" s="2" t="s">
        <v>11</v>
      </c>
      <c r="K101" t="s" vm="1">
        <v>34</v>
      </c>
    </row>
    <row r="102" spans="1:11" x14ac:dyDescent="0.45">
      <c r="A102" s="7" t="s">
        <v>1488</v>
      </c>
      <c r="B102" s="4">
        <v>51044</v>
      </c>
      <c r="C102" s="4"/>
      <c r="D102" s="57" t="s">
        <v>1554</v>
      </c>
      <c r="E102">
        <v>1</v>
      </c>
    </row>
    <row r="103" spans="1:11" x14ac:dyDescent="0.45">
      <c r="A103" s="7" t="s">
        <v>1489</v>
      </c>
      <c r="B103" s="4">
        <v>64919</v>
      </c>
      <c r="C103" s="4"/>
      <c r="D103" s="57" t="s">
        <v>1600</v>
      </c>
      <c r="E103">
        <v>1</v>
      </c>
      <c r="J103" s="2" t="s">
        <v>1442</v>
      </c>
      <c r="K103" t="s">
        <v>1777</v>
      </c>
    </row>
    <row r="104" spans="1:11" x14ac:dyDescent="0.45">
      <c r="A104" s="7" t="s">
        <v>1490</v>
      </c>
      <c r="B104" s="4">
        <v>62910</v>
      </c>
      <c r="C104" s="4"/>
      <c r="D104" s="57" t="s">
        <v>1637</v>
      </c>
      <c r="E104">
        <v>1</v>
      </c>
      <c r="J104" s="3" t="s">
        <v>38</v>
      </c>
      <c r="K104" s="6">
        <v>0.14009661835748793</v>
      </c>
    </row>
    <row r="105" spans="1:11" x14ac:dyDescent="0.45">
      <c r="A105" s="7" t="s">
        <v>1499</v>
      </c>
      <c r="B105" s="4">
        <v>64375</v>
      </c>
      <c r="C105" s="4"/>
      <c r="D105" s="57" t="s">
        <v>1668</v>
      </c>
      <c r="E105">
        <v>1</v>
      </c>
      <c r="J105" s="3" t="s">
        <v>51</v>
      </c>
      <c r="K105" s="6">
        <v>0.78260869565217395</v>
      </c>
    </row>
    <row r="106" spans="1:11" x14ac:dyDescent="0.45">
      <c r="A106" s="7" t="s">
        <v>1506</v>
      </c>
      <c r="B106" s="4">
        <v>52846</v>
      </c>
      <c r="C106" s="4"/>
      <c r="D106" s="57" t="s">
        <v>1721</v>
      </c>
      <c r="E106">
        <v>1</v>
      </c>
      <c r="J106" s="3" t="s">
        <v>175</v>
      </c>
      <c r="K106" s="6">
        <v>3.864734299516908E-2</v>
      </c>
    </row>
    <row r="107" spans="1:11" x14ac:dyDescent="0.45">
      <c r="A107" s="7" t="s">
        <v>1509</v>
      </c>
      <c r="B107" s="4">
        <v>61656</v>
      </c>
      <c r="C107" s="4"/>
      <c r="D107" s="3" t="s">
        <v>285</v>
      </c>
      <c r="J107" s="3" t="s">
        <v>352</v>
      </c>
      <c r="K107" s="6">
        <v>3.864734299516908E-2</v>
      </c>
    </row>
    <row r="108" spans="1:11" x14ac:dyDescent="0.45">
      <c r="A108" s="7" t="s">
        <v>1511</v>
      </c>
      <c r="B108" s="4">
        <v>54237</v>
      </c>
      <c r="C108" s="4"/>
      <c r="D108" s="7" t="s">
        <v>102</v>
      </c>
      <c r="J108" s="3" t="s">
        <v>1441</v>
      </c>
      <c r="K108" s="6">
        <v>1</v>
      </c>
    </row>
    <row r="109" spans="1:11" x14ac:dyDescent="0.45">
      <c r="A109" s="7" t="s">
        <v>1512</v>
      </c>
      <c r="B109" s="4">
        <v>60380</v>
      </c>
      <c r="C109" s="4"/>
      <c r="D109" s="57" t="s">
        <v>1516</v>
      </c>
      <c r="E109">
        <v>1</v>
      </c>
    </row>
    <row r="110" spans="1:11" x14ac:dyDescent="0.45">
      <c r="A110" s="7" t="s">
        <v>1515</v>
      </c>
      <c r="B110" s="4">
        <v>64816</v>
      </c>
      <c r="C110" s="4"/>
      <c r="D110" s="57" t="s">
        <v>1565</v>
      </c>
      <c r="E110">
        <v>1</v>
      </c>
      <c r="J110" s="2" t="s">
        <v>11</v>
      </c>
      <c r="K110" t="s" vm="1">
        <v>34</v>
      </c>
    </row>
    <row r="111" spans="1:11" x14ac:dyDescent="0.45">
      <c r="A111" s="7" t="s">
        <v>1519</v>
      </c>
      <c r="B111" s="4">
        <v>50373</v>
      </c>
      <c r="C111" s="4"/>
      <c r="D111" s="57" t="s">
        <v>1635</v>
      </c>
      <c r="E111">
        <v>1</v>
      </c>
    </row>
    <row r="112" spans="1:11" x14ac:dyDescent="0.45">
      <c r="A112" s="7" t="s">
        <v>1520</v>
      </c>
      <c r="B112" s="4">
        <v>63108</v>
      </c>
      <c r="C112" s="4"/>
      <c r="D112" s="57" t="s">
        <v>1724</v>
      </c>
      <c r="E112">
        <v>1</v>
      </c>
      <c r="J112" s="2" t="s">
        <v>1442</v>
      </c>
      <c r="K112" t="s">
        <v>1449</v>
      </c>
    </row>
    <row r="113" spans="1:11" x14ac:dyDescent="0.45">
      <c r="A113" s="7" t="s">
        <v>1524</v>
      </c>
      <c r="B113" s="4">
        <v>63381</v>
      </c>
      <c r="C113" s="4"/>
      <c r="D113" s="3" t="s">
        <v>199</v>
      </c>
      <c r="J113" s="3" t="s">
        <v>1239</v>
      </c>
      <c r="K113">
        <v>65806</v>
      </c>
    </row>
    <row r="114" spans="1:11" x14ac:dyDescent="0.45">
      <c r="A114" s="7" t="s">
        <v>1526</v>
      </c>
      <c r="B114" s="4">
        <v>56149</v>
      </c>
      <c r="C114" s="4"/>
      <c r="D114" s="7" t="s">
        <v>1086</v>
      </c>
      <c r="J114" s="3" t="s">
        <v>160</v>
      </c>
      <c r="K114">
        <v>70384.95</v>
      </c>
    </row>
    <row r="115" spans="1:11" x14ac:dyDescent="0.45">
      <c r="A115" s="7" t="s">
        <v>1530</v>
      </c>
      <c r="B115" s="4">
        <v>57583</v>
      </c>
      <c r="C115" s="4"/>
      <c r="D115" s="57" t="s">
        <v>1771</v>
      </c>
      <c r="E115">
        <v>1</v>
      </c>
      <c r="J115" s="3" t="s">
        <v>1416</v>
      </c>
      <c r="K115">
        <v>76124.941176470587</v>
      </c>
    </row>
    <row r="116" spans="1:11" x14ac:dyDescent="0.45">
      <c r="A116" s="7" t="s">
        <v>1532</v>
      </c>
      <c r="B116" s="4">
        <v>56991</v>
      </c>
      <c r="C116" s="4"/>
      <c r="D116" s="7" t="s">
        <v>1188</v>
      </c>
      <c r="J116" s="3" t="s">
        <v>1418</v>
      </c>
      <c r="K116">
        <v>58399</v>
      </c>
    </row>
    <row r="117" spans="1:11" x14ac:dyDescent="0.45">
      <c r="A117" s="7" t="s">
        <v>1536</v>
      </c>
      <c r="B117" s="4">
        <v>53189</v>
      </c>
      <c r="C117" s="4"/>
      <c r="D117" s="57" t="s">
        <v>1523</v>
      </c>
      <c r="E117">
        <v>1</v>
      </c>
      <c r="J117" s="3" t="s">
        <v>457</v>
      </c>
      <c r="K117">
        <v>83667</v>
      </c>
    </row>
    <row r="118" spans="1:11" x14ac:dyDescent="0.45">
      <c r="A118" s="7" t="s">
        <v>1538</v>
      </c>
      <c r="B118" s="4">
        <v>51259</v>
      </c>
      <c r="C118" s="4"/>
      <c r="D118" s="7" t="s">
        <v>562</v>
      </c>
      <c r="J118" s="3" t="s">
        <v>30</v>
      </c>
      <c r="K118">
        <v>69317.072580645166</v>
      </c>
    </row>
    <row r="119" spans="1:11" x14ac:dyDescent="0.45">
      <c r="A119" s="7" t="s">
        <v>1540</v>
      </c>
      <c r="B119" s="4">
        <v>61584</v>
      </c>
      <c r="C119" s="4"/>
      <c r="D119" s="57" t="s">
        <v>1597</v>
      </c>
      <c r="E119">
        <v>1</v>
      </c>
      <c r="J119" s="3" t="s">
        <v>1441</v>
      </c>
      <c r="K119">
        <v>70694.033816425115</v>
      </c>
    </row>
    <row r="120" spans="1:11" x14ac:dyDescent="0.45">
      <c r="A120" s="7" t="s">
        <v>1541</v>
      </c>
      <c r="B120" s="4">
        <v>46335</v>
      </c>
      <c r="C120" s="4"/>
      <c r="D120" s="7" t="s">
        <v>195</v>
      </c>
    </row>
    <row r="121" spans="1:11" x14ac:dyDescent="0.45">
      <c r="A121" s="7" t="s">
        <v>1546</v>
      </c>
      <c r="B121" s="4">
        <v>62514</v>
      </c>
      <c r="C121" s="4"/>
      <c r="D121" s="57" t="s">
        <v>1504</v>
      </c>
      <c r="E121">
        <v>1</v>
      </c>
      <c r="J121" s="2" t="s">
        <v>11</v>
      </c>
      <c r="K121" t="s" vm="1">
        <v>34</v>
      </c>
    </row>
    <row r="122" spans="1:11" x14ac:dyDescent="0.45">
      <c r="A122" s="7" t="s">
        <v>1548</v>
      </c>
      <c r="B122" s="4">
        <v>48888</v>
      </c>
      <c r="C122" s="4"/>
      <c r="D122" s="57" t="s">
        <v>1522</v>
      </c>
      <c r="E122">
        <v>1</v>
      </c>
    </row>
    <row r="123" spans="1:11" x14ac:dyDescent="0.45">
      <c r="A123" s="7" t="s">
        <v>1549</v>
      </c>
      <c r="B123" s="4">
        <v>54285</v>
      </c>
      <c r="C123" s="4"/>
      <c r="D123" s="57" t="s">
        <v>1545</v>
      </c>
      <c r="E123">
        <v>1</v>
      </c>
      <c r="J123" s="2" t="s">
        <v>1442</v>
      </c>
      <c r="K123" t="s">
        <v>1786</v>
      </c>
    </row>
    <row r="124" spans="1:11" x14ac:dyDescent="0.45">
      <c r="A124" s="7" t="s">
        <v>1557</v>
      </c>
      <c r="B124" s="4">
        <v>64057</v>
      </c>
      <c r="C124" s="4"/>
      <c r="D124" s="57" t="s">
        <v>1584</v>
      </c>
      <c r="E124">
        <v>1</v>
      </c>
      <c r="J124" s="3" t="s">
        <v>1654</v>
      </c>
      <c r="K124">
        <v>27</v>
      </c>
    </row>
    <row r="125" spans="1:11" x14ac:dyDescent="0.45">
      <c r="A125" s="7" t="s">
        <v>1222</v>
      </c>
      <c r="B125" s="4">
        <v>58530</v>
      </c>
      <c r="C125" s="4"/>
      <c r="D125" s="57" t="s">
        <v>1632</v>
      </c>
      <c r="E125">
        <v>1</v>
      </c>
      <c r="J125" s="3" t="s">
        <v>1601</v>
      </c>
      <c r="K125">
        <v>28</v>
      </c>
    </row>
    <row r="126" spans="1:11" x14ac:dyDescent="0.45">
      <c r="A126" s="7" t="s">
        <v>1566</v>
      </c>
      <c r="B126" s="4">
        <v>52249</v>
      </c>
      <c r="C126" s="4"/>
      <c r="D126" s="57" t="s">
        <v>1652</v>
      </c>
      <c r="E126">
        <v>1</v>
      </c>
      <c r="J126" s="3" t="s">
        <v>1576</v>
      </c>
      <c r="K126">
        <v>28</v>
      </c>
    </row>
    <row r="127" spans="1:11" x14ac:dyDescent="0.45">
      <c r="A127" s="7" t="s">
        <v>1567</v>
      </c>
      <c r="B127" s="4">
        <v>53171</v>
      </c>
      <c r="C127" s="4"/>
      <c r="D127" s="57" t="s">
        <v>1727</v>
      </c>
      <c r="E127">
        <v>1</v>
      </c>
      <c r="J127" s="3" t="s">
        <v>1604</v>
      </c>
      <c r="K127">
        <v>29</v>
      </c>
    </row>
    <row r="128" spans="1:11" x14ac:dyDescent="0.45">
      <c r="A128" s="7" t="s">
        <v>1568</v>
      </c>
      <c r="B128" s="4">
        <v>51337</v>
      </c>
      <c r="C128" s="4"/>
      <c r="D128" s="57" t="s">
        <v>1734</v>
      </c>
      <c r="E128">
        <v>1</v>
      </c>
      <c r="J128" s="3" t="s">
        <v>1568</v>
      </c>
      <c r="K128">
        <v>29</v>
      </c>
    </row>
    <row r="129" spans="1:11" x14ac:dyDescent="0.45">
      <c r="A129" s="7" t="s">
        <v>1572</v>
      </c>
      <c r="B129" s="4">
        <v>57815</v>
      </c>
      <c r="C129" s="4"/>
      <c r="D129" s="57" t="s">
        <v>1753</v>
      </c>
      <c r="E129">
        <v>1</v>
      </c>
      <c r="J129" s="3" t="s">
        <v>1751</v>
      </c>
      <c r="K129">
        <v>29</v>
      </c>
    </row>
    <row r="130" spans="1:11" x14ac:dyDescent="0.45">
      <c r="A130" s="7" t="s">
        <v>1576</v>
      </c>
      <c r="B130" s="4">
        <v>53018</v>
      </c>
      <c r="C130" s="4"/>
      <c r="D130" s="7" t="s">
        <v>663</v>
      </c>
      <c r="J130" s="3" t="s">
        <v>1491</v>
      </c>
      <c r="K130">
        <v>29</v>
      </c>
    </row>
    <row r="131" spans="1:11" x14ac:dyDescent="0.45">
      <c r="A131" s="7" t="s">
        <v>1577</v>
      </c>
      <c r="B131" s="4">
        <v>59892</v>
      </c>
      <c r="C131" s="4"/>
      <c r="D131" s="57" t="s">
        <v>1629</v>
      </c>
      <c r="E131">
        <v>1</v>
      </c>
      <c r="J131" s="3" t="s">
        <v>1671</v>
      </c>
      <c r="K131">
        <v>30</v>
      </c>
    </row>
    <row r="132" spans="1:11" x14ac:dyDescent="0.45">
      <c r="A132" s="7" t="s">
        <v>1581</v>
      </c>
      <c r="B132" s="4">
        <v>48285</v>
      </c>
      <c r="C132" s="4"/>
      <c r="D132" s="3" t="s">
        <v>237</v>
      </c>
      <c r="J132" s="3" t="s">
        <v>1575</v>
      </c>
      <c r="K132">
        <v>30</v>
      </c>
    </row>
    <row r="133" spans="1:11" x14ac:dyDescent="0.45">
      <c r="A133" s="7" t="s">
        <v>1583</v>
      </c>
      <c r="B133" s="4">
        <v>49256</v>
      </c>
      <c r="C133" s="4"/>
      <c r="D133" s="7" t="s">
        <v>259</v>
      </c>
      <c r="J133" s="3" t="s">
        <v>1754</v>
      </c>
      <c r="K133">
        <v>30</v>
      </c>
    </row>
    <row r="134" spans="1:11" x14ac:dyDescent="0.45">
      <c r="A134" s="7" t="s">
        <v>1588</v>
      </c>
      <c r="B134" s="4">
        <v>54828</v>
      </c>
      <c r="C134" s="4"/>
      <c r="D134" s="57" t="s">
        <v>1510</v>
      </c>
      <c r="E134">
        <v>1</v>
      </c>
      <c r="J134" s="3" t="s">
        <v>1441</v>
      </c>
      <c r="K134">
        <v>289</v>
      </c>
    </row>
    <row r="135" spans="1:11" x14ac:dyDescent="0.45">
      <c r="A135" s="7" t="s">
        <v>1591</v>
      </c>
      <c r="B135" s="4">
        <v>62065</v>
      </c>
      <c r="C135" s="4"/>
      <c r="D135" s="7" t="s">
        <v>450</v>
      </c>
    </row>
    <row r="136" spans="1:11" x14ac:dyDescent="0.45">
      <c r="A136" s="7" t="s">
        <v>1592</v>
      </c>
      <c r="B136" s="4">
        <v>46998</v>
      </c>
      <c r="C136" s="4"/>
      <c r="D136" s="57" t="s">
        <v>1562</v>
      </c>
      <c r="E136">
        <v>1</v>
      </c>
      <c r="J136" s="2" t="s">
        <v>11</v>
      </c>
      <c r="K136" t="s" vm="1">
        <v>34</v>
      </c>
    </row>
    <row r="137" spans="1:11" x14ac:dyDescent="0.45">
      <c r="A137" s="7" t="s">
        <v>1599</v>
      </c>
      <c r="B137" s="4">
        <v>55425</v>
      </c>
      <c r="C137" s="4"/>
      <c r="D137" s="7" t="s">
        <v>897</v>
      </c>
    </row>
    <row r="138" spans="1:11" x14ac:dyDescent="0.45">
      <c r="A138" s="7" t="s">
        <v>1604</v>
      </c>
      <c r="B138" s="4">
        <v>51908</v>
      </c>
      <c r="C138" s="4"/>
      <c r="D138" s="57" t="s">
        <v>1707</v>
      </c>
      <c r="E138">
        <v>1</v>
      </c>
      <c r="J138" s="2" t="s">
        <v>1442</v>
      </c>
      <c r="K138" t="s">
        <v>1447</v>
      </c>
    </row>
    <row r="139" spans="1:11" x14ac:dyDescent="0.45">
      <c r="A139" s="7" t="s">
        <v>1605</v>
      </c>
      <c r="B139" s="4">
        <v>61242</v>
      </c>
      <c r="C139" s="4"/>
      <c r="D139" s="7" t="s">
        <v>737</v>
      </c>
      <c r="J139" s="3" t="s">
        <v>1509</v>
      </c>
      <c r="K139">
        <v>69</v>
      </c>
    </row>
    <row r="140" spans="1:11" x14ac:dyDescent="0.45">
      <c r="A140" s="7" t="s">
        <v>1606</v>
      </c>
      <c r="B140" s="4">
        <v>45069</v>
      </c>
      <c r="C140" s="4"/>
      <c r="D140" s="57" t="s">
        <v>1655</v>
      </c>
      <c r="E140">
        <v>1</v>
      </c>
      <c r="J140" s="3" t="s">
        <v>1529</v>
      </c>
      <c r="K140">
        <v>68</v>
      </c>
    </row>
    <row r="141" spans="1:11" x14ac:dyDescent="0.45">
      <c r="A141" s="7" t="s">
        <v>1608</v>
      </c>
      <c r="B141" s="4">
        <v>60436</v>
      </c>
      <c r="C141" s="4"/>
      <c r="D141" s="7" t="s">
        <v>381</v>
      </c>
      <c r="J141" s="3" t="s">
        <v>1694</v>
      </c>
      <c r="K141">
        <v>65</v>
      </c>
    </row>
    <row r="142" spans="1:11" x14ac:dyDescent="0.45">
      <c r="A142" s="7" t="s">
        <v>1614</v>
      </c>
      <c r="B142" s="4">
        <v>50482</v>
      </c>
      <c r="C142" s="4"/>
      <c r="D142" s="57" t="s">
        <v>1543</v>
      </c>
      <c r="E142">
        <v>1</v>
      </c>
      <c r="J142" s="3" t="s">
        <v>1616</v>
      </c>
      <c r="K142">
        <v>65</v>
      </c>
    </row>
    <row r="143" spans="1:11" x14ac:dyDescent="0.45">
      <c r="A143" s="7" t="s">
        <v>1619</v>
      </c>
      <c r="B143" s="4">
        <v>46654</v>
      </c>
      <c r="C143" s="4"/>
      <c r="D143" s="7" t="s">
        <v>1169</v>
      </c>
      <c r="J143" s="3" t="s">
        <v>1489</v>
      </c>
      <c r="K143">
        <v>61</v>
      </c>
    </row>
    <row r="144" spans="1:11" x14ac:dyDescent="0.45">
      <c r="A144" s="7" t="s">
        <v>1620</v>
      </c>
      <c r="B144" s="4">
        <v>63973</v>
      </c>
      <c r="C144" s="4"/>
      <c r="D144" s="57" t="s">
        <v>1503</v>
      </c>
      <c r="E144">
        <v>1</v>
      </c>
      <c r="J144" s="3" t="s">
        <v>1689</v>
      </c>
      <c r="K144">
        <v>59</v>
      </c>
    </row>
    <row r="145" spans="1:13" x14ac:dyDescent="0.45">
      <c r="A145" s="7" t="s">
        <v>1624</v>
      </c>
      <c r="B145" s="4">
        <v>46120</v>
      </c>
      <c r="C145" s="4"/>
      <c r="D145" s="3" t="s">
        <v>226</v>
      </c>
      <c r="J145" s="3" t="s">
        <v>1508</v>
      </c>
      <c r="K145">
        <v>57</v>
      </c>
    </row>
    <row r="146" spans="1:13" x14ac:dyDescent="0.45">
      <c r="A146" s="7" t="s">
        <v>1630</v>
      </c>
      <c r="B146" s="4">
        <v>64738</v>
      </c>
      <c r="C146" s="4"/>
      <c r="D146" s="7" t="s">
        <v>1165</v>
      </c>
      <c r="J146" s="3" t="s">
        <v>1608</v>
      </c>
      <c r="K146">
        <v>56</v>
      </c>
    </row>
    <row r="147" spans="1:13" x14ac:dyDescent="0.45">
      <c r="A147" s="7" t="s">
        <v>1638</v>
      </c>
      <c r="B147" s="4">
        <v>52057</v>
      </c>
      <c r="C147" s="4"/>
      <c r="D147" s="57" t="s">
        <v>1508</v>
      </c>
      <c r="E147">
        <v>1</v>
      </c>
      <c r="J147" s="3" t="s">
        <v>1564</v>
      </c>
      <c r="K147">
        <v>56</v>
      </c>
    </row>
    <row r="148" spans="1:13" x14ac:dyDescent="0.45">
      <c r="A148" s="7" t="s">
        <v>1641</v>
      </c>
      <c r="B148" s="4">
        <v>45395</v>
      </c>
      <c r="C148" s="4"/>
      <c r="D148" s="57" t="s">
        <v>1534</v>
      </c>
      <c r="E148">
        <v>1</v>
      </c>
      <c r="J148" s="3" t="s">
        <v>1723</v>
      </c>
      <c r="K148">
        <v>55</v>
      </c>
    </row>
    <row r="149" spans="1:13" x14ac:dyDescent="0.45">
      <c r="A149" s="7" t="s">
        <v>1644</v>
      </c>
      <c r="B149" s="4">
        <v>61349</v>
      </c>
      <c r="C149" s="4"/>
      <c r="D149" s="57" t="s">
        <v>1539</v>
      </c>
      <c r="E149">
        <v>1</v>
      </c>
      <c r="J149" s="3" t="s">
        <v>1441</v>
      </c>
      <c r="K149">
        <v>61.1</v>
      </c>
    </row>
    <row r="150" spans="1:13" x14ac:dyDescent="0.45">
      <c r="A150" s="7" t="s">
        <v>1646</v>
      </c>
      <c r="B150" s="4">
        <v>54132</v>
      </c>
      <c r="C150" s="4"/>
      <c r="D150" s="57" t="s">
        <v>1594</v>
      </c>
      <c r="E150">
        <v>1</v>
      </c>
    </row>
    <row r="151" spans="1:13" x14ac:dyDescent="0.45">
      <c r="A151" s="7" t="s">
        <v>1648</v>
      </c>
      <c r="B151" s="4">
        <v>62810</v>
      </c>
      <c r="C151" s="4"/>
      <c r="D151" s="57" t="s">
        <v>1621</v>
      </c>
      <c r="E151">
        <v>1</v>
      </c>
      <c r="J151" s="2" t="s">
        <v>11</v>
      </c>
      <c r="K151" t="s" vm="1">
        <v>34</v>
      </c>
    </row>
    <row r="152" spans="1:13" x14ac:dyDescent="0.45">
      <c r="A152" s="7" t="s">
        <v>1651</v>
      </c>
      <c r="B152" s="4">
        <v>55688</v>
      </c>
      <c r="C152" s="4"/>
      <c r="D152" s="57" t="s">
        <v>1631</v>
      </c>
      <c r="E152">
        <v>1</v>
      </c>
    </row>
    <row r="153" spans="1:13" x14ac:dyDescent="0.45">
      <c r="A153" s="7" t="s">
        <v>1316</v>
      </c>
      <c r="B153" s="4">
        <v>63430</v>
      </c>
      <c r="C153" s="4"/>
      <c r="D153" s="57" t="s">
        <v>1674</v>
      </c>
      <c r="E153">
        <v>1</v>
      </c>
      <c r="J153" s="2" t="s">
        <v>1449</v>
      </c>
      <c r="K153" s="2" t="s">
        <v>1457</v>
      </c>
    </row>
    <row r="154" spans="1:13" x14ac:dyDescent="0.45">
      <c r="A154" s="7" t="s">
        <v>1660</v>
      </c>
      <c r="B154" s="4">
        <v>57575</v>
      </c>
      <c r="C154" s="4"/>
      <c r="D154" s="57" t="s">
        <v>1694</v>
      </c>
      <c r="E154">
        <v>1</v>
      </c>
      <c r="J154" s="2" t="s">
        <v>1442</v>
      </c>
      <c r="K154" t="s">
        <v>1130</v>
      </c>
      <c r="L154" t="s">
        <v>1451</v>
      </c>
      <c r="M154" t="s">
        <v>1441</v>
      </c>
    </row>
    <row r="155" spans="1:13" x14ac:dyDescent="0.45">
      <c r="A155" s="7" t="s">
        <v>1664</v>
      </c>
      <c r="B155" s="4">
        <v>48495</v>
      </c>
      <c r="C155" s="4"/>
      <c r="D155" s="57" t="s">
        <v>1733</v>
      </c>
      <c r="E155">
        <v>1</v>
      </c>
      <c r="J155" s="3" t="s">
        <v>192</v>
      </c>
      <c r="K155" s="59">
        <v>80159.5</v>
      </c>
      <c r="L155" s="59">
        <v>73523</v>
      </c>
      <c r="M155" s="59">
        <v>77315.28571428571</v>
      </c>
    </row>
    <row r="156" spans="1:13" x14ac:dyDescent="0.45">
      <c r="A156" s="7" t="s">
        <v>1665</v>
      </c>
      <c r="B156" s="4">
        <v>52984</v>
      </c>
      <c r="C156" s="4"/>
      <c r="D156" s="57" t="s">
        <v>1751</v>
      </c>
      <c r="E156">
        <v>1</v>
      </c>
      <c r="J156" s="3" t="s">
        <v>621</v>
      </c>
      <c r="K156" s="59">
        <v>250000</v>
      </c>
      <c r="L156" s="59"/>
      <c r="M156" s="59">
        <v>250000</v>
      </c>
    </row>
    <row r="157" spans="1:13" x14ac:dyDescent="0.45">
      <c r="A157" s="7" t="s">
        <v>1667</v>
      </c>
      <c r="B157" s="4">
        <v>62061</v>
      </c>
      <c r="C157" s="4"/>
      <c r="D157" s="57" t="s">
        <v>1754</v>
      </c>
      <c r="E157">
        <v>1</v>
      </c>
      <c r="J157" s="3" t="s">
        <v>48</v>
      </c>
      <c r="K157" s="59">
        <v>91381.368421052626</v>
      </c>
      <c r="L157" s="59">
        <v>97344.619047619053</v>
      </c>
      <c r="M157" s="59">
        <v>94512.074999999997</v>
      </c>
    </row>
    <row r="158" spans="1:13" x14ac:dyDescent="0.45">
      <c r="A158" s="7" t="s">
        <v>1672</v>
      </c>
      <c r="B158" s="4">
        <v>47414</v>
      </c>
      <c r="C158" s="4"/>
      <c r="D158" s="3" t="s">
        <v>129</v>
      </c>
      <c r="J158" s="3" t="s">
        <v>1450</v>
      </c>
      <c r="K158" s="59">
        <v>59712.133333333331</v>
      </c>
      <c r="L158" s="59">
        <v>61459.156862745098</v>
      </c>
      <c r="M158" s="59">
        <v>60419.261904761908</v>
      </c>
    </row>
    <row r="159" spans="1:13" x14ac:dyDescent="0.45">
      <c r="A159" s="7" t="s">
        <v>1673</v>
      </c>
      <c r="B159" s="4">
        <v>53060</v>
      </c>
      <c r="C159" s="4"/>
      <c r="D159" s="7" t="s">
        <v>1125</v>
      </c>
      <c r="J159" s="3" t="s">
        <v>225</v>
      </c>
      <c r="K159" s="59">
        <v>73129.583333333328</v>
      </c>
      <c r="L159" s="59">
        <v>65625.357142857145</v>
      </c>
      <c r="M159" s="59">
        <v>69088.846153846156</v>
      </c>
    </row>
    <row r="160" spans="1:13" x14ac:dyDescent="0.45">
      <c r="A160" s="7" t="s">
        <v>1686</v>
      </c>
      <c r="B160" s="4">
        <v>47001</v>
      </c>
      <c r="C160" s="4"/>
      <c r="D160" s="57" t="s">
        <v>1481</v>
      </c>
      <c r="E160">
        <v>1</v>
      </c>
      <c r="J160" s="3" t="s">
        <v>1415</v>
      </c>
      <c r="K160" s="59">
        <v>96431.4</v>
      </c>
      <c r="L160" s="59">
        <v>85340.5</v>
      </c>
      <c r="M160" s="59">
        <v>93262.571428571435</v>
      </c>
    </row>
    <row r="161" spans="1:13" x14ac:dyDescent="0.45">
      <c r="A161" s="7" t="s">
        <v>1689</v>
      </c>
      <c r="B161" s="4">
        <v>59472</v>
      </c>
      <c r="C161" s="4"/>
      <c r="D161" s="57" t="s">
        <v>1506</v>
      </c>
      <c r="E161">
        <v>1</v>
      </c>
      <c r="J161" s="3" t="s">
        <v>1441</v>
      </c>
      <c r="K161" s="59">
        <v>70215.568965517246</v>
      </c>
      <c r="L161" s="59">
        <v>71303.945054945056</v>
      </c>
      <c r="M161" s="59">
        <v>70694.033816425115</v>
      </c>
    </row>
    <row r="162" spans="1:13" x14ac:dyDescent="0.45">
      <c r="A162" s="7" t="s">
        <v>1696</v>
      </c>
      <c r="B162" s="4">
        <v>46738</v>
      </c>
      <c r="C162" s="4"/>
      <c r="D162" s="57" t="s">
        <v>1524</v>
      </c>
      <c r="E162">
        <v>1</v>
      </c>
    </row>
    <row r="163" spans="1:13" x14ac:dyDescent="0.45">
      <c r="A163" s="7" t="s">
        <v>1701</v>
      </c>
      <c r="B163" s="4">
        <v>63353</v>
      </c>
      <c r="C163" s="4"/>
      <c r="D163" s="57" t="s">
        <v>1548</v>
      </c>
      <c r="E163">
        <v>1</v>
      </c>
      <c r="J163" s="2" t="s">
        <v>11</v>
      </c>
      <c r="K163" t="s" vm="1">
        <v>34</v>
      </c>
    </row>
    <row r="164" spans="1:13" x14ac:dyDescent="0.45">
      <c r="A164" s="7" t="s">
        <v>1705</v>
      </c>
      <c r="B164" s="4">
        <v>60627</v>
      </c>
      <c r="C164" s="4"/>
      <c r="D164" s="57" t="s">
        <v>1549</v>
      </c>
      <c r="E164">
        <v>1</v>
      </c>
    </row>
    <row r="165" spans="1:13" x14ac:dyDescent="0.45">
      <c r="A165" s="7" t="s">
        <v>1710</v>
      </c>
      <c r="B165" s="4">
        <v>47750</v>
      </c>
      <c r="C165" s="4"/>
      <c r="D165" s="57" t="s">
        <v>1567</v>
      </c>
      <c r="E165">
        <v>1</v>
      </c>
      <c r="J165" s="2" t="s">
        <v>1442</v>
      </c>
      <c r="K165" t="s">
        <v>1779</v>
      </c>
    </row>
    <row r="166" spans="1:13" x14ac:dyDescent="0.45">
      <c r="A166" s="7" t="s">
        <v>1714</v>
      </c>
      <c r="B166" s="4">
        <v>56147</v>
      </c>
      <c r="C166" s="4"/>
      <c r="D166" s="57" t="s">
        <v>1608</v>
      </c>
      <c r="E166">
        <v>1</v>
      </c>
      <c r="J166" s="3" t="s">
        <v>1239</v>
      </c>
      <c r="K166" s="4">
        <v>8.8666666666666671</v>
      </c>
    </row>
    <row r="167" spans="1:13" x14ac:dyDescent="0.45">
      <c r="A167" s="7" t="s">
        <v>1715</v>
      </c>
      <c r="B167" s="4">
        <v>50923</v>
      </c>
      <c r="C167" s="4"/>
      <c r="D167" s="57" t="s">
        <v>1672</v>
      </c>
      <c r="E167">
        <v>1</v>
      </c>
      <c r="J167" s="3" t="s">
        <v>160</v>
      </c>
      <c r="K167" s="4">
        <v>8.16</v>
      </c>
    </row>
    <row r="168" spans="1:13" x14ac:dyDescent="0.45">
      <c r="A168" s="7" t="s">
        <v>1717</v>
      </c>
      <c r="B168" s="4">
        <v>52087</v>
      </c>
      <c r="C168" s="4"/>
      <c r="D168" s="57" t="s">
        <v>1689</v>
      </c>
      <c r="E168">
        <v>1</v>
      </c>
      <c r="J168" s="3" t="s">
        <v>1416</v>
      </c>
      <c r="K168" s="4">
        <v>8.052941176470588</v>
      </c>
    </row>
    <row r="169" spans="1:13" x14ac:dyDescent="0.45">
      <c r="A169" s="7" t="s">
        <v>1723</v>
      </c>
      <c r="B169" s="4">
        <v>58939</v>
      </c>
      <c r="C169" s="4"/>
      <c r="D169" s="57" t="s">
        <v>1710</v>
      </c>
      <c r="E169">
        <v>1</v>
      </c>
      <c r="J169" s="3" t="s">
        <v>1418</v>
      </c>
      <c r="K169" s="4">
        <v>7.5875000000000004</v>
      </c>
    </row>
    <row r="170" spans="1:13" x14ac:dyDescent="0.45">
      <c r="A170" s="7" t="s">
        <v>1726</v>
      </c>
      <c r="B170" s="4">
        <v>64021</v>
      </c>
      <c r="C170" s="4"/>
      <c r="D170" s="57" t="s">
        <v>1732</v>
      </c>
      <c r="E170">
        <v>1</v>
      </c>
      <c r="J170" s="3" t="s">
        <v>457</v>
      </c>
      <c r="K170" s="4">
        <v>7.4</v>
      </c>
    </row>
    <row r="171" spans="1:13" x14ac:dyDescent="0.45">
      <c r="A171" s="7" t="s">
        <v>1729</v>
      </c>
      <c r="B171" s="4">
        <v>47961</v>
      </c>
      <c r="C171" s="4"/>
      <c r="D171" s="7" t="s">
        <v>1129</v>
      </c>
      <c r="J171" s="3" t="s">
        <v>30</v>
      </c>
      <c r="K171" s="4">
        <v>7.9830645161290317</v>
      </c>
    </row>
    <row r="172" spans="1:13" x14ac:dyDescent="0.45">
      <c r="A172" s="7" t="s">
        <v>1732</v>
      </c>
      <c r="B172" s="4">
        <v>61355</v>
      </c>
      <c r="C172" s="4"/>
      <c r="D172" s="57" t="s">
        <v>1484</v>
      </c>
      <c r="E172">
        <v>1</v>
      </c>
      <c r="J172" s="3" t="s">
        <v>1441</v>
      </c>
      <c r="K172" s="4">
        <v>8.0120772946859908</v>
      </c>
    </row>
    <row r="173" spans="1:13" x14ac:dyDescent="0.45">
      <c r="A173" s="7" t="s">
        <v>1735</v>
      </c>
      <c r="B173" s="4">
        <v>63025</v>
      </c>
      <c r="C173" s="4"/>
      <c r="D173" s="57" t="s">
        <v>1589</v>
      </c>
      <c r="E173">
        <v>1</v>
      </c>
    </row>
    <row r="174" spans="1:13" x14ac:dyDescent="0.45">
      <c r="A174" s="7" t="s">
        <v>1736</v>
      </c>
      <c r="B174" s="4">
        <v>59238</v>
      </c>
      <c r="C174" s="4"/>
      <c r="D174" s="57" t="s">
        <v>1634</v>
      </c>
      <c r="E174">
        <v>1</v>
      </c>
      <c r="J174" s="2" t="s">
        <v>11</v>
      </c>
      <c r="K174" t="s" vm="1">
        <v>34</v>
      </c>
    </row>
    <row r="175" spans="1:13" x14ac:dyDescent="0.45">
      <c r="A175" s="7" t="s">
        <v>1744</v>
      </c>
      <c r="B175" s="4">
        <v>56339</v>
      </c>
      <c r="C175" s="4"/>
      <c r="D175" s="57" t="s">
        <v>1657</v>
      </c>
      <c r="E175">
        <v>1</v>
      </c>
    </row>
    <row r="176" spans="1:13" x14ac:dyDescent="0.45">
      <c r="A176" s="7" t="s">
        <v>1746</v>
      </c>
      <c r="B176" s="4">
        <v>63025</v>
      </c>
      <c r="C176" s="4"/>
      <c r="D176" s="57" t="s">
        <v>1712</v>
      </c>
      <c r="E176">
        <v>1</v>
      </c>
      <c r="J176" s="2" t="s">
        <v>1442</v>
      </c>
      <c r="K176" t="s">
        <v>1454</v>
      </c>
    </row>
    <row r="177" spans="1:11" x14ac:dyDescent="0.45">
      <c r="A177" s="7" t="s">
        <v>1757</v>
      </c>
      <c r="B177" s="4">
        <v>62068</v>
      </c>
      <c r="C177" s="4"/>
      <c r="D177" s="3" t="s">
        <v>91</v>
      </c>
      <c r="J177" s="3" t="s">
        <v>457</v>
      </c>
      <c r="K177">
        <v>7</v>
      </c>
    </row>
    <row r="178" spans="1:11" x14ac:dyDescent="0.45">
      <c r="A178" s="7" t="s">
        <v>1773</v>
      </c>
      <c r="B178" s="4">
        <v>45046</v>
      </c>
      <c r="C178" s="4"/>
      <c r="D178" s="7" t="s">
        <v>1125</v>
      </c>
      <c r="J178" s="3" t="s">
        <v>1416</v>
      </c>
      <c r="K178">
        <v>6.784313725490196</v>
      </c>
    </row>
    <row r="179" spans="1:11" x14ac:dyDescent="0.45">
      <c r="A179" s="3" t="s">
        <v>1129</v>
      </c>
      <c r="B179" s="4"/>
      <c r="C179" s="4"/>
      <c r="D179" s="57" t="s">
        <v>1475</v>
      </c>
      <c r="E179">
        <v>1</v>
      </c>
      <c r="J179" s="3" t="s">
        <v>1418</v>
      </c>
      <c r="K179">
        <v>6.5</v>
      </c>
    </row>
    <row r="180" spans="1:11" x14ac:dyDescent="0.45">
      <c r="A180" s="7" t="s">
        <v>1484</v>
      </c>
      <c r="B180" s="4">
        <v>70131</v>
      </c>
      <c r="C180" s="4"/>
      <c r="D180" s="57" t="s">
        <v>1489</v>
      </c>
      <c r="E180">
        <v>1</v>
      </c>
      <c r="J180" s="3" t="s">
        <v>1239</v>
      </c>
      <c r="K180">
        <v>6.333333333333333</v>
      </c>
    </row>
    <row r="181" spans="1:11" x14ac:dyDescent="0.45">
      <c r="A181" s="7" t="s">
        <v>1491</v>
      </c>
      <c r="B181" s="4">
        <v>66441</v>
      </c>
      <c r="C181" s="4"/>
      <c r="D181" s="57" t="s">
        <v>1515</v>
      </c>
      <c r="E181">
        <v>1</v>
      </c>
      <c r="J181" s="3" t="s">
        <v>30</v>
      </c>
      <c r="K181">
        <v>6.161290322580645</v>
      </c>
    </row>
    <row r="182" spans="1:11" x14ac:dyDescent="0.45">
      <c r="A182" s="7" t="s">
        <v>1498</v>
      </c>
      <c r="B182" s="4">
        <v>65288</v>
      </c>
      <c r="C182" s="4"/>
      <c r="D182" s="57" t="s">
        <v>1538</v>
      </c>
      <c r="E182">
        <v>1</v>
      </c>
      <c r="J182" s="3" t="s">
        <v>160</v>
      </c>
      <c r="K182">
        <v>5.95</v>
      </c>
    </row>
    <row r="183" spans="1:11" x14ac:dyDescent="0.45">
      <c r="A183" s="7" t="s">
        <v>1501</v>
      </c>
      <c r="B183" s="4">
        <v>63763</v>
      </c>
      <c r="C183" s="4"/>
      <c r="D183" s="57" t="s">
        <v>1546</v>
      </c>
      <c r="E183">
        <v>1</v>
      </c>
      <c r="J183" s="3" t="s">
        <v>1441</v>
      </c>
      <c r="K183">
        <v>6.3140096618357484</v>
      </c>
    </row>
    <row r="184" spans="1:11" x14ac:dyDescent="0.45">
      <c r="A184" s="7" t="s">
        <v>1502</v>
      </c>
      <c r="B184" s="4">
        <v>62162</v>
      </c>
      <c r="C184" s="4"/>
      <c r="D184" s="57" t="s">
        <v>1576</v>
      </c>
      <c r="E184">
        <v>1</v>
      </c>
    </row>
    <row r="185" spans="1:11" x14ac:dyDescent="0.45">
      <c r="A185" s="7" t="s">
        <v>1647</v>
      </c>
      <c r="B185" s="4">
        <v>55315</v>
      </c>
      <c r="C185" s="4"/>
      <c r="D185" s="57" t="s">
        <v>1592</v>
      </c>
      <c r="E185">
        <v>1</v>
      </c>
    </row>
    <row r="186" spans="1:11" x14ac:dyDescent="0.45">
      <c r="A186" s="7" t="s">
        <v>1531</v>
      </c>
      <c r="B186" s="4">
        <v>56294</v>
      </c>
      <c r="C186" s="4"/>
      <c r="D186" s="57" t="s">
        <v>1599</v>
      </c>
      <c r="E186">
        <v>1</v>
      </c>
    </row>
    <row r="187" spans="1:11" x14ac:dyDescent="0.45">
      <c r="A187" s="7" t="s">
        <v>1550</v>
      </c>
      <c r="B187" s="4">
        <v>56847</v>
      </c>
      <c r="C187" s="4"/>
      <c r="D187" s="57" t="s">
        <v>1619</v>
      </c>
      <c r="E187">
        <v>1</v>
      </c>
    </row>
    <row r="188" spans="1:11" x14ac:dyDescent="0.45">
      <c r="A188" s="7" t="s">
        <v>1554</v>
      </c>
      <c r="B188" s="4">
        <v>71776</v>
      </c>
      <c r="C188" s="4"/>
      <c r="D188" s="57" t="s">
        <v>1641</v>
      </c>
      <c r="E188">
        <v>1</v>
      </c>
    </row>
    <row r="189" spans="1:11" x14ac:dyDescent="0.45">
      <c r="A189" s="7" t="s">
        <v>1555</v>
      </c>
      <c r="B189" s="4">
        <v>65902</v>
      </c>
      <c r="C189" s="4"/>
      <c r="D189" s="57" t="s">
        <v>1664</v>
      </c>
      <c r="E189">
        <v>1</v>
      </c>
    </row>
    <row r="190" spans="1:11" x14ac:dyDescent="0.45">
      <c r="A190" s="7" t="s">
        <v>1580</v>
      </c>
      <c r="B190" s="4">
        <v>66825</v>
      </c>
      <c r="C190" s="4"/>
      <c r="D190" s="57" t="s">
        <v>1723</v>
      </c>
      <c r="E190">
        <v>1</v>
      </c>
    </row>
    <row r="191" spans="1:11" x14ac:dyDescent="0.45">
      <c r="A191" s="7" t="s">
        <v>1582</v>
      </c>
      <c r="B191" s="4">
        <v>66149</v>
      </c>
      <c r="C191" s="4"/>
      <c r="D191" s="7" t="s">
        <v>1129</v>
      </c>
    </row>
    <row r="192" spans="1:11" x14ac:dyDescent="0.45">
      <c r="A192" s="7" t="s">
        <v>1589</v>
      </c>
      <c r="B192" s="4">
        <v>64246</v>
      </c>
      <c r="C192" s="4"/>
      <c r="D192" s="57" t="s">
        <v>1502</v>
      </c>
      <c r="E192">
        <v>1</v>
      </c>
    </row>
    <row r="193" spans="1:5" x14ac:dyDescent="0.45">
      <c r="A193" s="7" t="s">
        <v>1600</v>
      </c>
      <c r="B193" s="4">
        <v>69340</v>
      </c>
      <c r="C193" s="4"/>
      <c r="D193" s="57" t="s">
        <v>1647</v>
      </c>
      <c r="E193">
        <v>1</v>
      </c>
    </row>
    <row r="194" spans="1:5" x14ac:dyDescent="0.45">
      <c r="A194" s="7" t="s">
        <v>1601</v>
      </c>
      <c r="B194" s="4">
        <v>64995</v>
      </c>
      <c r="C194" s="4"/>
      <c r="D194" s="57" t="s">
        <v>1607</v>
      </c>
      <c r="E194">
        <v>1</v>
      </c>
    </row>
    <row r="195" spans="1:5" x14ac:dyDescent="0.45">
      <c r="A195" s="7" t="s">
        <v>1607</v>
      </c>
      <c r="B195" s="4">
        <v>60724</v>
      </c>
      <c r="C195" s="4"/>
      <c r="D195" s="57" t="s">
        <v>1758</v>
      </c>
      <c r="E195">
        <v>1</v>
      </c>
    </row>
    <row r="196" spans="1:5" x14ac:dyDescent="0.45">
      <c r="A196" s="7" t="s">
        <v>1611</v>
      </c>
      <c r="B196" s="4">
        <v>63322</v>
      </c>
      <c r="C196" s="4"/>
      <c r="D196" s="3" t="s">
        <v>59</v>
      </c>
    </row>
    <row r="197" spans="1:5" x14ac:dyDescent="0.45">
      <c r="A197" s="7" t="s">
        <v>1634</v>
      </c>
      <c r="B197" s="4">
        <v>63450</v>
      </c>
      <c r="C197" s="4"/>
      <c r="D197" s="7" t="s">
        <v>1125</v>
      </c>
    </row>
    <row r="198" spans="1:5" x14ac:dyDescent="0.45">
      <c r="A198" s="7" t="s">
        <v>1637</v>
      </c>
      <c r="B198" s="4">
        <v>73330</v>
      </c>
      <c r="C198" s="4"/>
      <c r="D198" s="57" t="s">
        <v>1499</v>
      </c>
      <c r="E198">
        <v>1</v>
      </c>
    </row>
    <row r="199" spans="1:5" x14ac:dyDescent="0.45">
      <c r="A199" s="7" t="s">
        <v>1642</v>
      </c>
      <c r="B199" s="4">
        <v>62385</v>
      </c>
      <c r="C199" s="4"/>
      <c r="D199" s="57" t="s">
        <v>1583</v>
      </c>
      <c r="E199">
        <v>1</v>
      </c>
    </row>
    <row r="200" spans="1:5" x14ac:dyDescent="0.45">
      <c r="A200" s="7" t="s">
        <v>1654</v>
      </c>
      <c r="B200" s="4">
        <v>58207</v>
      </c>
      <c r="C200" s="4"/>
      <c r="D200" s="57" t="s">
        <v>1606</v>
      </c>
      <c r="E200">
        <v>1</v>
      </c>
    </row>
    <row r="201" spans="1:5" x14ac:dyDescent="0.45">
      <c r="A201" s="7" t="s">
        <v>1656</v>
      </c>
      <c r="B201" s="4">
        <v>72460</v>
      </c>
      <c r="C201" s="4"/>
      <c r="D201" s="57" t="s">
        <v>1648</v>
      </c>
      <c r="E201">
        <v>1</v>
      </c>
    </row>
    <row r="202" spans="1:5" x14ac:dyDescent="0.45">
      <c r="A202" s="7" t="s">
        <v>1657</v>
      </c>
      <c r="B202" s="4">
        <v>72106</v>
      </c>
      <c r="C202" s="4"/>
      <c r="D202" s="57" t="s">
        <v>1660</v>
      </c>
      <c r="E202">
        <v>1</v>
      </c>
    </row>
    <row r="203" spans="1:5" x14ac:dyDescent="0.45">
      <c r="A203" s="7" t="s">
        <v>1659</v>
      </c>
      <c r="B203" s="4">
        <v>74417</v>
      </c>
      <c r="C203" s="4"/>
      <c r="D203" s="57" t="s">
        <v>1729</v>
      </c>
      <c r="E203">
        <v>1</v>
      </c>
    </row>
    <row r="204" spans="1:5" x14ac:dyDescent="0.45">
      <c r="A204" s="7" t="s">
        <v>1668</v>
      </c>
      <c r="B204" s="4">
        <v>66738</v>
      </c>
      <c r="C204" s="4"/>
      <c r="D204" s="7" t="s">
        <v>1129</v>
      </c>
    </row>
    <row r="205" spans="1:5" x14ac:dyDescent="0.45">
      <c r="A205" s="7" t="s">
        <v>1683</v>
      </c>
      <c r="B205" s="4">
        <v>74226</v>
      </c>
      <c r="C205" s="4"/>
      <c r="D205" s="57" t="s">
        <v>1531</v>
      </c>
      <c r="E205">
        <v>1</v>
      </c>
    </row>
    <row r="206" spans="1:5" x14ac:dyDescent="0.45">
      <c r="A206" s="7" t="s">
        <v>1712</v>
      </c>
      <c r="B206" s="4">
        <v>57975</v>
      </c>
      <c r="C206" s="4"/>
      <c r="D206" s="57" t="s">
        <v>1582</v>
      </c>
      <c r="E206">
        <v>1</v>
      </c>
    </row>
    <row r="207" spans="1:5" x14ac:dyDescent="0.45">
      <c r="A207" s="7" t="s">
        <v>1721</v>
      </c>
      <c r="B207" s="4">
        <v>60656</v>
      </c>
      <c r="C207" s="4"/>
      <c r="D207" s="57" t="s">
        <v>1656</v>
      </c>
      <c r="E207">
        <v>1</v>
      </c>
    </row>
    <row r="208" spans="1:5" x14ac:dyDescent="0.45">
      <c r="A208" s="7" t="s">
        <v>1758</v>
      </c>
      <c r="B208" s="4">
        <v>66541</v>
      </c>
      <c r="C208" s="4"/>
      <c r="D208" s="57" t="s">
        <v>1769</v>
      </c>
      <c r="E208">
        <v>1</v>
      </c>
    </row>
    <row r="209" spans="1:5" x14ac:dyDescent="0.45">
      <c r="A209" s="7" t="s">
        <v>1768</v>
      </c>
      <c r="B209" s="4">
        <v>60446</v>
      </c>
      <c r="C209" s="4"/>
      <c r="D209" s="3" t="s">
        <v>270</v>
      </c>
    </row>
    <row r="210" spans="1:5" x14ac:dyDescent="0.45">
      <c r="A210" s="7" t="s">
        <v>1769</v>
      </c>
      <c r="B210" s="4">
        <v>65893</v>
      </c>
      <c r="C210" s="4"/>
      <c r="D210" s="7" t="s">
        <v>1165</v>
      </c>
    </row>
    <row r="211" spans="1:5" x14ac:dyDescent="0.45">
      <c r="A211" s="3" t="s">
        <v>326</v>
      </c>
      <c r="B211" s="4"/>
      <c r="C211" s="4"/>
      <c r="D211" s="57" t="s">
        <v>1513</v>
      </c>
      <c r="E211">
        <v>1</v>
      </c>
    </row>
    <row r="212" spans="1:5" x14ac:dyDescent="0.45">
      <c r="A212" s="7" t="s">
        <v>1528</v>
      </c>
      <c r="B212" s="4">
        <v>65729</v>
      </c>
      <c r="C212" s="4"/>
      <c r="D212" s="57" t="s">
        <v>1544</v>
      </c>
      <c r="E212">
        <v>1</v>
      </c>
    </row>
    <row r="213" spans="1:5" x14ac:dyDescent="0.45">
      <c r="A213" s="7" t="s">
        <v>1721</v>
      </c>
      <c r="B213" s="4">
        <v>72992</v>
      </c>
      <c r="C213" s="4"/>
      <c r="D213" s="57" t="s">
        <v>1564</v>
      </c>
      <c r="E213">
        <v>1</v>
      </c>
    </row>
    <row r="214" spans="1:5" x14ac:dyDescent="0.45">
      <c r="A214" s="3" t="s">
        <v>656</v>
      </c>
      <c r="B214" s="4"/>
      <c r="C214" s="4"/>
      <c r="D214" s="57" t="s">
        <v>1573</v>
      </c>
      <c r="E214">
        <v>1</v>
      </c>
    </row>
    <row r="215" spans="1:5" x14ac:dyDescent="0.45">
      <c r="A215" s="7" t="s">
        <v>1627</v>
      </c>
      <c r="B215" s="4">
        <v>81584</v>
      </c>
      <c r="C215" s="4"/>
      <c r="D215" s="57" t="s">
        <v>1615</v>
      </c>
      <c r="E215">
        <v>1</v>
      </c>
    </row>
    <row r="216" spans="1:5" x14ac:dyDescent="0.45">
      <c r="A216" s="7" t="s">
        <v>1661</v>
      </c>
      <c r="B216" s="4">
        <v>87921</v>
      </c>
      <c r="C216" s="4"/>
      <c r="D216" s="57" t="s">
        <v>1649</v>
      </c>
      <c r="E216">
        <v>1</v>
      </c>
    </row>
    <row r="217" spans="1:5" x14ac:dyDescent="0.45">
      <c r="A217" s="7" t="s">
        <v>1761</v>
      </c>
      <c r="B217" s="4">
        <v>84903</v>
      </c>
      <c r="C217" s="4"/>
      <c r="D217" s="57" t="s">
        <v>1666</v>
      </c>
      <c r="E217">
        <v>1</v>
      </c>
    </row>
    <row r="218" spans="1:5" x14ac:dyDescent="0.45">
      <c r="A218" s="3" t="s">
        <v>663</v>
      </c>
      <c r="B218" s="4"/>
      <c r="C218" s="4"/>
      <c r="D218" s="57" t="s">
        <v>1671</v>
      </c>
      <c r="E218">
        <v>1</v>
      </c>
    </row>
    <row r="219" spans="1:5" x14ac:dyDescent="0.45">
      <c r="A219" s="7" t="s">
        <v>1629</v>
      </c>
      <c r="B219" s="4">
        <v>93046</v>
      </c>
      <c r="C219" s="4"/>
      <c r="D219" s="57" t="s">
        <v>1687</v>
      </c>
      <c r="E219">
        <v>1</v>
      </c>
    </row>
    <row r="220" spans="1:5" x14ac:dyDescent="0.45">
      <c r="A220" s="3" t="s">
        <v>1169</v>
      </c>
      <c r="B220" s="4"/>
      <c r="C220" s="4"/>
      <c r="D220" s="57" t="s">
        <v>1730</v>
      </c>
      <c r="E220">
        <v>1</v>
      </c>
    </row>
    <row r="221" spans="1:5" x14ac:dyDescent="0.45">
      <c r="A221" s="7" t="s">
        <v>1503</v>
      </c>
      <c r="B221" s="4">
        <v>77692</v>
      </c>
      <c r="C221" s="4"/>
      <c r="D221" s="57" t="s">
        <v>1741</v>
      </c>
      <c r="E221">
        <v>1</v>
      </c>
    </row>
    <row r="222" spans="1:5" x14ac:dyDescent="0.45">
      <c r="A222" s="3" t="s">
        <v>81</v>
      </c>
      <c r="B222" s="4"/>
      <c r="C222" s="4"/>
      <c r="D222" s="57" t="s">
        <v>1745</v>
      </c>
      <c r="E222">
        <v>1</v>
      </c>
    </row>
    <row r="223" spans="1:5" x14ac:dyDescent="0.45">
      <c r="A223" s="7" t="s">
        <v>1474</v>
      </c>
      <c r="B223" s="4">
        <v>95660</v>
      </c>
      <c r="C223" s="4"/>
      <c r="D223" s="3" t="s">
        <v>36</v>
      </c>
    </row>
    <row r="224" spans="1:5" x14ac:dyDescent="0.45">
      <c r="A224" s="7" t="s">
        <v>1505</v>
      </c>
      <c r="B224" s="4">
        <v>93396</v>
      </c>
      <c r="C224" s="4"/>
      <c r="D224" s="7" t="s">
        <v>1125</v>
      </c>
    </row>
    <row r="225" spans="1:5" x14ac:dyDescent="0.45">
      <c r="A225" s="7" t="s">
        <v>1533</v>
      </c>
      <c r="B225" s="4">
        <v>101199</v>
      </c>
      <c r="C225" s="4"/>
      <c r="D225" s="57" t="s">
        <v>1468</v>
      </c>
      <c r="E225">
        <v>1</v>
      </c>
    </row>
    <row r="226" spans="1:5" x14ac:dyDescent="0.45">
      <c r="A226" s="7" t="s">
        <v>1645</v>
      </c>
      <c r="B226" s="4">
        <v>105688</v>
      </c>
      <c r="C226" s="4"/>
      <c r="D226" s="57" t="s">
        <v>1509</v>
      </c>
      <c r="E226">
        <v>1</v>
      </c>
    </row>
    <row r="227" spans="1:5" x14ac:dyDescent="0.45">
      <c r="A227" s="7" t="s">
        <v>1709</v>
      </c>
      <c r="B227" s="4">
        <v>86214</v>
      </c>
      <c r="C227" s="4"/>
      <c r="D227" s="57" t="s">
        <v>1526</v>
      </c>
      <c r="E227">
        <v>1</v>
      </c>
    </row>
    <row r="228" spans="1:5" x14ac:dyDescent="0.45">
      <c r="A228" s="7" t="s">
        <v>1737</v>
      </c>
      <c r="B228" s="4">
        <v>92989</v>
      </c>
      <c r="C228" s="4"/>
      <c r="D228" s="57" t="s">
        <v>1568</v>
      </c>
      <c r="E228">
        <v>1</v>
      </c>
    </row>
    <row r="229" spans="1:5" x14ac:dyDescent="0.45">
      <c r="A229" s="3" t="s">
        <v>189</v>
      </c>
      <c r="B229" s="4"/>
      <c r="C229" s="4"/>
      <c r="D229" s="57" t="s">
        <v>1588</v>
      </c>
      <c r="E229">
        <v>1</v>
      </c>
    </row>
    <row r="230" spans="1:5" x14ac:dyDescent="0.45">
      <c r="A230" s="7" t="s">
        <v>1494</v>
      </c>
      <c r="B230" s="4">
        <v>106367</v>
      </c>
      <c r="C230" s="4"/>
      <c r="D230" s="57" t="s">
        <v>1614</v>
      </c>
      <c r="E230">
        <v>1</v>
      </c>
    </row>
    <row r="231" spans="1:5" x14ac:dyDescent="0.45">
      <c r="A231" s="7" t="s">
        <v>1563</v>
      </c>
      <c r="B231" s="4">
        <v>99351</v>
      </c>
      <c r="C231" s="4"/>
      <c r="D231" s="57" t="s">
        <v>1651</v>
      </c>
      <c r="E231">
        <v>1</v>
      </c>
    </row>
    <row r="232" spans="1:5" x14ac:dyDescent="0.45">
      <c r="A232" s="3" t="s">
        <v>41</v>
      </c>
      <c r="B232" s="4"/>
      <c r="C232" s="4"/>
      <c r="D232" s="57" t="s">
        <v>1673</v>
      </c>
      <c r="E232">
        <v>1</v>
      </c>
    </row>
    <row r="233" spans="1:5" x14ac:dyDescent="0.45">
      <c r="A233" s="7" t="s">
        <v>1507</v>
      </c>
      <c r="B233" s="4">
        <v>100031</v>
      </c>
      <c r="C233" s="4"/>
      <c r="D233" s="57" t="s">
        <v>1735</v>
      </c>
      <c r="E233">
        <v>1</v>
      </c>
    </row>
    <row r="234" spans="1:5" x14ac:dyDescent="0.45">
      <c r="A234" s="3" t="s">
        <v>323</v>
      </c>
      <c r="B234" s="4"/>
      <c r="C234" s="4"/>
      <c r="D234" s="57" t="s">
        <v>1757</v>
      </c>
      <c r="E234">
        <v>1</v>
      </c>
    </row>
    <row r="235" spans="1:5" x14ac:dyDescent="0.45">
      <c r="A235" s="7" t="s">
        <v>1527</v>
      </c>
      <c r="B235" s="4">
        <v>92329</v>
      </c>
      <c r="C235" s="4"/>
      <c r="D235" s="7" t="s">
        <v>1129</v>
      </c>
    </row>
    <row r="236" spans="1:5" x14ac:dyDescent="0.45">
      <c r="A236" s="7" t="s">
        <v>1529</v>
      </c>
      <c r="B236" s="4">
        <v>85028</v>
      </c>
      <c r="C236" s="4"/>
      <c r="D236" s="57" t="s">
        <v>1491</v>
      </c>
      <c r="E236">
        <v>1</v>
      </c>
    </row>
    <row r="237" spans="1:5" x14ac:dyDescent="0.45">
      <c r="A237" s="7" t="s">
        <v>1281</v>
      </c>
      <c r="B237" s="4">
        <v>93206</v>
      </c>
      <c r="C237" s="4"/>
      <c r="D237" s="57" t="s">
        <v>1550</v>
      </c>
      <c r="E237">
        <v>1</v>
      </c>
    </row>
    <row r="238" spans="1:5" x14ac:dyDescent="0.45">
      <c r="A238" s="7" t="s">
        <v>1725</v>
      </c>
      <c r="B238" s="4">
        <v>87565</v>
      </c>
      <c r="C238" s="4"/>
      <c r="D238" s="57" t="s">
        <v>1659</v>
      </c>
      <c r="E238">
        <v>1</v>
      </c>
    </row>
    <row r="239" spans="1:5" x14ac:dyDescent="0.45">
      <c r="A239" s="7" t="s">
        <v>1762</v>
      </c>
      <c r="B239" s="4">
        <v>107226</v>
      </c>
      <c r="C239" s="4"/>
      <c r="D239" s="3" t="s">
        <v>105</v>
      </c>
    </row>
    <row r="240" spans="1:5" x14ac:dyDescent="0.45">
      <c r="A240" s="3" t="s">
        <v>1441</v>
      </c>
      <c r="B240" s="4">
        <v>70694.033816425115</v>
      </c>
      <c r="C240" s="4"/>
      <c r="D240" s="7" t="s">
        <v>102</v>
      </c>
    </row>
    <row r="241" spans="4:5" x14ac:dyDescent="0.45">
      <c r="D241" s="57" t="s">
        <v>1477</v>
      </c>
      <c r="E241">
        <v>1</v>
      </c>
    </row>
    <row r="242" spans="4:5" x14ac:dyDescent="0.45">
      <c r="D242" s="57" t="s">
        <v>1542</v>
      </c>
      <c r="E242">
        <v>1</v>
      </c>
    </row>
    <row r="243" spans="4:5" x14ac:dyDescent="0.45">
      <c r="D243" s="57" t="s">
        <v>1575</v>
      </c>
      <c r="E243">
        <v>1</v>
      </c>
    </row>
    <row r="244" spans="4:5" x14ac:dyDescent="0.45">
      <c r="D244" s="57" t="s">
        <v>1579</v>
      </c>
      <c r="E244">
        <v>1</v>
      </c>
    </row>
    <row r="245" spans="4:5" x14ac:dyDescent="0.45">
      <c r="D245" s="7" t="s">
        <v>433</v>
      </c>
    </row>
    <row r="246" spans="4:5" x14ac:dyDescent="0.45">
      <c r="D246" s="57" t="s">
        <v>1558</v>
      </c>
      <c r="E246">
        <v>1</v>
      </c>
    </row>
    <row r="247" spans="4:5" x14ac:dyDescent="0.45">
      <c r="D247" s="57" t="s">
        <v>1658</v>
      </c>
      <c r="E247">
        <v>1</v>
      </c>
    </row>
    <row r="248" spans="4:5" x14ac:dyDescent="0.45">
      <c r="D248" s="57" t="s">
        <v>1716</v>
      </c>
      <c r="E248">
        <v>1</v>
      </c>
    </row>
    <row r="249" spans="4:5" x14ac:dyDescent="0.45">
      <c r="D249" s="57" t="s">
        <v>1750</v>
      </c>
      <c r="E249">
        <v>1</v>
      </c>
    </row>
    <row r="250" spans="4:5" x14ac:dyDescent="0.45">
      <c r="D250" s="7" t="s">
        <v>323</v>
      </c>
    </row>
    <row r="251" spans="4:5" x14ac:dyDescent="0.45">
      <c r="D251" s="57" t="s">
        <v>1527</v>
      </c>
      <c r="E251">
        <v>1</v>
      </c>
    </row>
    <row r="252" spans="4:5" x14ac:dyDescent="0.45">
      <c r="D252" s="57" t="s">
        <v>1529</v>
      </c>
      <c r="E252">
        <v>1</v>
      </c>
    </row>
    <row r="253" spans="4:5" x14ac:dyDescent="0.45">
      <c r="D253" s="57" t="s">
        <v>1281</v>
      </c>
      <c r="E253">
        <v>1</v>
      </c>
    </row>
    <row r="254" spans="4:5" x14ac:dyDescent="0.45">
      <c r="D254" s="57" t="s">
        <v>1725</v>
      </c>
      <c r="E254">
        <v>1</v>
      </c>
    </row>
    <row r="255" spans="4:5" x14ac:dyDescent="0.45">
      <c r="D255" s="57" t="s">
        <v>1762</v>
      </c>
      <c r="E255">
        <v>1</v>
      </c>
    </row>
    <row r="256" spans="4:5" x14ac:dyDescent="0.45">
      <c r="D256" s="3" t="s">
        <v>49</v>
      </c>
    </row>
    <row r="257" spans="4:5" x14ac:dyDescent="0.45">
      <c r="D257" s="7" t="s">
        <v>122</v>
      </c>
    </row>
    <row r="258" spans="4:5" x14ac:dyDescent="0.45">
      <c r="D258" s="57" t="s">
        <v>1480</v>
      </c>
      <c r="E258">
        <v>1</v>
      </c>
    </row>
    <row r="259" spans="4:5" x14ac:dyDescent="0.45">
      <c r="D259" s="57" t="s">
        <v>1525</v>
      </c>
      <c r="E259">
        <v>1</v>
      </c>
    </row>
    <row r="260" spans="4:5" x14ac:dyDescent="0.45">
      <c r="D260" s="57" t="s">
        <v>1684</v>
      </c>
      <c r="E260">
        <v>1</v>
      </c>
    </row>
    <row r="261" spans="4:5" x14ac:dyDescent="0.45">
      <c r="D261" s="57" t="s">
        <v>1702</v>
      </c>
      <c r="E261">
        <v>1</v>
      </c>
    </row>
    <row r="262" spans="4:5" x14ac:dyDescent="0.45">
      <c r="D262" s="57" t="s">
        <v>1718</v>
      </c>
      <c r="E262">
        <v>1</v>
      </c>
    </row>
    <row r="263" spans="4:5" x14ac:dyDescent="0.45">
      <c r="D263" s="57" t="s">
        <v>1772</v>
      </c>
      <c r="E263">
        <v>1</v>
      </c>
    </row>
    <row r="264" spans="4:5" x14ac:dyDescent="0.45">
      <c r="D264" s="7" t="s">
        <v>1149</v>
      </c>
    </row>
    <row r="265" spans="4:5" x14ac:dyDescent="0.45">
      <c r="D265" s="57" t="s">
        <v>1596</v>
      </c>
      <c r="E265">
        <v>1</v>
      </c>
    </row>
    <row r="266" spans="4:5" x14ac:dyDescent="0.45">
      <c r="D266" s="57" t="s">
        <v>1610</v>
      </c>
      <c r="E266">
        <v>1</v>
      </c>
    </row>
    <row r="267" spans="4:5" x14ac:dyDescent="0.45">
      <c r="D267" s="7" t="s">
        <v>41</v>
      </c>
    </row>
    <row r="268" spans="4:5" x14ac:dyDescent="0.45">
      <c r="D268" s="57" t="s">
        <v>1507</v>
      </c>
      <c r="E268">
        <v>1</v>
      </c>
    </row>
    <row r="269" spans="4:5" x14ac:dyDescent="0.45">
      <c r="D269" s="3" t="s">
        <v>72</v>
      </c>
    </row>
    <row r="270" spans="4:5" x14ac:dyDescent="0.45">
      <c r="D270" s="7" t="s">
        <v>1125</v>
      </c>
    </row>
    <row r="271" spans="4:5" x14ac:dyDescent="0.45">
      <c r="D271" s="57" t="s">
        <v>1487</v>
      </c>
      <c r="E271">
        <v>1</v>
      </c>
    </row>
    <row r="272" spans="4:5" x14ac:dyDescent="0.45">
      <c r="D272" s="57" t="s">
        <v>1512</v>
      </c>
      <c r="E272">
        <v>1</v>
      </c>
    </row>
    <row r="273" spans="4:5" x14ac:dyDescent="0.45">
      <c r="D273" s="57" t="s">
        <v>1696</v>
      </c>
      <c r="E273">
        <v>1</v>
      </c>
    </row>
    <row r="274" spans="4:5" x14ac:dyDescent="0.45">
      <c r="D274" s="57" t="s">
        <v>1715</v>
      </c>
      <c r="E274">
        <v>1</v>
      </c>
    </row>
    <row r="275" spans="4:5" x14ac:dyDescent="0.45">
      <c r="D275" s="7" t="s">
        <v>1129</v>
      </c>
    </row>
    <row r="276" spans="4:5" x14ac:dyDescent="0.45">
      <c r="D276" s="57" t="s">
        <v>1498</v>
      </c>
      <c r="E276">
        <v>1</v>
      </c>
    </row>
    <row r="277" spans="4:5" x14ac:dyDescent="0.45">
      <c r="D277" s="57" t="s">
        <v>1555</v>
      </c>
      <c r="E277">
        <v>1</v>
      </c>
    </row>
    <row r="278" spans="4:5" x14ac:dyDescent="0.45">
      <c r="D278" s="57" t="s">
        <v>1601</v>
      </c>
      <c r="E278">
        <v>1</v>
      </c>
    </row>
    <row r="279" spans="4:5" x14ac:dyDescent="0.45">
      <c r="D279" s="57" t="s">
        <v>1642</v>
      </c>
      <c r="E279">
        <v>1</v>
      </c>
    </row>
    <row r="280" spans="4:5" x14ac:dyDescent="0.45">
      <c r="D280" s="3" t="s">
        <v>1441</v>
      </c>
      <c r="E280">
        <v>207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BE703-091A-4B7D-B8F1-73FF1E3BA4E8}">
  <sheetPr>
    <pageSetUpPr fitToPage="1"/>
  </sheetPr>
  <dimension ref="A1:AJ312"/>
  <sheetViews>
    <sheetView topLeftCell="M2" zoomScale="50" zoomScaleNormal="50" workbookViewId="0">
      <selection activeCell="R16" sqref="R16"/>
    </sheetView>
  </sheetViews>
  <sheetFormatPr defaultRowHeight="14.25" x14ac:dyDescent="0.45"/>
  <cols>
    <col min="1" max="1" width="21.796875" bestFit="1" customWidth="1"/>
    <col min="2" max="2" width="10.86328125" bestFit="1" customWidth="1"/>
    <col min="3" max="3" width="13.53125" bestFit="1" customWidth="1"/>
    <col min="4" max="4" width="18.33203125" bestFit="1" customWidth="1"/>
    <col min="5" max="5" width="13.3984375" bestFit="1" customWidth="1"/>
    <col min="6" max="6" width="16.19921875" bestFit="1" customWidth="1"/>
    <col min="7" max="7" width="11.265625" bestFit="1" customWidth="1"/>
    <col min="8" max="8" width="15.3984375" bestFit="1" customWidth="1"/>
    <col min="9" max="9" width="25.265625" bestFit="1" customWidth="1"/>
    <col min="10" max="10" width="10.33203125" bestFit="1" customWidth="1"/>
    <col min="11" max="11" width="10.59765625" bestFit="1" customWidth="1"/>
    <col min="12" max="12" width="14.06640625" bestFit="1" customWidth="1"/>
    <col min="13" max="13" width="26.06640625" bestFit="1" customWidth="1"/>
    <col min="14" max="14" width="9.6640625" bestFit="1" customWidth="1"/>
    <col min="15" max="15" width="7.796875" bestFit="1" customWidth="1"/>
    <col min="16" max="16" width="9.9296875" bestFit="1" customWidth="1"/>
    <col min="17" max="17" width="8.33203125" bestFit="1" customWidth="1"/>
    <col min="18" max="18" width="15.265625" bestFit="1" customWidth="1"/>
    <col min="19" max="19" width="16.46484375" bestFit="1" customWidth="1"/>
    <col min="20" max="20" width="17.9296875" bestFit="1" customWidth="1"/>
    <col min="21" max="21" width="28.86328125" bestFit="1" customWidth="1"/>
    <col min="22" max="22" width="14.59765625" bestFit="1" customWidth="1"/>
    <col min="23" max="23" width="21.3984375" bestFit="1" customWidth="1"/>
    <col min="24" max="24" width="26.33203125" bestFit="1" customWidth="1"/>
    <col min="25" max="25" width="21.53125" bestFit="1" customWidth="1"/>
    <col min="26" max="26" width="18.19921875" bestFit="1" customWidth="1"/>
    <col min="27" max="27" width="17.3984375" bestFit="1" customWidth="1"/>
    <col min="28" max="28" width="14.19921875" bestFit="1" customWidth="1"/>
    <col min="29" max="29" width="21.9296875" bestFit="1" customWidth="1"/>
    <col min="30" max="30" width="21.1328125" bestFit="1" customWidth="1"/>
    <col min="31" max="31" width="21.6640625" bestFit="1" customWidth="1"/>
    <col min="32" max="32" width="19.1328125" bestFit="1" customWidth="1"/>
    <col min="33" max="33" width="23.796875" bestFit="1" customWidth="1"/>
    <col min="34" max="34" width="31" bestFit="1" customWidth="1"/>
    <col min="35" max="35" width="18.46484375" bestFit="1" customWidth="1"/>
    <col min="36" max="36" width="13.3984375" bestFit="1" customWidth="1"/>
  </cols>
  <sheetData>
    <row r="1" spans="1:36" x14ac:dyDescent="0.45">
      <c r="A1" t="s">
        <v>0</v>
      </c>
      <c r="B1" t="s">
        <v>1</v>
      </c>
      <c r="C1" t="s">
        <v>1093</v>
      </c>
      <c r="D1" t="s">
        <v>1094</v>
      </c>
      <c r="E1" t="s">
        <v>1095</v>
      </c>
      <c r="F1" t="s">
        <v>1096</v>
      </c>
      <c r="G1" t="s">
        <v>1097</v>
      </c>
      <c r="H1" t="s">
        <v>1098</v>
      </c>
      <c r="I1" t="s">
        <v>1099</v>
      </c>
      <c r="J1" t="s">
        <v>2</v>
      </c>
      <c r="K1" t="s">
        <v>1100</v>
      </c>
      <c r="L1" t="s">
        <v>1101</v>
      </c>
      <c r="M1" t="s">
        <v>1102</v>
      </c>
      <c r="N1" t="s">
        <v>3</v>
      </c>
      <c r="O1" t="s">
        <v>1103</v>
      </c>
      <c r="P1" t="s">
        <v>4</v>
      </c>
      <c r="Q1" t="s">
        <v>1104</v>
      </c>
      <c r="R1" t="s">
        <v>1105</v>
      </c>
      <c r="S1" t="s">
        <v>1106</v>
      </c>
      <c r="T1" t="s">
        <v>1107</v>
      </c>
      <c r="U1" t="s">
        <v>1108</v>
      </c>
      <c r="V1" t="s">
        <v>1109</v>
      </c>
      <c r="W1" t="s">
        <v>1110</v>
      </c>
      <c r="X1" t="s">
        <v>1111</v>
      </c>
      <c r="Y1" t="s">
        <v>1112</v>
      </c>
      <c r="Z1" t="s">
        <v>12</v>
      </c>
      <c r="AA1" t="s">
        <v>1113</v>
      </c>
      <c r="AB1" t="s">
        <v>1114</v>
      </c>
      <c r="AC1" t="s">
        <v>1115</v>
      </c>
      <c r="AD1" t="s">
        <v>1116</v>
      </c>
      <c r="AE1" t="s">
        <v>1117</v>
      </c>
      <c r="AF1" t="s">
        <v>1118</v>
      </c>
      <c r="AG1" t="s">
        <v>1119</v>
      </c>
      <c r="AH1" t="s">
        <v>1120</v>
      </c>
      <c r="AI1" t="s">
        <v>1121</v>
      </c>
      <c r="AJ1" t="s">
        <v>21</v>
      </c>
    </row>
    <row r="2" spans="1:36" x14ac:dyDescent="0.45">
      <c r="A2" t="s">
        <v>22</v>
      </c>
      <c r="B2">
        <v>10026</v>
      </c>
      <c r="C2">
        <v>0</v>
      </c>
      <c r="D2">
        <v>0</v>
      </c>
      <c r="E2">
        <v>1</v>
      </c>
      <c r="F2">
        <v>1</v>
      </c>
      <c r="G2">
        <v>5</v>
      </c>
      <c r="H2">
        <v>4</v>
      </c>
      <c r="I2">
        <v>0</v>
      </c>
      <c r="J2">
        <v>62506</v>
      </c>
      <c r="K2">
        <v>0</v>
      </c>
      <c r="L2">
        <v>19</v>
      </c>
      <c r="M2" t="s">
        <v>23</v>
      </c>
      <c r="N2" t="s">
        <v>24</v>
      </c>
      <c r="O2">
        <v>1960</v>
      </c>
      <c r="P2" t="s">
        <v>25</v>
      </c>
      <c r="Q2" t="s">
        <v>26</v>
      </c>
      <c r="R2" t="s">
        <v>27</v>
      </c>
      <c r="S2" t="s">
        <v>28</v>
      </c>
      <c r="T2" t="s">
        <v>29</v>
      </c>
      <c r="U2" t="s">
        <v>30</v>
      </c>
      <c r="V2" t="s">
        <v>31</v>
      </c>
      <c r="W2" t="s">
        <v>32</v>
      </c>
      <c r="X2" t="s">
        <v>33</v>
      </c>
      <c r="Y2" t="s">
        <v>34</v>
      </c>
      <c r="Z2" t="s">
        <v>35</v>
      </c>
      <c r="AA2" t="s">
        <v>36</v>
      </c>
      <c r="AB2">
        <v>22</v>
      </c>
      <c r="AC2" t="s">
        <v>37</v>
      </c>
      <c r="AD2" t="s">
        <v>38</v>
      </c>
      <c r="AE2">
        <v>4.5999999999999996</v>
      </c>
      <c r="AF2">
        <v>5</v>
      </c>
      <c r="AG2">
        <v>0</v>
      </c>
      <c r="AH2" t="s">
        <v>39</v>
      </c>
      <c r="AI2">
        <v>0</v>
      </c>
      <c r="AJ2">
        <v>1</v>
      </c>
    </row>
    <row r="3" spans="1:36" x14ac:dyDescent="0.45">
      <c r="A3" t="s">
        <v>40</v>
      </c>
      <c r="B3">
        <v>10084</v>
      </c>
      <c r="C3">
        <v>1</v>
      </c>
      <c r="D3">
        <v>1</v>
      </c>
      <c r="E3">
        <v>1</v>
      </c>
      <c r="F3">
        <v>5</v>
      </c>
      <c r="G3">
        <v>3</v>
      </c>
      <c r="H3">
        <v>3</v>
      </c>
      <c r="I3">
        <v>0</v>
      </c>
      <c r="J3">
        <v>104437</v>
      </c>
      <c r="K3">
        <v>1</v>
      </c>
      <c r="L3">
        <v>27</v>
      </c>
      <c r="M3" t="s">
        <v>41</v>
      </c>
      <c r="N3" t="s">
        <v>24</v>
      </c>
      <c r="O3">
        <v>2148</v>
      </c>
      <c r="P3" t="s">
        <v>42</v>
      </c>
      <c r="Q3" t="s">
        <v>26</v>
      </c>
      <c r="R3" t="s">
        <v>43</v>
      </c>
      <c r="S3" t="s">
        <v>28</v>
      </c>
      <c r="T3" t="s">
        <v>29</v>
      </c>
      <c r="U3" t="s">
        <v>30</v>
      </c>
      <c r="V3" t="s">
        <v>44</v>
      </c>
      <c r="W3" t="s">
        <v>45</v>
      </c>
      <c r="X3" t="s">
        <v>46</v>
      </c>
      <c r="Y3" t="s">
        <v>47</v>
      </c>
      <c r="Z3" t="s">
        <v>48</v>
      </c>
      <c r="AA3" t="s">
        <v>49</v>
      </c>
      <c r="AB3">
        <v>4</v>
      </c>
      <c r="AC3" t="s">
        <v>50</v>
      </c>
      <c r="AD3" t="s">
        <v>51</v>
      </c>
      <c r="AE3">
        <v>4.96</v>
      </c>
      <c r="AF3">
        <v>3</v>
      </c>
      <c r="AG3">
        <v>6</v>
      </c>
      <c r="AH3" t="s">
        <v>52</v>
      </c>
      <c r="AI3">
        <v>0</v>
      </c>
      <c r="AJ3">
        <v>17</v>
      </c>
    </row>
    <row r="4" spans="1:36" x14ac:dyDescent="0.45">
      <c r="A4" t="s">
        <v>53</v>
      </c>
      <c r="B4">
        <v>10196</v>
      </c>
      <c r="C4">
        <v>1</v>
      </c>
      <c r="D4">
        <v>1</v>
      </c>
      <c r="E4">
        <v>0</v>
      </c>
      <c r="F4">
        <v>5</v>
      </c>
      <c r="G4">
        <v>5</v>
      </c>
      <c r="H4">
        <v>3</v>
      </c>
      <c r="I4">
        <v>0</v>
      </c>
      <c r="J4">
        <v>64955</v>
      </c>
      <c r="K4">
        <v>1</v>
      </c>
      <c r="L4">
        <v>20</v>
      </c>
      <c r="M4" t="s">
        <v>54</v>
      </c>
      <c r="N4" t="s">
        <v>24</v>
      </c>
      <c r="O4">
        <v>1810</v>
      </c>
      <c r="P4" t="s">
        <v>55</v>
      </c>
      <c r="Q4" t="s">
        <v>56</v>
      </c>
      <c r="R4" t="s">
        <v>43</v>
      </c>
      <c r="S4" t="s">
        <v>28</v>
      </c>
      <c r="T4" t="s">
        <v>29</v>
      </c>
      <c r="U4" t="s">
        <v>30</v>
      </c>
      <c r="V4" t="s">
        <v>31</v>
      </c>
      <c r="W4" t="s">
        <v>57</v>
      </c>
      <c r="X4" t="s">
        <v>58</v>
      </c>
      <c r="Y4" t="s">
        <v>47</v>
      </c>
      <c r="Z4" t="s">
        <v>35</v>
      </c>
      <c r="AA4" t="s">
        <v>59</v>
      </c>
      <c r="AB4">
        <v>20</v>
      </c>
      <c r="AC4" t="s">
        <v>37</v>
      </c>
      <c r="AD4" t="s">
        <v>51</v>
      </c>
      <c r="AE4">
        <v>3.02</v>
      </c>
      <c r="AF4">
        <v>3</v>
      </c>
      <c r="AG4">
        <v>0</v>
      </c>
      <c r="AH4" t="s">
        <v>60</v>
      </c>
      <c r="AI4">
        <v>0</v>
      </c>
      <c r="AJ4">
        <v>3</v>
      </c>
    </row>
    <row r="5" spans="1:36" x14ac:dyDescent="0.45">
      <c r="A5" t="s">
        <v>61</v>
      </c>
      <c r="B5">
        <v>10088</v>
      </c>
      <c r="C5">
        <v>1</v>
      </c>
      <c r="D5">
        <v>1</v>
      </c>
      <c r="E5">
        <v>0</v>
      </c>
      <c r="F5">
        <v>1</v>
      </c>
      <c r="G5">
        <v>5</v>
      </c>
      <c r="H5">
        <v>3</v>
      </c>
      <c r="I5">
        <v>0</v>
      </c>
      <c r="J5">
        <v>64991</v>
      </c>
      <c r="K5">
        <v>0</v>
      </c>
      <c r="L5">
        <v>19</v>
      </c>
      <c r="M5" t="s">
        <v>23</v>
      </c>
      <c r="N5" t="s">
        <v>24</v>
      </c>
      <c r="O5">
        <v>1886</v>
      </c>
      <c r="P5" t="s">
        <v>62</v>
      </c>
      <c r="Q5" t="s">
        <v>56</v>
      </c>
      <c r="R5" t="s">
        <v>43</v>
      </c>
      <c r="S5" t="s">
        <v>28</v>
      </c>
      <c r="T5" t="s">
        <v>29</v>
      </c>
      <c r="U5" t="s">
        <v>30</v>
      </c>
      <c r="V5" t="s">
        <v>63</v>
      </c>
      <c r="W5" t="s">
        <v>32</v>
      </c>
      <c r="X5" t="s">
        <v>33</v>
      </c>
      <c r="Y5" t="s">
        <v>34</v>
      </c>
      <c r="Z5" t="s">
        <v>35</v>
      </c>
      <c r="AA5" t="s">
        <v>64</v>
      </c>
      <c r="AB5">
        <v>16</v>
      </c>
      <c r="AC5" t="s">
        <v>50</v>
      </c>
      <c r="AD5" t="s">
        <v>51</v>
      </c>
      <c r="AE5">
        <v>4.84</v>
      </c>
      <c r="AF5">
        <v>5</v>
      </c>
      <c r="AG5">
        <v>0</v>
      </c>
      <c r="AH5" t="s">
        <v>65</v>
      </c>
      <c r="AI5">
        <v>0</v>
      </c>
      <c r="AJ5">
        <v>15</v>
      </c>
    </row>
    <row r="6" spans="1:36" x14ac:dyDescent="0.45">
      <c r="A6" t="s">
        <v>66</v>
      </c>
      <c r="B6">
        <v>10069</v>
      </c>
      <c r="C6">
        <v>0</v>
      </c>
      <c r="D6">
        <v>2</v>
      </c>
      <c r="E6">
        <v>0</v>
      </c>
      <c r="F6">
        <v>5</v>
      </c>
      <c r="G6">
        <v>5</v>
      </c>
      <c r="H6">
        <v>3</v>
      </c>
      <c r="I6">
        <v>0</v>
      </c>
      <c r="J6">
        <v>50825</v>
      </c>
      <c r="K6">
        <v>1</v>
      </c>
      <c r="L6">
        <v>19</v>
      </c>
      <c r="M6" t="s">
        <v>23</v>
      </c>
      <c r="N6" t="s">
        <v>24</v>
      </c>
      <c r="O6">
        <v>2169</v>
      </c>
      <c r="P6" t="s">
        <v>67</v>
      </c>
      <c r="Q6" t="s">
        <v>56</v>
      </c>
      <c r="R6" t="s">
        <v>68</v>
      </c>
      <c r="S6" t="s">
        <v>28</v>
      </c>
      <c r="T6" t="s">
        <v>29</v>
      </c>
      <c r="U6" t="s">
        <v>30</v>
      </c>
      <c r="V6" t="s">
        <v>69</v>
      </c>
      <c r="W6" t="s">
        <v>70</v>
      </c>
      <c r="X6" t="s">
        <v>71</v>
      </c>
      <c r="Y6" t="s">
        <v>47</v>
      </c>
      <c r="Z6" t="s">
        <v>35</v>
      </c>
      <c r="AA6" t="s">
        <v>72</v>
      </c>
      <c r="AB6">
        <v>39</v>
      </c>
      <c r="AC6" t="s">
        <v>73</v>
      </c>
      <c r="AD6" t="s">
        <v>51</v>
      </c>
      <c r="AE6">
        <v>5</v>
      </c>
      <c r="AF6">
        <v>4</v>
      </c>
      <c r="AG6">
        <v>0</v>
      </c>
      <c r="AH6" t="s">
        <v>74</v>
      </c>
      <c r="AI6">
        <v>0</v>
      </c>
      <c r="AJ6">
        <v>2</v>
      </c>
    </row>
    <row r="7" spans="1:36" x14ac:dyDescent="0.45">
      <c r="A7" t="s">
        <v>75</v>
      </c>
      <c r="B7">
        <v>10002</v>
      </c>
      <c r="C7">
        <v>0</v>
      </c>
      <c r="D7">
        <v>0</v>
      </c>
      <c r="E7">
        <v>0</v>
      </c>
      <c r="F7">
        <v>1</v>
      </c>
      <c r="G7">
        <v>5</v>
      </c>
      <c r="H7">
        <v>4</v>
      </c>
      <c r="I7">
        <v>0</v>
      </c>
      <c r="J7">
        <v>57568</v>
      </c>
      <c r="K7">
        <v>0</v>
      </c>
      <c r="L7">
        <v>19</v>
      </c>
      <c r="M7" t="s">
        <v>23</v>
      </c>
      <c r="N7" t="s">
        <v>24</v>
      </c>
      <c r="O7">
        <v>1844</v>
      </c>
      <c r="P7" t="s">
        <v>76</v>
      </c>
      <c r="Q7" t="s">
        <v>56</v>
      </c>
      <c r="R7" t="s">
        <v>27</v>
      </c>
      <c r="S7" t="s">
        <v>28</v>
      </c>
      <c r="T7" t="s">
        <v>29</v>
      </c>
      <c r="U7" t="s">
        <v>30</v>
      </c>
      <c r="V7" t="s">
        <v>77</v>
      </c>
      <c r="W7" t="s">
        <v>32</v>
      </c>
      <c r="X7" t="s">
        <v>33</v>
      </c>
      <c r="Y7" t="s">
        <v>34</v>
      </c>
      <c r="Z7" t="s">
        <v>35</v>
      </c>
      <c r="AA7" t="s">
        <v>78</v>
      </c>
      <c r="AB7">
        <v>11</v>
      </c>
      <c r="AC7" t="s">
        <v>37</v>
      </c>
      <c r="AD7" t="s">
        <v>38</v>
      </c>
      <c r="AE7">
        <v>5</v>
      </c>
      <c r="AF7">
        <v>5</v>
      </c>
      <c r="AG7">
        <v>0</v>
      </c>
      <c r="AH7" t="s">
        <v>79</v>
      </c>
      <c r="AI7">
        <v>0</v>
      </c>
      <c r="AJ7">
        <v>15</v>
      </c>
    </row>
    <row r="8" spans="1:36" x14ac:dyDescent="0.45">
      <c r="A8" t="s">
        <v>80</v>
      </c>
      <c r="B8">
        <v>10194</v>
      </c>
      <c r="C8">
        <v>0</v>
      </c>
      <c r="D8">
        <v>0</v>
      </c>
      <c r="E8">
        <v>0</v>
      </c>
      <c r="F8">
        <v>1</v>
      </c>
      <c r="G8">
        <v>4</v>
      </c>
      <c r="H8">
        <v>3</v>
      </c>
      <c r="I8">
        <v>0</v>
      </c>
      <c r="J8">
        <v>95660</v>
      </c>
      <c r="K8">
        <v>0</v>
      </c>
      <c r="L8">
        <v>24</v>
      </c>
      <c r="M8" t="s">
        <v>81</v>
      </c>
      <c r="N8" t="s">
        <v>24</v>
      </c>
      <c r="O8">
        <v>2110</v>
      </c>
      <c r="P8" t="s">
        <v>82</v>
      </c>
      <c r="Q8" t="s">
        <v>56</v>
      </c>
      <c r="R8" t="s">
        <v>27</v>
      </c>
      <c r="S8" t="s">
        <v>28</v>
      </c>
      <c r="T8" t="s">
        <v>29</v>
      </c>
      <c r="U8" t="s">
        <v>30</v>
      </c>
      <c r="V8" t="s">
        <v>83</v>
      </c>
      <c r="W8" t="s">
        <v>32</v>
      </c>
      <c r="X8" t="s">
        <v>33</v>
      </c>
      <c r="Y8" t="s">
        <v>34</v>
      </c>
      <c r="Z8" t="s">
        <v>84</v>
      </c>
      <c r="AA8" t="s">
        <v>85</v>
      </c>
      <c r="AB8">
        <v>10</v>
      </c>
      <c r="AC8" t="s">
        <v>37</v>
      </c>
      <c r="AD8" t="s">
        <v>51</v>
      </c>
      <c r="AE8">
        <v>3.04</v>
      </c>
      <c r="AF8">
        <v>3</v>
      </c>
      <c r="AG8">
        <v>4</v>
      </c>
      <c r="AH8" t="s">
        <v>86</v>
      </c>
      <c r="AI8">
        <v>0</v>
      </c>
      <c r="AJ8">
        <v>19</v>
      </c>
    </row>
    <row r="9" spans="1:36" x14ac:dyDescent="0.45">
      <c r="A9" t="s">
        <v>87</v>
      </c>
      <c r="B9">
        <v>10062</v>
      </c>
      <c r="C9">
        <v>0</v>
      </c>
      <c r="D9">
        <v>4</v>
      </c>
      <c r="E9">
        <v>1</v>
      </c>
      <c r="F9">
        <v>1</v>
      </c>
      <c r="G9">
        <v>5</v>
      </c>
      <c r="H9">
        <v>3</v>
      </c>
      <c r="I9">
        <v>0</v>
      </c>
      <c r="J9">
        <v>59365</v>
      </c>
      <c r="K9">
        <v>0</v>
      </c>
      <c r="L9">
        <v>19</v>
      </c>
      <c r="M9" t="s">
        <v>23</v>
      </c>
      <c r="N9" t="s">
        <v>24</v>
      </c>
      <c r="O9">
        <v>2199</v>
      </c>
      <c r="P9" t="s">
        <v>88</v>
      </c>
      <c r="Q9" t="s">
        <v>26</v>
      </c>
      <c r="R9" t="s">
        <v>89</v>
      </c>
      <c r="S9" t="s">
        <v>28</v>
      </c>
      <c r="T9" t="s">
        <v>29</v>
      </c>
      <c r="U9" t="s">
        <v>30</v>
      </c>
      <c r="V9" t="s">
        <v>90</v>
      </c>
      <c r="W9" t="s">
        <v>32</v>
      </c>
      <c r="X9" t="s">
        <v>33</v>
      </c>
      <c r="Y9" t="s">
        <v>34</v>
      </c>
      <c r="Z9" t="s">
        <v>35</v>
      </c>
      <c r="AA9" t="s">
        <v>91</v>
      </c>
      <c r="AB9">
        <v>19</v>
      </c>
      <c r="AC9" t="s">
        <v>92</v>
      </c>
      <c r="AD9" t="s">
        <v>51</v>
      </c>
      <c r="AE9">
        <v>5</v>
      </c>
      <c r="AF9">
        <v>4</v>
      </c>
      <c r="AG9">
        <v>0</v>
      </c>
      <c r="AH9" t="s">
        <v>93</v>
      </c>
      <c r="AI9">
        <v>0</v>
      </c>
      <c r="AJ9">
        <v>19</v>
      </c>
    </row>
    <row r="10" spans="1:36" x14ac:dyDescent="0.45">
      <c r="A10" t="s">
        <v>94</v>
      </c>
      <c r="B10">
        <v>10114</v>
      </c>
      <c r="C10">
        <v>0</v>
      </c>
      <c r="D10">
        <v>0</v>
      </c>
      <c r="E10">
        <v>0</v>
      </c>
      <c r="F10">
        <v>3</v>
      </c>
      <c r="G10">
        <v>5</v>
      </c>
      <c r="H10">
        <v>3</v>
      </c>
      <c r="I10">
        <v>1</v>
      </c>
      <c r="J10">
        <v>47837</v>
      </c>
      <c r="K10">
        <v>0</v>
      </c>
      <c r="L10">
        <v>19</v>
      </c>
      <c r="M10" t="s">
        <v>23</v>
      </c>
      <c r="N10" t="s">
        <v>24</v>
      </c>
      <c r="O10">
        <v>1902</v>
      </c>
      <c r="P10" t="s">
        <v>95</v>
      </c>
      <c r="Q10" t="s">
        <v>56</v>
      </c>
      <c r="R10" t="s">
        <v>27</v>
      </c>
      <c r="S10" t="s">
        <v>28</v>
      </c>
      <c r="T10" t="s">
        <v>29</v>
      </c>
      <c r="U10" t="s">
        <v>96</v>
      </c>
      <c r="V10" t="s">
        <v>97</v>
      </c>
      <c r="W10" t="s">
        <v>32</v>
      </c>
      <c r="X10" t="s">
        <v>33</v>
      </c>
      <c r="Y10" t="s">
        <v>34</v>
      </c>
      <c r="Z10" t="s">
        <v>35</v>
      </c>
      <c r="AA10" t="s">
        <v>98</v>
      </c>
      <c r="AB10">
        <v>12</v>
      </c>
      <c r="AC10" t="s">
        <v>99</v>
      </c>
      <c r="AD10" t="s">
        <v>51</v>
      </c>
      <c r="AE10">
        <v>4.46</v>
      </c>
      <c r="AF10">
        <v>3</v>
      </c>
      <c r="AG10">
        <v>0</v>
      </c>
      <c r="AH10" t="s">
        <v>100</v>
      </c>
      <c r="AI10">
        <v>0</v>
      </c>
      <c r="AJ10">
        <v>4</v>
      </c>
    </row>
    <row r="11" spans="1:36" x14ac:dyDescent="0.45">
      <c r="A11" t="s">
        <v>101</v>
      </c>
      <c r="B11">
        <v>10250</v>
      </c>
      <c r="C11">
        <v>0</v>
      </c>
      <c r="D11">
        <v>2</v>
      </c>
      <c r="E11">
        <v>1</v>
      </c>
      <c r="F11">
        <v>1</v>
      </c>
      <c r="G11">
        <v>3</v>
      </c>
      <c r="H11">
        <v>3</v>
      </c>
      <c r="I11">
        <v>0</v>
      </c>
      <c r="J11">
        <v>50178</v>
      </c>
      <c r="K11">
        <v>0</v>
      </c>
      <c r="L11">
        <v>14</v>
      </c>
      <c r="M11" t="s">
        <v>102</v>
      </c>
      <c r="N11" t="s">
        <v>24</v>
      </c>
      <c r="O11">
        <v>1886</v>
      </c>
      <c r="P11" t="s">
        <v>103</v>
      </c>
      <c r="Q11" t="s">
        <v>26</v>
      </c>
      <c r="R11" t="s">
        <v>68</v>
      </c>
      <c r="S11" t="s">
        <v>28</v>
      </c>
      <c r="T11" t="s">
        <v>29</v>
      </c>
      <c r="U11" t="s">
        <v>30</v>
      </c>
      <c r="V11" t="s">
        <v>104</v>
      </c>
      <c r="W11" t="s">
        <v>32</v>
      </c>
      <c r="X11" t="s">
        <v>33</v>
      </c>
      <c r="Y11" t="s">
        <v>34</v>
      </c>
      <c r="Z11" t="s">
        <v>48</v>
      </c>
      <c r="AA11" t="s">
        <v>105</v>
      </c>
      <c r="AB11">
        <v>7</v>
      </c>
      <c r="AC11" t="s">
        <v>50</v>
      </c>
      <c r="AD11" t="s">
        <v>51</v>
      </c>
      <c r="AE11">
        <v>5</v>
      </c>
      <c r="AF11">
        <v>5</v>
      </c>
      <c r="AG11">
        <v>6</v>
      </c>
      <c r="AH11" t="s">
        <v>106</v>
      </c>
      <c r="AI11">
        <v>0</v>
      </c>
      <c r="AJ11">
        <v>16</v>
      </c>
    </row>
    <row r="12" spans="1:36" x14ac:dyDescent="0.45">
      <c r="A12" t="s">
        <v>107</v>
      </c>
      <c r="B12">
        <v>10252</v>
      </c>
      <c r="C12">
        <v>1</v>
      </c>
      <c r="D12">
        <v>1</v>
      </c>
      <c r="E12">
        <v>0</v>
      </c>
      <c r="F12">
        <v>5</v>
      </c>
      <c r="G12">
        <v>5</v>
      </c>
      <c r="H12">
        <v>3</v>
      </c>
      <c r="I12">
        <v>1</v>
      </c>
      <c r="J12">
        <v>54670</v>
      </c>
      <c r="K12">
        <v>1</v>
      </c>
      <c r="L12">
        <v>19</v>
      </c>
      <c r="M12" t="s">
        <v>23</v>
      </c>
      <c r="N12" t="s">
        <v>24</v>
      </c>
      <c r="O12">
        <v>1902</v>
      </c>
      <c r="P12" t="s">
        <v>108</v>
      </c>
      <c r="Q12" t="s">
        <v>56</v>
      </c>
      <c r="R12" t="s">
        <v>43</v>
      </c>
      <c r="S12" t="s">
        <v>28</v>
      </c>
      <c r="T12" t="s">
        <v>109</v>
      </c>
      <c r="U12" t="s">
        <v>96</v>
      </c>
      <c r="V12" t="s">
        <v>110</v>
      </c>
      <c r="W12" t="s">
        <v>111</v>
      </c>
      <c r="X12" t="s">
        <v>112</v>
      </c>
      <c r="Y12" t="s">
        <v>47</v>
      </c>
      <c r="Z12" t="s">
        <v>35</v>
      </c>
      <c r="AA12" t="s">
        <v>113</v>
      </c>
      <c r="AB12">
        <v>14</v>
      </c>
      <c r="AC12" t="s">
        <v>99</v>
      </c>
      <c r="AD12" t="s">
        <v>51</v>
      </c>
      <c r="AE12">
        <v>4.2</v>
      </c>
      <c r="AF12">
        <v>4</v>
      </c>
      <c r="AG12">
        <v>0</v>
      </c>
      <c r="AH12" t="s">
        <v>114</v>
      </c>
      <c r="AI12">
        <v>0</v>
      </c>
      <c r="AJ12">
        <v>12</v>
      </c>
    </row>
    <row r="13" spans="1:36" x14ac:dyDescent="0.45">
      <c r="A13" t="s">
        <v>115</v>
      </c>
      <c r="B13">
        <v>10242</v>
      </c>
      <c r="C13">
        <v>1</v>
      </c>
      <c r="D13">
        <v>1</v>
      </c>
      <c r="E13">
        <v>1</v>
      </c>
      <c r="F13">
        <v>5</v>
      </c>
      <c r="G13">
        <v>5</v>
      </c>
      <c r="H13">
        <v>3</v>
      </c>
      <c r="I13">
        <v>1</v>
      </c>
      <c r="J13">
        <v>47211</v>
      </c>
      <c r="K13">
        <v>1</v>
      </c>
      <c r="L13">
        <v>19</v>
      </c>
      <c r="M13" t="s">
        <v>23</v>
      </c>
      <c r="N13" t="s">
        <v>24</v>
      </c>
      <c r="O13">
        <v>2062</v>
      </c>
      <c r="P13" t="s">
        <v>116</v>
      </c>
      <c r="Q13" t="s">
        <v>26</v>
      </c>
      <c r="R13" t="s">
        <v>43</v>
      </c>
      <c r="S13" t="s">
        <v>28</v>
      </c>
      <c r="T13" t="s">
        <v>109</v>
      </c>
      <c r="U13" t="s">
        <v>96</v>
      </c>
      <c r="V13" t="s">
        <v>117</v>
      </c>
      <c r="W13" t="s">
        <v>118</v>
      </c>
      <c r="X13" t="s">
        <v>119</v>
      </c>
      <c r="Y13" t="s">
        <v>47</v>
      </c>
      <c r="Z13" t="s">
        <v>35</v>
      </c>
      <c r="AA13" t="s">
        <v>59</v>
      </c>
      <c r="AB13">
        <v>20</v>
      </c>
      <c r="AC13" t="s">
        <v>99</v>
      </c>
      <c r="AD13" t="s">
        <v>51</v>
      </c>
      <c r="AE13">
        <v>4.2</v>
      </c>
      <c r="AF13">
        <v>3</v>
      </c>
      <c r="AG13">
        <v>0</v>
      </c>
      <c r="AH13" t="s">
        <v>120</v>
      </c>
      <c r="AI13">
        <v>0</v>
      </c>
      <c r="AJ13">
        <v>15</v>
      </c>
    </row>
    <row r="14" spans="1:36" x14ac:dyDescent="0.45">
      <c r="A14" t="s">
        <v>121</v>
      </c>
      <c r="B14">
        <v>10012</v>
      </c>
      <c r="C14">
        <v>0</v>
      </c>
      <c r="D14">
        <v>2</v>
      </c>
      <c r="E14">
        <v>1</v>
      </c>
      <c r="F14">
        <v>1</v>
      </c>
      <c r="G14">
        <v>3</v>
      </c>
      <c r="H14">
        <v>4</v>
      </c>
      <c r="I14">
        <v>1</v>
      </c>
      <c r="J14">
        <v>92328</v>
      </c>
      <c r="K14">
        <v>0</v>
      </c>
      <c r="L14">
        <v>9</v>
      </c>
      <c r="M14" t="s">
        <v>122</v>
      </c>
      <c r="N14" t="s">
        <v>123</v>
      </c>
      <c r="O14">
        <v>78230</v>
      </c>
      <c r="P14" t="s">
        <v>124</v>
      </c>
      <c r="Q14" t="s">
        <v>26</v>
      </c>
      <c r="R14" t="s">
        <v>68</v>
      </c>
      <c r="S14" t="s">
        <v>28</v>
      </c>
      <c r="T14" t="s">
        <v>29</v>
      </c>
      <c r="U14" t="s">
        <v>96</v>
      </c>
      <c r="V14" t="s">
        <v>83</v>
      </c>
      <c r="W14" t="s">
        <v>32</v>
      </c>
      <c r="X14" t="s">
        <v>33</v>
      </c>
      <c r="Y14" t="s">
        <v>34</v>
      </c>
      <c r="Z14" t="s">
        <v>48</v>
      </c>
      <c r="AA14" t="s">
        <v>49</v>
      </c>
      <c r="AB14">
        <v>4</v>
      </c>
      <c r="AC14" t="s">
        <v>99</v>
      </c>
      <c r="AD14" t="s">
        <v>38</v>
      </c>
      <c r="AE14">
        <v>4.28</v>
      </c>
      <c r="AF14">
        <v>4</v>
      </c>
      <c r="AG14">
        <v>5</v>
      </c>
      <c r="AH14" t="s">
        <v>93</v>
      </c>
      <c r="AI14">
        <v>0</v>
      </c>
      <c r="AJ14">
        <v>9</v>
      </c>
    </row>
    <row r="15" spans="1:36" x14ac:dyDescent="0.45">
      <c r="A15" t="s">
        <v>125</v>
      </c>
      <c r="B15">
        <v>10265</v>
      </c>
      <c r="C15">
        <v>0</v>
      </c>
      <c r="D15">
        <v>0</v>
      </c>
      <c r="E15">
        <v>1</v>
      </c>
      <c r="F15">
        <v>1</v>
      </c>
      <c r="G15">
        <v>5</v>
      </c>
      <c r="H15">
        <v>3</v>
      </c>
      <c r="I15">
        <v>0</v>
      </c>
      <c r="J15">
        <v>58709</v>
      </c>
      <c r="K15">
        <v>0</v>
      </c>
      <c r="L15">
        <v>19</v>
      </c>
      <c r="M15" t="s">
        <v>23</v>
      </c>
      <c r="N15" t="s">
        <v>24</v>
      </c>
      <c r="O15">
        <v>1810</v>
      </c>
      <c r="P15" t="s">
        <v>126</v>
      </c>
      <c r="Q15" t="s">
        <v>26</v>
      </c>
      <c r="R15" t="s">
        <v>27</v>
      </c>
      <c r="S15" t="s">
        <v>28</v>
      </c>
      <c r="T15" t="s">
        <v>29</v>
      </c>
      <c r="U15" t="s">
        <v>127</v>
      </c>
      <c r="V15" t="s">
        <v>128</v>
      </c>
      <c r="W15" t="s">
        <v>32</v>
      </c>
      <c r="X15" t="s">
        <v>33</v>
      </c>
      <c r="Y15" t="s">
        <v>34</v>
      </c>
      <c r="Z15" t="s">
        <v>35</v>
      </c>
      <c r="AA15" t="s">
        <v>129</v>
      </c>
      <c r="AB15">
        <v>18</v>
      </c>
      <c r="AC15" t="s">
        <v>73</v>
      </c>
      <c r="AD15" t="s">
        <v>51</v>
      </c>
      <c r="AE15">
        <v>4.5999999999999996</v>
      </c>
      <c r="AF15">
        <v>4</v>
      </c>
      <c r="AG15">
        <v>0</v>
      </c>
      <c r="AH15" t="s">
        <v>130</v>
      </c>
      <c r="AI15">
        <v>0</v>
      </c>
      <c r="AJ15">
        <v>7</v>
      </c>
    </row>
    <row r="16" spans="1:36" x14ac:dyDescent="0.45">
      <c r="A16" t="s">
        <v>131</v>
      </c>
      <c r="B16">
        <v>10066</v>
      </c>
      <c r="C16">
        <v>0</v>
      </c>
      <c r="D16">
        <v>2</v>
      </c>
      <c r="E16">
        <v>1</v>
      </c>
      <c r="F16">
        <v>5</v>
      </c>
      <c r="G16">
        <v>5</v>
      </c>
      <c r="H16">
        <v>3</v>
      </c>
      <c r="I16">
        <v>0</v>
      </c>
      <c r="J16">
        <v>52505</v>
      </c>
      <c r="K16">
        <v>1</v>
      </c>
      <c r="L16">
        <v>19</v>
      </c>
      <c r="M16" t="s">
        <v>23</v>
      </c>
      <c r="N16" t="s">
        <v>24</v>
      </c>
      <c r="O16">
        <v>2747</v>
      </c>
      <c r="P16" t="s">
        <v>132</v>
      </c>
      <c r="Q16" t="s">
        <v>26</v>
      </c>
      <c r="R16" t="s">
        <v>68</v>
      </c>
      <c r="S16" t="s">
        <v>28</v>
      </c>
      <c r="T16" t="s">
        <v>29</v>
      </c>
      <c r="U16" t="s">
        <v>30</v>
      </c>
      <c r="V16" t="s">
        <v>57</v>
      </c>
      <c r="W16" t="s">
        <v>133</v>
      </c>
      <c r="X16" t="s">
        <v>112</v>
      </c>
      <c r="Y16" t="s">
        <v>47</v>
      </c>
      <c r="Z16" t="s">
        <v>35</v>
      </c>
      <c r="AA16" t="s">
        <v>36</v>
      </c>
      <c r="AB16">
        <v>22</v>
      </c>
      <c r="AC16" t="s">
        <v>134</v>
      </c>
      <c r="AD16" t="s">
        <v>51</v>
      </c>
      <c r="AE16">
        <v>5</v>
      </c>
      <c r="AF16">
        <v>5</v>
      </c>
      <c r="AG16">
        <v>0</v>
      </c>
      <c r="AH16" t="s">
        <v>135</v>
      </c>
      <c r="AI16">
        <v>0</v>
      </c>
      <c r="AJ16">
        <v>1</v>
      </c>
    </row>
    <row r="17" spans="1:36" x14ac:dyDescent="0.45">
      <c r="A17" t="s">
        <v>136</v>
      </c>
      <c r="B17">
        <v>10061</v>
      </c>
      <c r="C17">
        <v>0</v>
      </c>
      <c r="D17">
        <v>0</v>
      </c>
      <c r="E17">
        <v>1</v>
      </c>
      <c r="F17">
        <v>4</v>
      </c>
      <c r="G17">
        <v>5</v>
      </c>
      <c r="H17">
        <v>3</v>
      </c>
      <c r="I17">
        <v>0</v>
      </c>
      <c r="J17">
        <v>57834</v>
      </c>
      <c r="K17">
        <v>1</v>
      </c>
      <c r="L17">
        <v>19</v>
      </c>
      <c r="M17" t="s">
        <v>23</v>
      </c>
      <c r="N17" t="s">
        <v>24</v>
      </c>
      <c r="O17">
        <v>2050</v>
      </c>
      <c r="P17" t="s">
        <v>137</v>
      </c>
      <c r="Q17" t="s">
        <v>26</v>
      </c>
      <c r="R17" t="s">
        <v>27</v>
      </c>
      <c r="S17" t="s">
        <v>28</v>
      </c>
      <c r="T17" t="s">
        <v>29</v>
      </c>
      <c r="U17" t="s">
        <v>30</v>
      </c>
      <c r="V17" t="s">
        <v>138</v>
      </c>
      <c r="W17" t="s">
        <v>139</v>
      </c>
      <c r="X17" t="s">
        <v>140</v>
      </c>
      <c r="Y17" t="s">
        <v>141</v>
      </c>
      <c r="Z17" t="s">
        <v>35</v>
      </c>
      <c r="AA17" t="s">
        <v>129</v>
      </c>
      <c r="AB17">
        <v>18</v>
      </c>
      <c r="AC17" t="s">
        <v>73</v>
      </c>
      <c r="AD17" t="s">
        <v>51</v>
      </c>
      <c r="AE17">
        <v>5</v>
      </c>
      <c r="AF17">
        <v>4</v>
      </c>
      <c r="AG17">
        <v>0</v>
      </c>
      <c r="AH17" t="s">
        <v>142</v>
      </c>
      <c r="AI17">
        <v>0</v>
      </c>
      <c r="AJ17">
        <v>20</v>
      </c>
    </row>
    <row r="18" spans="1:36" x14ac:dyDescent="0.45">
      <c r="A18" t="s">
        <v>143</v>
      </c>
      <c r="B18">
        <v>10023</v>
      </c>
      <c r="C18">
        <v>1</v>
      </c>
      <c r="D18">
        <v>1</v>
      </c>
      <c r="E18">
        <v>0</v>
      </c>
      <c r="F18">
        <v>2</v>
      </c>
      <c r="G18">
        <v>5</v>
      </c>
      <c r="H18">
        <v>4</v>
      </c>
      <c r="I18">
        <v>0</v>
      </c>
      <c r="J18">
        <v>70131</v>
      </c>
      <c r="K18">
        <v>0</v>
      </c>
      <c r="L18">
        <v>20</v>
      </c>
      <c r="M18" t="s">
        <v>54</v>
      </c>
      <c r="N18" t="s">
        <v>24</v>
      </c>
      <c r="O18">
        <v>2145</v>
      </c>
      <c r="P18" t="s">
        <v>144</v>
      </c>
      <c r="Q18" t="s">
        <v>56</v>
      </c>
      <c r="R18" t="s">
        <v>43</v>
      </c>
      <c r="S18" t="s">
        <v>28</v>
      </c>
      <c r="T18" t="s">
        <v>29</v>
      </c>
      <c r="U18" t="s">
        <v>30</v>
      </c>
      <c r="V18" t="s">
        <v>145</v>
      </c>
      <c r="W18" t="s">
        <v>32</v>
      </c>
      <c r="X18" t="s">
        <v>33</v>
      </c>
      <c r="Y18" t="s">
        <v>34</v>
      </c>
      <c r="Z18" t="s">
        <v>35</v>
      </c>
      <c r="AA18" t="s">
        <v>129</v>
      </c>
      <c r="AB18">
        <v>18</v>
      </c>
      <c r="AC18" t="s">
        <v>92</v>
      </c>
      <c r="AD18" t="s">
        <v>38</v>
      </c>
      <c r="AE18">
        <v>4.4000000000000004</v>
      </c>
      <c r="AF18">
        <v>3</v>
      </c>
      <c r="AG18">
        <v>0</v>
      </c>
      <c r="AH18" t="s">
        <v>146</v>
      </c>
      <c r="AI18">
        <v>0</v>
      </c>
      <c r="AJ18">
        <v>16</v>
      </c>
    </row>
    <row r="19" spans="1:36" x14ac:dyDescent="0.45">
      <c r="A19" t="s">
        <v>147</v>
      </c>
      <c r="B19">
        <v>10055</v>
      </c>
      <c r="C19">
        <v>0</v>
      </c>
      <c r="D19">
        <v>0</v>
      </c>
      <c r="E19">
        <v>0</v>
      </c>
      <c r="F19">
        <v>1</v>
      </c>
      <c r="G19">
        <v>5</v>
      </c>
      <c r="H19">
        <v>3</v>
      </c>
      <c r="I19">
        <v>0</v>
      </c>
      <c r="J19">
        <v>59026</v>
      </c>
      <c r="K19">
        <v>0</v>
      </c>
      <c r="L19">
        <v>19</v>
      </c>
      <c r="M19" t="s">
        <v>23</v>
      </c>
      <c r="N19" t="s">
        <v>24</v>
      </c>
      <c r="O19">
        <v>1915</v>
      </c>
      <c r="P19" t="s">
        <v>148</v>
      </c>
      <c r="Q19" t="s">
        <v>56</v>
      </c>
      <c r="R19" t="s">
        <v>27</v>
      </c>
      <c r="S19" t="s">
        <v>149</v>
      </c>
      <c r="T19" t="s">
        <v>29</v>
      </c>
      <c r="U19" t="s">
        <v>30</v>
      </c>
      <c r="V19" t="s">
        <v>150</v>
      </c>
      <c r="W19" t="s">
        <v>32</v>
      </c>
      <c r="X19" t="s">
        <v>33</v>
      </c>
      <c r="Y19" t="s">
        <v>34</v>
      </c>
      <c r="Z19" t="s">
        <v>35</v>
      </c>
      <c r="AA19" t="s">
        <v>64</v>
      </c>
      <c r="AB19">
        <v>16</v>
      </c>
      <c r="AC19" t="s">
        <v>73</v>
      </c>
      <c r="AD19" t="s">
        <v>51</v>
      </c>
      <c r="AE19">
        <v>5</v>
      </c>
      <c r="AF19">
        <v>5</v>
      </c>
      <c r="AG19">
        <v>0</v>
      </c>
      <c r="AH19" t="s">
        <v>146</v>
      </c>
      <c r="AI19">
        <v>0</v>
      </c>
      <c r="AJ19">
        <v>12</v>
      </c>
    </row>
    <row r="20" spans="1:36" x14ac:dyDescent="0.45">
      <c r="A20" t="s">
        <v>151</v>
      </c>
      <c r="B20">
        <v>10245</v>
      </c>
      <c r="C20">
        <v>0</v>
      </c>
      <c r="D20">
        <v>0</v>
      </c>
      <c r="E20">
        <v>0</v>
      </c>
      <c r="F20">
        <v>4</v>
      </c>
      <c r="G20">
        <v>3</v>
      </c>
      <c r="H20">
        <v>3</v>
      </c>
      <c r="I20">
        <v>0</v>
      </c>
      <c r="J20">
        <v>110000</v>
      </c>
      <c r="K20">
        <v>1</v>
      </c>
      <c r="L20">
        <v>8</v>
      </c>
      <c r="M20" t="s">
        <v>152</v>
      </c>
      <c r="N20" t="s">
        <v>24</v>
      </c>
      <c r="O20">
        <v>2026</v>
      </c>
      <c r="P20" t="s">
        <v>153</v>
      </c>
      <c r="Q20" t="s">
        <v>56</v>
      </c>
      <c r="R20" t="s">
        <v>27</v>
      </c>
      <c r="S20" t="s">
        <v>28</v>
      </c>
      <c r="T20" t="s">
        <v>109</v>
      </c>
      <c r="U20" t="s">
        <v>30</v>
      </c>
      <c r="V20" t="s">
        <v>154</v>
      </c>
      <c r="W20" t="s">
        <v>155</v>
      </c>
      <c r="X20" t="s">
        <v>156</v>
      </c>
      <c r="Y20" t="s">
        <v>141</v>
      </c>
      <c r="Z20" t="s">
        <v>48</v>
      </c>
      <c r="AA20" t="s">
        <v>49</v>
      </c>
      <c r="AB20">
        <v>4</v>
      </c>
      <c r="AC20" t="s">
        <v>73</v>
      </c>
      <c r="AD20" t="s">
        <v>51</v>
      </c>
      <c r="AE20">
        <v>4.5</v>
      </c>
      <c r="AF20">
        <v>4</v>
      </c>
      <c r="AG20">
        <v>5</v>
      </c>
      <c r="AH20" t="s">
        <v>157</v>
      </c>
      <c r="AI20">
        <v>0</v>
      </c>
      <c r="AJ20">
        <v>8</v>
      </c>
    </row>
    <row r="21" spans="1:36" x14ac:dyDescent="0.45">
      <c r="A21" t="s">
        <v>158</v>
      </c>
      <c r="B21">
        <v>10277</v>
      </c>
      <c r="C21">
        <v>0</v>
      </c>
      <c r="D21">
        <v>0</v>
      </c>
      <c r="E21">
        <v>1</v>
      </c>
      <c r="F21">
        <v>3</v>
      </c>
      <c r="G21">
        <v>5</v>
      </c>
      <c r="H21">
        <v>3</v>
      </c>
      <c r="I21">
        <v>0</v>
      </c>
      <c r="J21">
        <v>53250</v>
      </c>
      <c r="K21">
        <v>0</v>
      </c>
      <c r="L21">
        <v>19</v>
      </c>
      <c r="M21" t="s">
        <v>23</v>
      </c>
      <c r="N21" t="s">
        <v>24</v>
      </c>
      <c r="O21">
        <v>2452</v>
      </c>
      <c r="P21" t="s">
        <v>159</v>
      </c>
      <c r="Q21" t="s">
        <v>26</v>
      </c>
      <c r="R21" t="s">
        <v>27</v>
      </c>
      <c r="S21" t="s">
        <v>28</v>
      </c>
      <c r="T21" t="s">
        <v>29</v>
      </c>
      <c r="U21" t="s">
        <v>160</v>
      </c>
      <c r="V21" t="s">
        <v>161</v>
      </c>
      <c r="W21" t="s">
        <v>32</v>
      </c>
      <c r="X21" t="s">
        <v>33</v>
      </c>
      <c r="Y21" t="s">
        <v>34</v>
      </c>
      <c r="Z21" t="s">
        <v>35</v>
      </c>
      <c r="AA21" t="s">
        <v>72</v>
      </c>
      <c r="AC21" t="s">
        <v>37</v>
      </c>
      <c r="AD21" t="s">
        <v>51</v>
      </c>
      <c r="AE21">
        <v>4.2</v>
      </c>
      <c r="AF21">
        <v>4</v>
      </c>
      <c r="AG21">
        <v>0</v>
      </c>
      <c r="AH21" t="s">
        <v>162</v>
      </c>
      <c r="AI21">
        <v>0</v>
      </c>
      <c r="AJ21">
        <v>13</v>
      </c>
    </row>
    <row r="22" spans="1:36" x14ac:dyDescent="0.45">
      <c r="A22" t="s">
        <v>163</v>
      </c>
      <c r="B22">
        <v>10046</v>
      </c>
      <c r="C22">
        <v>0</v>
      </c>
      <c r="D22">
        <v>0</v>
      </c>
      <c r="E22">
        <v>1</v>
      </c>
      <c r="F22">
        <v>1</v>
      </c>
      <c r="G22">
        <v>5</v>
      </c>
      <c r="H22">
        <v>3</v>
      </c>
      <c r="I22">
        <v>0</v>
      </c>
      <c r="J22">
        <v>51044</v>
      </c>
      <c r="K22">
        <v>0</v>
      </c>
      <c r="L22">
        <v>19</v>
      </c>
      <c r="M22" t="s">
        <v>23</v>
      </c>
      <c r="N22" t="s">
        <v>24</v>
      </c>
      <c r="O22">
        <v>2072</v>
      </c>
      <c r="P22" t="s">
        <v>164</v>
      </c>
      <c r="Q22" t="s">
        <v>26</v>
      </c>
      <c r="R22" t="s">
        <v>27</v>
      </c>
      <c r="S22" t="s">
        <v>28</v>
      </c>
      <c r="T22" t="s">
        <v>109</v>
      </c>
      <c r="U22" t="s">
        <v>30</v>
      </c>
      <c r="V22" t="s">
        <v>117</v>
      </c>
      <c r="W22" t="s">
        <v>32</v>
      </c>
      <c r="X22" t="s">
        <v>33</v>
      </c>
      <c r="Y22" t="s">
        <v>34</v>
      </c>
      <c r="Z22" t="s">
        <v>35</v>
      </c>
      <c r="AA22" t="s">
        <v>78</v>
      </c>
      <c r="AB22">
        <v>11</v>
      </c>
      <c r="AC22" t="s">
        <v>73</v>
      </c>
      <c r="AD22" t="s">
        <v>51</v>
      </c>
      <c r="AE22">
        <v>5</v>
      </c>
      <c r="AF22">
        <v>3</v>
      </c>
      <c r="AG22">
        <v>0</v>
      </c>
      <c r="AH22" t="s">
        <v>146</v>
      </c>
      <c r="AI22">
        <v>0</v>
      </c>
      <c r="AJ22">
        <v>13</v>
      </c>
    </row>
    <row r="23" spans="1:36" x14ac:dyDescent="0.45">
      <c r="A23" t="s">
        <v>165</v>
      </c>
      <c r="B23">
        <v>10226</v>
      </c>
      <c r="C23">
        <v>0</v>
      </c>
      <c r="D23">
        <v>2</v>
      </c>
      <c r="E23">
        <v>0</v>
      </c>
      <c r="F23">
        <v>1</v>
      </c>
      <c r="G23">
        <v>5</v>
      </c>
      <c r="H23">
        <v>3</v>
      </c>
      <c r="I23">
        <v>0</v>
      </c>
      <c r="J23">
        <v>64919</v>
      </c>
      <c r="K23">
        <v>0</v>
      </c>
      <c r="L23">
        <v>19</v>
      </c>
      <c r="M23" t="s">
        <v>23</v>
      </c>
      <c r="N23" t="s">
        <v>24</v>
      </c>
      <c r="O23">
        <v>2027</v>
      </c>
      <c r="P23" t="s">
        <v>166</v>
      </c>
      <c r="Q23" t="s">
        <v>56</v>
      </c>
      <c r="R23" t="s">
        <v>68</v>
      </c>
      <c r="S23" t="s">
        <v>28</v>
      </c>
      <c r="T23" t="s">
        <v>29</v>
      </c>
      <c r="U23" t="s">
        <v>160</v>
      </c>
      <c r="V23" t="s">
        <v>167</v>
      </c>
      <c r="W23" t="s">
        <v>32</v>
      </c>
      <c r="X23" t="s">
        <v>33</v>
      </c>
      <c r="Y23" t="s">
        <v>34</v>
      </c>
      <c r="Z23" t="s">
        <v>35</v>
      </c>
      <c r="AA23" t="s">
        <v>91</v>
      </c>
      <c r="AB23">
        <v>19</v>
      </c>
      <c r="AC23" t="s">
        <v>50</v>
      </c>
      <c r="AD23" t="s">
        <v>51</v>
      </c>
      <c r="AE23">
        <v>4.2</v>
      </c>
      <c r="AF23">
        <v>3</v>
      </c>
      <c r="AG23">
        <v>0</v>
      </c>
      <c r="AH23" t="s">
        <v>168</v>
      </c>
      <c r="AI23">
        <v>0</v>
      </c>
      <c r="AJ23">
        <v>2</v>
      </c>
    </row>
    <row r="24" spans="1:36" x14ac:dyDescent="0.45">
      <c r="A24" t="s">
        <v>169</v>
      </c>
      <c r="B24">
        <v>10003</v>
      </c>
      <c r="C24">
        <v>1</v>
      </c>
      <c r="D24">
        <v>1</v>
      </c>
      <c r="E24">
        <v>0</v>
      </c>
      <c r="F24">
        <v>1</v>
      </c>
      <c r="G24">
        <v>5</v>
      </c>
      <c r="H24">
        <v>4</v>
      </c>
      <c r="I24">
        <v>0</v>
      </c>
      <c r="J24">
        <v>62910</v>
      </c>
      <c r="K24">
        <v>0</v>
      </c>
      <c r="L24">
        <v>19</v>
      </c>
      <c r="M24" t="s">
        <v>23</v>
      </c>
      <c r="N24" t="s">
        <v>24</v>
      </c>
      <c r="O24">
        <v>2031</v>
      </c>
      <c r="P24" t="s">
        <v>170</v>
      </c>
      <c r="Q24" t="s">
        <v>56</v>
      </c>
      <c r="R24" t="s">
        <v>43</v>
      </c>
      <c r="S24" t="s">
        <v>28</v>
      </c>
      <c r="T24" t="s">
        <v>29</v>
      </c>
      <c r="U24" t="s">
        <v>30</v>
      </c>
      <c r="V24" t="s">
        <v>154</v>
      </c>
      <c r="W24" t="s">
        <v>32</v>
      </c>
      <c r="X24" t="s">
        <v>33</v>
      </c>
      <c r="Y24" t="s">
        <v>34</v>
      </c>
      <c r="Z24" t="s">
        <v>35</v>
      </c>
      <c r="AA24" t="s">
        <v>98</v>
      </c>
      <c r="AB24">
        <v>12</v>
      </c>
      <c r="AC24" t="s">
        <v>50</v>
      </c>
      <c r="AD24" t="s">
        <v>38</v>
      </c>
      <c r="AE24">
        <v>5</v>
      </c>
      <c r="AF24">
        <v>3</v>
      </c>
      <c r="AG24">
        <v>0</v>
      </c>
      <c r="AH24" t="s">
        <v>171</v>
      </c>
      <c r="AI24">
        <v>0</v>
      </c>
      <c r="AJ24">
        <v>19</v>
      </c>
    </row>
    <row r="25" spans="1:36" x14ac:dyDescent="0.45">
      <c r="A25" t="s">
        <v>172</v>
      </c>
      <c r="B25">
        <v>10294</v>
      </c>
      <c r="C25">
        <v>0</v>
      </c>
      <c r="D25">
        <v>0</v>
      </c>
      <c r="E25">
        <v>0</v>
      </c>
      <c r="F25">
        <v>1</v>
      </c>
      <c r="G25">
        <v>5</v>
      </c>
      <c r="H25">
        <v>2</v>
      </c>
      <c r="I25">
        <v>0</v>
      </c>
      <c r="J25">
        <v>66441</v>
      </c>
      <c r="K25">
        <v>0</v>
      </c>
      <c r="L25">
        <v>20</v>
      </c>
      <c r="M25" t="s">
        <v>54</v>
      </c>
      <c r="N25" t="s">
        <v>24</v>
      </c>
      <c r="O25">
        <v>2171</v>
      </c>
      <c r="P25" t="s">
        <v>173</v>
      </c>
      <c r="Q25" t="s">
        <v>56</v>
      </c>
      <c r="R25" t="s">
        <v>27</v>
      </c>
      <c r="S25" t="s">
        <v>28</v>
      </c>
      <c r="T25" t="s">
        <v>29</v>
      </c>
      <c r="U25" t="s">
        <v>30</v>
      </c>
      <c r="V25" t="s">
        <v>150</v>
      </c>
      <c r="W25" t="s">
        <v>32</v>
      </c>
      <c r="X25" t="s">
        <v>33</v>
      </c>
      <c r="Y25" t="s">
        <v>34</v>
      </c>
      <c r="Z25" t="s">
        <v>35</v>
      </c>
      <c r="AA25" t="s">
        <v>36</v>
      </c>
      <c r="AB25">
        <v>22</v>
      </c>
      <c r="AC25" t="s">
        <v>174</v>
      </c>
      <c r="AD25" t="s">
        <v>175</v>
      </c>
      <c r="AE25">
        <v>2</v>
      </c>
      <c r="AF25">
        <v>3</v>
      </c>
      <c r="AG25">
        <v>0</v>
      </c>
      <c r="AH25" t="s">
        <v>171</v>
      </c>
      <c r="AI25">
        <v>2</v>
      </c>
      <c r="AJ25">
        <v>3</v>
      </c>
    </row>
    <row r="26" spans="1:36" x14ac:dyDescent="0.45">
      <c r="A26" t="s">
        <v>176</v>
      </c>
      <c r="B26">
        <v>10267</v>
      </c>
      <c r="C26">
        <v>0</v>
      </c>
      <c r="D26">
        <v>0</v>
      </c>
      <c r="E26">
        <v>0</v>
      </c>
      <c r="F26">
        <v>5</v>
      </c>
      <c r="G26">
        <v>5</v>
      </c>
      <c r="H26">
        <v>3</v>
      </c>
      <c r="I26">
        <v>0</v>
      </c>
      <c r="J26">
        <v>57815</v>
      </c>
      <c r="K26">
        <v>1</v>
      </c>
      <c r="L26">
        <v>20</v>
      </c>
      <c r="M26" t="s">
        <v>54</v>
      </c>
      <c r="N26" t="s">
        <v>24</v>
      </c>
      <c r="O26">
        <v>2210</v>
      </c>
      <c r="P26" t="s">
        <v>177</v>
      </c>
      <c r="Q26" t="s">
        <v>56</v>
      </c>
      <c r="R26" t="s">
        <v>27</v>
      </c>
      <c r="S26" t="s">
        <v>28</v>
      </c>
      <c r="T26" t="s">
        <v>29</v>
      </c>
      <c r="U26" t="s">
        <v>30</v>
      </c>
      <c r="V26" t="s">
        <v>110</v>
      </c>
      <c r="W26" t="s">
        <v>178</v>
      </c>
      <c r="X26" t="s">
        <v>46</v>
      </c>
      <c r="Y26" t="s">
        <v>47</v>
      </c>
      <c r="Z26" t="s">
        <v>35</v>
      </c>
      <c r="AA26" t="s">
        <v>64</v>
      </c>
      <c r="AB26">
        <v>16</v>
      </c>
      <c r="AC26" t="s">
        <v>73</v>
      </c>
      <c r="AD26" t="s">
        <v>51</v>
      </c>
      <c r="AE26">
        <v>4.8</v>
      </c>
      <c r="AF26">
        <v>5</v>
      </c>
      <c r="AG26">
        <v>0</v>
      </c>
      <c r="AH26" t="s">
        <v>179</v>
      </c>
      <c r="AI26">
        <v>0</v>
      </c>
      <c r="AJ26">
        <v>5</v>
      </c>
    </row>
    <row r="27" spans="1:36" x14ac:dyDescent="0.45">
      <c r="A27" t="s">
        <v>180</v>
      </c>
      <c r="B27">
        <v>10199</v>
      </c>
      <c r="C27">
        <v>0</v>
      </c>
      <c r="D27">
        <v>0</v>
      </c>
      <c r="E27">
        <v>1</v>
      </c>
      <c r="F27">
        <v>4</v>
      </c>
      <c r="G27">
        <v>3</v>
      </c>
      <c r="H27">
        <v>3</v>
      </c>
      <c r="I27">
        <v>0</v>
      </c>
      <c r="J27">
        <v>103613</v>
      </c>
      <c r="K27">
        <v>1</v>
      </c>
      <c r="L27">
        <v>30</v>
      </c>
      <c r="M27" t="s">
        <v>181</v>
      </c>
      <c r="N27" t="s">
        <v>182</v>
      </c>
      <c r="O27">
        <v>6033</v>
      </c>
      <c r="P27" t="s">
        <v>183</v>
      </c>
      <c r="Q27" t="s">
        <v>26</v>
      </c>
      <c r="R27" t="s">
        <v>27</v>
      </c>
      <c r="S27" t="s">
        <v>28</v>
      </c>
      <c r="T27" t="s">
        <v>29</v>
      </c>
      <c r="U27" t="s">
        <v>96</v>
      </c>
      <c r="V27" t="s">
        <v>184</v>
      </c>
      <c r="W27" t="s">
        <v>185</v>
      </c>
      <c r="X27" t="s">
        <v>186</v>
      </c>
      <c r="Y27" t="s">
        <v>141</v>
      </c>
      <c r="Z27" t="s">
        <v>48</v>
      </c>
      <c r="AA27" t="s">
        <v>49</v>
      </c>
      <c r="AB27">
        <v>4</v>
      </c>
      <c r="AC27" t="s">
        <v>37</v>
      </c>
      <c r="AD27" t="s">
        <v>51</v>
      </c>
      <c r="AE27">
        <v>3.5</v>
      </c>
      <c r="AF27">
        <v>5</v>
      </c>
      <c r="AG27">
        <v>7</v>
      </c>
      <c r="AH27" t="s">
        <v>187</v>
      </c>
      <c r="AI27">
        <v>0</v>
      </c>
      <c r="AJ27">
        <v>2</v>
      </c>
    </row>
    <row r="28" spans="1:36" x14ac:dyDescent="0.45">
      <c r="A28" t="s">
        <v>188</v>
      </c>
      <c r="B28">
        <v>10081</v>
      </c>
      <c r="C28">
        <v>1</v>
      </c>
      <c r="D28">
        <v>1</v>
      </c>
      <c r="E28">
        <v>0</v>
      </c>
      <c r="F28">
        <v>1</v>
      </c>
      <c r="G28">
        <v>1</v>
      </c>
      <c r="H28">
        <v>3</v>
      </c>
      <c r="I28">
        <v>1</v>
      </c>
      <c r="J28">
        <v>106367</v>
      </c>
      <c r="K28">
        <v>0</v>
      </c>
      <c r="L28">
        <v>26</v>
      </c>
      <c r="M28" t="s">
        <v>189</v>
      </c>
      <c r="N28" t="s">
        <v>24</v>
      </c>
      <c r="O28">
        <v>2468</v>
      </c>
      <c r="P28" t="s">
        <v>190</v>
      </c>
      <c r="Q28" t="s">
        <v>56</v>
      </c>
      <c r="R28" t="s">
        <v>43</v>
      </c>
      <c r="S28" t="s">
        <v>28</v>
      </c>
      <c r="T28" t="s">
        <v>29</v>
      </c>
      <c r="U28" t="s">
        <v>96</v>
      </c>
      <c r="V28" t="s">
        <v>191</v>
      </c>
      <c r="W28" t="s">
        <v>32</v>
      </c>
      <c r="X28" t="s">
        <v>33</v>
      </c>
      <c r="Y28" t="s">
        <v>34</v>
      </c>
      <c r="Z28" t="s">
        <v>192</v>
      </c>
      <c r="AA28" t="s">
        <v>193</v>
      </c>
      <c r="AB28">
        <v>3</v>
      </c>
      <c r="AC28" t="s">
        <v>99</v>
      </c>
      <c r="AD28" t="s">
        <v>51</v>
      </c>
      <c r="AE28">
        <v>5</v>
      </c>
      <c r="AF28">
        <v>4</v>
      </c>
      <c r="AG28">
        <v>3</v>
      </c>
      <c r="AH28" t="s">
        <v>106</v>
      </c>
      <c r="AI28">
        <v>0</v>
      </c>
      <c r="AJ28">
        <v>4</v>
      </c>
    </row>
    <row r="29" spans="1:36" x14ac:dyDescent="0.45">
      <c r="A29" t="s">
        <v>194</v>
      </c>
      <c r="B29">
        <v>10175</v>
      </c>
      <c r="C29">
        <v>0</v>
      </c>
      <c r="D29">
        <v>0</v>
      </c>
      <c r="E29">
        <v>1</v>
      </c>
      <c r="F29">
        <v>5</v>
      </c>
      <c r="G29">
        <v>5</v>
      </c>
      <c r="H29">
        <v>3</v>
      </c>
      <c r="I29">
        <v>0</v>
      </c>
      <c r="J29">
        <v>74312</v>
      </c>
      <c r="K29">
        <v>1</v>
      </c>
      <c r="L29">
        <v>18</v>
      </c>
      <c r="M29" t="s">
        <v>195</v>
      </c>
      <c r="N29" t="s">
        <v>24</v>
      </c>
      <c r="O29">
        <v>1901</v>
      </c>
      <c r="P29" t="s">
        <v>196</v>
      </c>
      <c r="Q29" t="s">
        <v>26</v>
      </c>
      <c r="R29" t="s">
        <v>27</v>
      </c>
      <c r="S29" t="s">
        <v>28</v>
      </c>
      <c r="T29" t="s">
        <v>29</v>
      </c>
      <c r="U29" t="s">
        <v>160</v>
      </c>
      <c r="V29" t="s">
        <v>90</v>
      </c>
      <c r="W29" t="s">
        <v>197</v>
      </c>
      <c r="X29" t="s">
        <v>198</v>
      </c>
      <c r="Y29" t="s">
        <v>47</v>
      </c>
      <c r="Z29" t="s">
        <v>35</v>
      </c>
      <c r="AA29" t="s">
        <v>199</v>
      </c>
      <c r="AB29">
        <v>2</v>
      </c>
      <c r="AC29" t="s">
        <v>50</v>
      </c>
      <c r="AD29" t="s">
        <v>51</v>
      </c>
      <c r="AE29">
        <v>3.39</v>
      </c>
      <c r="AF29">
        <v>3</v>
      </c>
      <c r="AG29">
        <v>0</v>
      </c>
      <c r="AH29" t="s">
        <v>200</v>
      </c>
      <c r="AI29">
        <v>0</v>
      </c>
      <c r="AJ29">
        <v>14</v>
      </c>
    </row>
    <row r="30" spans="1:36" x14ac:dyDescent="0.45">
      <c r="A30" t="s">
        <v>201</v>
      </c>
      <c r="B30">
        <v>10177</v>
      </c>
      <c r="C30">
        <v>1</v>
      </c>
      <c r="D30">
        <v>1</v>
      </c>
      <c r="E30">
        <v>0</v>
      </c>
      <c r="F30">
        <v>5</v>
      </c>
      <c r="G30">
        <v>5</v>
      </c>
      <c r="H30">
        <v>3</v>
      </c>
      <c r="I30">
        <v>0</v>
      </c>
      <c r="J30">
        <v>53492</v>
      </c>
      <c r="K30">
        <v>1</v>
      </c>
      <c r="L30">
        <v>19</v>
      </c>
      <c r="M30" t="s">
        <v>23</v>
      </c>
      <c r="N30" t="s">
        <v>24</v>
      </c>
      <c r="O30">
        <v>1701</v>
      </c>
      <c r="P30" t="s">
        <v>202</v>
      </c>
      <c r="Q30" t="s">
        <v>56</v>
      </c>
      <c r="R30" t="s">
        <v>43</v>
      </c>
      <c r="S30" t="s">
        <v>28</v>
      </c>
      <c r="T30" t="s">
        <v>29</v>
      </c>
      <c r="U30" t="s">
        <v>30</v>
      </c>
      <c r="V30" t="s">
        <v>117</v>
      </c>
      <c r="W30" t="s">
        <v>203</v>
      </c>
      <c r="X30" t="s">
        <v>112</v>
      </c>
      <c r="Y30" t="s">
        <v>47</v>
      </c>
      <c r="Z30" t="s">
        <v>35</v>
      </c>
      <c r="AA30" t="s">
        <v>113</v>
      </c>
      <c r="AB30">
        <v>14</v>
      </c>
      <c r="AC30" t="s">
        <v>73</v>
      </c>
      <c r="AD30" t="s">
        <v>51</v>
      </c>
      <c r="AE30">
        <v>3.35</v>
      </c>
      <c r="AF30">
        <v>4</v>
      </c>
      <c r="AG30">
        <v>0</v>
      </c>
      <c r="AH30" t="s">
        <v>204</v>
      </c>
      <c r="AI30">
        <v>0</v>
      </c>
      <c r="AJ30">
        <v>6</v>
      </c>
    </row>
    <row r="31" spans="1:36" x14ac:dyDescent="0.45">
      <c r="A31" t="s">
        <v>205</v>
      </c>
      <c r="B31">
        <v>10238</v>
      </c>
      <c r="C31">
        <v>1</v>
      </c>
      <c r="D31">
        <v>1</v>
      </c>
      <c r="E31">
        <v>0</v>
      </c>
      <c r="F31">
        <v>1</v>
      </c>
      <c r="G31">
        <v>1</v>
      </c>
      <c r="H31">
        <v>3</v>
      </c>
      <c r="I31">
        <v>1</v>
      </c>
      <c r="J31">
        <v>63000</v>
      </c>
      <c r="K31">
        <v>0</v>
      </c>
      <c r="L31">
        <v>1</v>
      </c>
      <c r="M31" t="s">
        <v>206</v>
      </c>
      <c r="N31" t="s">
        <v>24</v>
      </c>
      <c r="O31">
        <v>1450</v>
      </c>
      <c r="P31" t="s">
        <v>207</v>
      </c>
      <c r="Q31" t="s">
        <v>56</v>
      </c>
      <c r="R31" t="s">
        <v>43</v>
      </c>
      <c r="S31" t="s">
        <v>28</v>
      </c>
      <c r="T31" t="s">
        <v>29</v>
      </c>
      <c r="U31" t="s">
        <v>96</v>
      </c>
      <c r="V31" t="s">
        <v>208</v>
      </c>
      <c r="W31" t="s">
        <v>32</v>
      </c>
      <c r="X31" t="s">
        <v>33</v>
      </c>
      <c r="Y31" t="s">
        <v>34</v>
      </c>
      <c r="Z31" t="s">
        <v>192</v>
      </c>
      <c r="AA31" t="s">
        <v>193</v>
      </c>
      <c r="AB31">
        <v>1</v>
      </c>
      <c r="AC31" t="s">
        <v>99</v>
      </c>
      <c r="AD31" t="s">
        <v>51</v>
      </c>
      <c r="AE31">
        <v>4.5</v>
      </c>
      <c r="AF31">
        <v>2</v>
      </c>
      <c r="AG31">
        <v>6</v>
      </c>
      <c r="AH31" t="s">
        <v>209</v>
      </c>
      <c r="AI31">
        <v>0</v>
      </c>
      <c r="AJ31">
        <v>14</v>
      </c>
    </row>
    <row r="32" spans="1:36" x14ac:dyDescent="0.45">
      <c r="A32" t="s">
        <v>210</v>
      </c>
      <c r="B32">
        <v>10184</v>
      </c>
      <c r="C32">
        <v>0</v>
      </c>
      <c r="D32">
        <v>0</v>
      </c>
      <c r="E32">
        <v>1</v>
      </c>
      <c r="F32">
        <v>1</v>
      </c>
      <c r="G32">
        <v>5</v>
      </c>
      <c r="H32">
        <v>3</v>
      </c>
      <c r="I32">
        <v>0</v>
      </c>
      <c r="J32">
        <v>65288</v>
      </c>
      <c r="K32">
        <v>0</v>
      </c>
      <c r="L32">
        <v>20</v>
      </c>
      <c r="M32" t="s">
        <v>54</v>
      </c>
      <c r="N32" t="s">
        <v>24</v>
      </c>
      <c r="O32">
        <v>1013</v>
      </c>
      <c r="P32" t="s">
        <v>211</v>
      </c>
      <c r="Q32" t="s">
        <v>26</v>
      </c>
      <c r="R32" t="s">
        <v>27</v>
      </c>
      <c r="S32" t="s">
        <v>28</v>
      </c>
      <c r="T32" t="s">
        <v>29</v>
      </c>
      <c r="U32" t="s">
        <v>30</v>
      </c>
      <c r="V32" t="s">
        <v>212</v>
      </c>
      <c r="W32" t="s">
        <v>32</v>
      </c>
      <c r="X32" t="s">
        <v>33</v>
      </c>
      <c r="Y32" t="s">
        <v>34</v>
      </c>
      <c r="Z32" t="s">
        <v>35</v>
      </c>
      <c r="AA32" t="s">
        <v>72</v>
      </c>
      <c r="AC32" t="s">
        <v>73</v>
      </c>
      <c r="AD32" t="s">
        <v>51</v>
      </c>
      <c r="AE32">
        <v>3.19</v>
      </c>
      <c r="AF32">
        <v>3</v>
      </c>
      <c r="AG32">
        <v>0</v>
      </c>
      <c r="AH32" t="s">
        <v>213</v>
      </c>
      <c r="AI32">
        <v>0</v>
      </c>
      <c r="AJ32">
        <v>9</v>
      </c>
    </row>
    <row r="33" spans="1:36" x14ac:dyDescent="0.45">
      <c r="A33" t="s">
        <v>214</v>
      </c>
      <c r="B33">
        <v>10203</v>
      </c>
      <c r="C33">
        <v>0</v>
      </c>
      <c r="D33">
        <v>3</v>
      </c>
      <c r="E33">
        <v>0</v>
      </c>
      <c r="F33">
        <v>3</v>
      </c>
      <c r="G33">
        <v>5</v>
      </c>
      <c r="H33">
        <v>3</v>
      </c>
      <c r="I33">
        <v>1</v>
      </c>
      <c r="J33">
        <v>64375</v>
      </c>
      <c r="K33">
        <v>0</v>
      </c>
      <c r="L33">
        <v>19</v>
      </c>
      <c r="M33" t="s">
        <v>23</v>
      </c>
      <c r="N33" t="s">
        <v>24</v>
      </c>
      <c r="O33">
        <v>2043</v>
      </c>
      <c r="P33" t="s">
        <v>215</v>
      </c>
      <c r="Q33" t="s">
        <v>56</v>
      </c>
      <c r="R33" t="s">
        <v>216</v>
      </c>
      <c r="S33" t="s">
        <v>28</v>
      </c>
      <c r="T33" t="s">
        <v>29</v>
      </c>
      <c r="U33" t="s">
        <v>96</v>
      </c>
      <c r="V33" t="s">
        <v>217</v>
      </c>
      <c r="W33" t="s">
        <v>32</v>
      </c>
      <c r="X33" t="s">
        <v>33</v>
      </c>
      <c r="Y33" t="s">
        <v>34</v>
      </c>
      <c r="Z33" t="s">
        <v>35</v>
      </c>
      <c r="AA33" t="s">
        <v>59</v>
      </c>
      <c r="AB33">
        <v>20</v>
      </c>
      <c r="AC33" t="s">
        <v>99</v>
      </c>
      <c r="AD33" t="s">
        <v>51</v>
      </c>
      <c r="AE33">
        <v>3.5</v>
      </c>
      <c r="AF33">
        <v>5</v>
      </c>
      <c r="AG33">
        <v>0</v>
      </c>
      <c r="AH33" t="s">
        <v>218</v>
      </c>
      <c r="AI33">
        <v>0</v>
      </c>
      <c r="AJ33">
        <v>17</v>
      </c>
    </row>
    <row r="34" spans="1:36" x14ac:dyDescent="0.45">
      <c r="A34" t="s">
        <v>219</v>
      </c>
      <c r="B34">
        <v>10188</v>
      </c>
      <c r="C34">
        <v>1</v>
      </c>
      <c r="D34">
        <v>1</v>
      </c>
      <c r="E34">
        <v>0</v>
      </c>
      <c r="F34">
        <v>5</v>
      </c>
      <c r="G34">
        <v>6</v>
      </c>
      <c r="H34">
        <v>3</v>
      </c>
      <c r="I34">
        <v>0</v>
      </c>
      <c r="J34">
        <v>74326</v>
      </c>
      <c r="K34">
        <v>1</v>
      </c>
      <c r="L34">
        <v>3</v>
      </c>
      <c r="M34" t="s">
        <v>220</v>
      </c>
      <c r="N34" t="s">
        <v>221</v>
      </c>
      <c r="O34">
        <v>21851</v>
      </c>
      <c r="P34" t="s">
        <v>222</v>
      </c>
      <c r="Q34" t="s">
        <v>56</v>
      </c>
      <c r="R34" t="s">
        <v>43</v>
      </c>
      <c r="S34" t="s">
        <v>149</v>
      </c>
      <c r="T34" t="s">
        <v>29</v>
      </c>
      <c r="U34" t="s">
        <v>96</v>
      </c>
      <c r="V34" t="s">
        <v>223</v>
      </c>
      <c r="W34" t="s">
        <v>224</v>
      </c>
      <c r="X34" t="s">
        <v>112</v>
      </c>
      <c r="Y34" t="s">
        <v>47</v>
      </c>
      <c r="Z34" t="s">
        <v>225</v>
      </c>
      <c r="AA34" t="s">
        <v>226</v>
      </c>
      <c r="AB34">
        <v>17</v>
      </c>
      <c r="AC34" t="s">
        <v>73</v>
      </c>
      <c r="AD34" t="s">
        <v>51</v>
      </c>
      <c r="AE34">
        <v>3.14</v>
      </c>
      <c r="AF34">
        <v>5</v>
      </c>
      <c r="AG34">
        <v>0</v>
      </c>
      <c r="AH34" t="s">
        <v>227</v>
      </c>
      <c r="AI34">
        <v>1</v>
      </c>
      <c r="AJ34">
        <v>19</v>
      </c>
    </row>
    <row r="35" spans="1:36" x14ac:dyDescent="0.45">
      <c r="A35" t="s">
        <v>228</v>
      </c>
      <c r="B35">
        <v>10107</v>
      </c>
      <c r="C35">
        <v>0</v>
      </c>
      <c r="D35">
        <v>0</v>
      </c>
      <c r="E35">
        <v>0</v>
      </c>
      <c r="F35">
        <v>1</v>
      </c>
      <c r="G35">
        <v>5</v>
      </c>
      <c r="H35">
        <v>3</v>
      </c>
      <c r="I35">
        <v>0</v>
      </c>
      <c r="J35">
        <v>63763</v>
      </c>
      <c r="K35">
        <v>0</v>
      </c>
      <c r="L35">
        <v>20</v>
      </c>
      <c r="M35" t="s">
        <v>54</v>
      </c>
      <c r="N35" t="s">
        <v>24</v>
      </c>
      <c r="O35">
        <v>2148</v>
      </c>
      <c r="P35" t="s">
        <v>229</v>
      </c>
      <c r="Q35" t="s">
        <v>56</v>
      </c>
      <c r="R35" t="s">
        <v>27</v>
      </c>
      <c r="S35" t="s">
        <v>28</v>
      </c>
      <c r="T35" t="s">
        <v>29</v>
      </c>
      <c r="U35" t="s">
        <v>96</v>
      </c>
      <c r="V35" t="s">
        <v>230</v>
      </c>
      <c r="W35" t="s">
        <v>32</v>
      </c>
      <c r="X35" t="s">
        <v>33</v>
      </c>
      <c r="Y35" t="s">
        <v>34</v>
      </c>
      <c r="Z35" t="s">
        <v>35</v>
      </c>
      <c r="AA35" t="s">
        <v>78</v>
      </c>
      <c r="AB35">
        <v>11</v>
      </c>
      <c r="AC35" t="s">
        <v>92</v>
      </c>
      <c r="AD35" t="s">
        <v>51</v>
      </c>
      <c r="AE35">
        <v>4.51</v>
      </c>
      <c r="AF35">
        <v>4</v>
      </c>
      <c r="AG35">
        <v>0</v>
      </c>
      <c r="AH35" t="s">
        <v>231</v>
      </c>
      <c r="AI35">
        <v>0</v>
      </c>
      <c r="AJ35">
        <v>3</v>
      </c>
    </row>
    <row r="36" spans="1:36" x14ac:dyDescent="0.45">
      <c r="A36" t="s">
        <v>232</v>
      </c>
      <c r="B36">
        <v>10181</v>
      </c>
      <c r="C36">
        <v>1</v>
      </c>
      <c r="D36">
        <v>1</v>
      </c>
      <c r="E36">
        <v>1</v>
      </c>
      <c r="F36">
        <v>1</v>
      </c>
      <c r="G36">
        <v>5</v>
      </c>
      <c r="H36">
        <v>3</v>
      </c>
      <c r="I36">
        <v>0</v>
      </c>
      <c r="J36">
        <v>62162</v>
      </c>
      <c r="K36">
        <v>0</v>
      </c>
      <c r="L36">
        <v>20</v>
      </c>
      <c r="M36" t="s">
        <v>54</v>
      </c>
      <c r="N36" t="s">
        <v>24</v>
      </c>
      <c r="O36">
        <v>1890</v>
      </c>
      <c r="P36" t="s">
        <v>233</v>
      </c>
      <c r="Q36" t="s">
        <v>26</v>
      </c>
      <c r="R36" t="s">
        <v>43</v>
      </c>
      <c r="S36" t="s">
        <v>28</v>
      </c>
      <c r="T36" t="s">
        <v>29</v>
      </c>
      <c r="U36" t="s">
        <v>30</v>
      </c>
      <c r="V36" t="s">
        <v>150</v>
      </c>
      <c r="W36" t="s">
        <v>32</v>
      </c>
      <c r="X36" t="s">
        <v>33</v>
      </c>
      <c r="Y36" t="s">
        <v>34</v>
      </c>
      <c r="Z36" t="s">
        <v>35</v>
      </c>
      <c r="AA36" t="s">
        <v>91</v>
      </c>
      <c r="AB36">
        <v>19</v>
      </c>
      <c r="AC36" t="s">
        <v>50</v>
      </c>
      <c r="AD36" t="s">
        <v>51</v>
      </c>
      <c r="AE36">
        <v>3.25</v>
      </c>
      <c r="AF36">
        <v>5</v>
      </c>
      <c r="AG36">
        <v>0</v>
      </c>
      <c r="AH36" t="s">
        <v>146</v>
      </c>
      <c r="AI36">
        <v>0</v>
      </c>
      <c r="AJ36">
        <v>15</v>
      </c>
    </row>
    <row r="37" spans="1:36" x14ac:dyDescent="0.45">
      <c r="A37" t="s">
        <v>234</v>
      </c>
      <c r="B37">
        <v>10150</v>
      </c>
      <c r="C37">
        <v>0</v>
      </c>
      <c r="D37">
        <v>0</v>
      </c>
      <c r="E37">
        <v>1</v>
      </c>
      <c r="F37">
        <v>1</v>
      </c>
      <c r="G37">
        <v>4</v>
      </c>
      <c r="H37">
        <v>3</v>
      </c>
      <c r="I37">
        <v>0</v>
      </c>
      <c r="J37">
        <v>77692</v>
      </c>
      <c r="K37">
        <v>0</v>
      </c>
      <c r="L37">
        <v>25</v>
      </c>
      <c r="M37" t="s">
        <v>235</v>
      </c>
      <c r="N37" t="s">
        <v>24</v>
      </c>
      <c r="O37">
        <v>2184</v>
      </c>
      <c r="P37" t="s">
        <v>236</v>
      </c>
      <c r="Q37" t="s">
        <v>26</v>
      </c>
      <c r="R37" t="s">
        <v>27</v>
      </c>
      <c r="S37" t="s">
        <v>28</v>
      </c>
      <c r="T37" t="s">
        <v>29</v>
      </c>
      <c r="U37" t="s">
        <v>30</v>
      </c>
      <c r="V37" t="s">
        <v>223</v>
      </c>
      <c r="W37" t="s">
        <v>32</v>
      </c>
      <c r="X37" t="s">
        <v>33</v>
      </c>
      <c r="Y37" t="s">
        <v>34</v>
      </c>
      <c r="Z37" t="s">
        <v>84</v>
      </c>
      <c r="AA37" t="s">
        <v>237</v>
      </c>
      <c r="AB37">
        <v>5</v>
      </c>
      <c r="AC37" t="s">
        <v>73</v>
      </c>
      <c r="AD37" t="s">
        <v>51</v>
      </c>
      <c r="AE37">
        <v>3.84</v>
      </c>
      <c r="AF37">
        <v>3</v>
      </c>
      <c r="AG37">
        <v>5</v>
      </c>
      <c r="AH37" t="s">
        <v>218</v>
      </c>
      <c r="AI37">
        <v>0</v>
      </c>
      <c r="AJ37">
        <v>4</v>
      </c>
    </row>
    <row r="38" spans="1:36" x14ac:dyDescent="0.45">
      <c r="A38" t="s">
        <v>238</v>
      </c>
      <c r="B38">
        <v>10001</v>
      </c>
      <c r="C38">
        <v>0</v>
      </c>
      <c r="D38">
        <v>0</v>
      </c>
      <c r="E38">
        <v>1</v>
      </c>
      <c r="F38">
        <v>1</v>
      </c>
      <c r="G38">
        <v>5</v>
      </c>
      <c r="H38">
        <v>4</v>
      </c>
      <c r="I38">
        <v>0</v>
      </c>
      <c r="J38">
        <v>72640</v>
      </c>
      <c r="K38">
        <v>0</v>
      </c>
      <c r="L38">
        <v>18</v>
      </c>
      <c r="M38" t="s">
        <v>195</v>
      </c>
      <c r="N38" t="s">
        <v>24</v>
      </c>
      <c r="O38">
        <v>2169</v>
      </c>
      <c r="P38" t="s">
        <v>239</v>
      </c>
      <c r="Q38" t="s">
        <v>26</v>
      </c>
      <c r="R38" t="s">
        <v>27</v>
      </c>
      <c r="S38" t="s">
        <v>28</v>
      </c>
      <c r="T38" t="s">
        <v>29</v>
      </c>
      <c r="U38" t="s">
        <v>30</v>
      </c>
      <c r="V38" t="s">
        <v>240</v>
      </c>
      <c r="W38" t="s">
        <v>32</v>
      </c>
      <c r="X38" t="s">
        <v>33</v>
      </c>
      <c r="Y38" t="s">
        <v>34</v>
      </c>
      <c r="Z38" t="s">
        <v>35</v>
      </c>
      <c r="AA38" t="s">
        <v>199</v>
      </c>
      <c r="AB38">
        <v>2</v>
      </c>
      <c r="AC38" t="s">
        <v>50</v>
      </c>
      <c r="AD38" t="s">
        <v>38</v>
      </c>
      <c r="AE38">
        <v>5</v>
      </c>
      <c r="AF38">
        <v>3</v>
      </c>
      <c r="AG38">
        <v>0</v>
      </c>
      <c r="AH38" t="s">
        <v>241</v>
      </c>
      <c r="AI38">
        <v>0</v>
      </c>
      <c r="AJ38">
        <v>14</v>
      </c>
    </row>
    <row r="39" spans="1:36" x14ac:dyDescent="0.45">
      <c r="A39" t="s">
        <v>242</v>
      </c>
      <c r="B39">
        <v>10085</v>
      </c>
      <c r="C39">
        <v>0</v>
      </c>
      <c r="D39">
        <v>0</v>
      </c>
      <c r="E39">
        <v>0</v>
      </c>
      <c r="F39">
        <v>1</v>
      </c>
      <c r="G39">
        <v>4</v>
      </c>
      <c r="H39">
        <v>3</v>
      </c>
      <c r="I39">
        <v>0</v>
      </c>
      <c r="J39">
        <v>93396</v>
      </c>
      <c r="K39">
        <v>0</v>
      </c>
      <c r="L39">
        <v>24</v>
      </c>
      <c r="M39" t="s">
        <v>81</v>
      </c>
      <c r="N39" t="s">
        <v>24</v>
      </c>
      <c r="O39">
        <v>2132</v>
      </c>
      <c r="P39" t="s">
        <v>243</v>
      </c>
      <c r="Q39" t="s">
        <v>56</v>
      </c>
      <c r="R39" t="s">
        <v>27</v>
      </c>
      <c r="S39" t="s">
        <v>28</v>
      </c>
      <c r="T39" t="s">
        <v>29</v>
      </c>
      <c r="U39" t="s">
        <v>30</v>
      </c>
      <c r="V39" t="s">
        <v>217</v>
      </c>
      <c r="W39" t="s">
        <v>32</v>
      </c>
      <c r="X39" t="s">
        <v>33</v>
      </c>
      <c r="Y39" t="s">
        <v>34</v>
      </c>
      <c r="Z39" t="s">
        <v>84</v>
      </c>
      <c r="AA39" t="s">
        <v>85</v>
      </c>
      <c r="AB39">
        <v>10</v>
      </c>
      <c r="AC39" t="s">
        <v>50</v>
      </c>
      <c r="AD39" t="s">
        <v>51</v>
      </c>
      <c r="AE39">
        <v>4.96</v>
      </c>
      <c r="AF39">
        <v>4</v>
      </c>
      <c r="AG39">
        <v>6</v>
      </c>
      <c r="AH39" t="s">
        <v>244</v>
      </c>
      <c r="AI39">
        <v>0</v>
      </c>
      <c r="AJ39">
        <v>3</v>
      </c>
    </row>
    <row r="40" spans="1:36" x14ac:dyDescent="0.45">
      <c r="A40" t="s">
        <v>245</v>
      </c>
      <c r="B40">
        <v>10115</v>
      </c>
      <c r="C40">
        <v>0</v>
      </c>
      <c r="D40">
        <v>0</v>
      </c>
      <c r="E40">
        <v>1</v>
      </c>
      <c r="F40">
        <v>1</v>
      </c>
      <c r="G40">
        <v>5</v>
      </c>
      <c r="H40">
        <v>3</v>
      </c>
      <c r="I40">
        <v>0</v>
      </c>
      <c r="J40">
        <v>52846</v>
      </c>
      <c r="K40">
        <v>0</v>
      </c>
      <c r="L40">
        <v>19</v>
      </c>
      <c r="M40" t="s">
        <v>23</v>
      </c>
      <c r="N40" t="s">
        <v>24</v>
      </c>
      <c r="O40">
        <v>1701</v>
      </c>
      <c r="P40" t="s">
        <v>246</v>
      </c>
      <c r="Q40" t="s">
        <v>26</v>
      </c>
      <c r="R40" t="s">
        <v>27</v>
      </c>
      <c r="S40" t="s">
        <v>28</v>
      </c>
      <c r="T40" t="s">
        <v>29</v>
      </c>
      <c r="U40" t="s">
        <v>96</v>
      </c>
      <c r="V40" t="s">
        <v>247</v>
      </c>
      <c r="W40" t="s">
        <v>32</v>
      </c>
      <c r="X40" t="s">
        <v>33</v>
      </c>
      <c r="Y40" t="s">
        <v>34</v>
      </c>
      <c r="Z40" t="s">
        <v>35</v>
      </c>
      <c r="AA40" t="s">
        <v>129</v>
      </c>
      <c r="AB40">
        <v>18</v>
      </c>
      <c r="AC40" t="s">
        <v>37</v>
      </c>
      <c r="AD40" t="s">
        <v>51</v>
      </c>
      <c r="AE40">
        <v>4.43</v>
      </c>
      <c r="AF40">
        <v>3</v>
      </c>
      <c r="AG40">
        <v>0</v>
      </c>
      <c r="AH40" t="s">
        <v>213</v>
      </c>
      <c r="AI40">
        <v>0</v>
      </c>
      <c r="AJ40">
        <v>14</v>
      </c>
    </row>
    <row r="41" spans="1:36" x14ac:dyDescent="0.45">
      <c r="A41" t="s">
        <v>248</v>
      </c>
      <c r="B41">
        <v>10082</v>
      </c>
      <c r="C41">
        <v>0</v>
      </c>
      <c r="D41">
        <v>0</v>
      </c>
      <c r="E41">
        <v>0</v>
      </c>
      <c r="F41">
        <v>2</v>
      </c>
      <c r="G41">
        <v>3</v>
      </c>
      <c r="H41">
        <v>3</v>
      </c>
      <c r="I41">
        <v>0</v>
      </c>
      <c r="J41">
        <v>100031</v>
      </c>
      <c r="K41">
        <v>0</v>
      </c>
      <c r="L41">
        <v>27</v>
      </c>
      <c r="M41" t="s">
        <v>41</v>
      </c>
      <c r="N41" t="s">
        <v>24</v>
      </c>
      <c r="O41">
        <v>1886</v>
      </c>
      <c r="P41" t="s">
        <v>249</v>
      </c>
      <c r="Q41" t="s">
        <v>56</v>
      </c>
      <c r="R41" t="s">
        <v>27</v>
      </c>
      <c r="S41" t="s">
        <v>28</v>
      </c>
      <c r="T41" t="s">
        <v>29</v>
      </c>
      <c r="U41" t="s">
        <v>96</v>
      </c>
      <c r="V41" t="s">
        <v>250</v>
      </c>
      <c r="W41" t="s">
        <v>32</v>
      </c>
      <c r="X41" t="s">
        <v>33</v>
      </c>
      <c r="Y41" t="s">
        <v>34</v>
      </c>
      <c r="Z41" t="s">
        <v>48</v>
      </c>
      <c r="AA41" t="s">
        <v>49</v>
      </c>
      <c r="AB41">
        <v>4</v>
      </c>
      <c r="AC41" t="s">
        <v>37</v>
      </c>
      <c r="AD41" t="s">
        <v>51</v>
      </c>
      <c r="AE41">
        <v>5</v>
      </c>
      <c r="AF41">
        <v>5</v>
      </c>
      <c r="AG41">
        <v>6</v>
      </c>
      <c r="AH41" t="s">
        <v>106</v>
      </c>
      <c r="AI41">
        <v>0</v>
      </c>
      <c r="AJ41">
        <v>7</v>
      </c>
    </row>
    <row r="42" spans="1:36" x14ac:dyDescent="0.45">
      <c r="A42" t="s">
        <v>251</v>
      </c>
      <c r="B42">
        <v>10040</v>
      </c>
      <c r="C42">
        <v>0</v>
      </c>
      <c r="D42">
        <v>0</v>
      </c>
      <c r="E42">
        <v>0</v>
      </c>
      <c r="F42">
        <v>1</v>
      </c>
      <c r="G42">
        <v>6</v>
      </c>
      <c r="H42">
        <v>3</v>
      </c>
      <c r="I42">
        <v>0</v>
      </c>
      <c r="J42">
        <v>71860</v>
      </c>
      <c r="K42">
        <v>0</v>
      </c>
      <c r="L42">
        <v>3</v>
      </c>
      <c r="M42" t="s">
        <v>220</v>
      </c>
      <c r="N42" t="s">
        <v>252</v>
      </c>
      <c r="O42">
        <v>5664</v>
      </c>
      <c r="P42" t="s">
        <v>253</v>
      </c>
      <c r="Q42" t="s">
        <v>56</v>
      </c>
      <c r="R42" t="s">
        <v>27</v>
      </c>
      <c r="S42" t="s">
        <v>28</v>
      </c>
      <c r="T42" t="s">
        <v>29</v>
      </c>
      <c r="U42" t="s">
        <v>30</v>
      </c>
      <c r="V42" t="s">
        <v>254</v>
      </c>
      <c r="W42" t="s">
        <v>32</v>
      </c>
      <c r="X42" t="s">
        <v>33</v>
      </c>
      <c r="Y42" t="s">
        <v>34</v>
      </c>
      <c r="Z42" t="s">
        <v>225</v>
      </c>
      <c r="AA42" t="s">
        <v>226</v>
      </c>
      <c r="AB42">
        <v>17</v>
      </c>
      <c r="AC42" t="s">
        <v>50</v>
      </c>
      <c r="AD42" t="s">
        <v>51</v>
      </c>
      <c r="AE42">
        <v>5</v>
      </c>
      <c r="AF42">
        <v>5</v>
      </c>
      <c r="AG42">
        <v>0</v>
      </c>
      <c r="AH42" t="s">
        <v>218</v>
      </c>
      <c r="AI42">
        <v>0</v>
      </c>
      <c r="AJ42">
        <v>7</v>
      </c>
    </row>
    <row r="43" spans="1:36" x14ac:dyDescent="0.45">
      <c r="A43" t="s">
        <v>255</v>
      </c>
      <c r="B43">
        <v>10067</v>
      </c>
      <c r="C43">
        <v>0</v>
      </c>
      <c r="D43">
        <v>0</v>
      </c>
      <c r="E43">
        <v>0</v>
      </c>
      <c r="F43">
        <v>1</v>
      </c>
      <c r="G43">
        <v>5</v>
      </c>
      <c r="H43">
        <v>3</v>
      </c>
      <c r="I43">
        <v>0</v>
      </c>
      <c r="J43">
        <v>61656</v>
      </c>
      <c r="K43">
        <v>0</v>
      </c>
      <c r="L43">
        <v>19</v>
      </c>
      <c r="M43" t="s">
        <v>23</v>
      </c>
      <c r="N43" t="s">
        <v>24</v>
      </c>
      <c r="O43">
        <v>2763</v>
      </c>
      <c r="P43" t="s">
        <v>256</v>
      </c>
      <c r="Q43" t="s">
        <v>56</v>
      </c>
      <c r="R43" t="s">
        <v>27</v>
      </c>
      <c r="S43" t="s">
        <v>28</v>
      </c>
      <c r="T43" t="s">
        <v>29</v>
      </c>
      <c r="U43" t="s">
        <v>30</v>
      </c>
      <c r="V43" t="s">
        <v>212</v>
      </c>
      <c r="W43" t="s">
        <v>32</v>
      </c>
      <c r="X43" t="s">
        <v>33</v>
      </c>
      <c r="Y43" t="s">
        <v>34</v>
      </c>
      <c r="Z43" t="s">
        <v>35</v>
      </c>
      <c r="AA43" t="s">
        <v>36</v>
      </c>
      <c r="AB43">
        <v>22</v>
      </c>
      <c r="AC43" t="s">
        <v>73</v>
      </c>
      <c r="AD43" t="s">
        <v>51</v>
      </c>
      <c r="AE43">
        <v>5</v>
      </c>
      <c r="AF43">
        <v>4</v>
      </c>
      <c r="AG43">
        <v>0</v>
      </c>
      <c r="AH43" t="s">
        <v>257</v>
      </c>
      <c r="AI43">
        <v>0</v>
      </c>
      <c r="AJ43">
        <v>11</v>
      </c>
    </row>
    <row r="44" spans="1:36" x14ac:dyDescent="0.45">
      <c r="A44" t="s">
        <v>258</v>
      </c>
      <c r="B44">
        <v>10108</v>
      </c>
      <c r="C44">
        <v>1</v>
      </c>
      <c r="D44">
        <v>1</v>
      </c>
      <c r="E44">
        <v>1</v>
      </c>
      <c r="F44">
        <v>1</v>
      </c>
      <c r="G44">
        <v>3</v>
      </c>
      <c r="H44">
        <v>3</v>
      </c>
      <c r="I44">
        <v>0</v>
      </c>
      <c r="J44">
        <v>110929</v>
      </c>
      <c r="K44">
        <v>0</v>
      </c>
      <c r="L44">
        <v>5</v>
      </c>
      <c r="M44" t="s">
        <v>259</v>
      </c>
      <c r="N44" t="s">
        <v>24</v>
      </c>
      <c r="O44">
        <v>2045</v>
      </c>
      <c r="P44" t="s">
        <v>260</v>
      </c>
      <c r="Q44" t="s">
        <v>26</v>
      </c>
      <c r="R44" t="s">
        <v>43</v>
      </c>
      <c r="S44" t="s">
        <v>28</v>
      </c>
      <c r="T44" t="s">
        <v>29</v>
      </c>
      <c r="U44" t="s">
        <v>30</v>
      </c>
      <c r="V44" t="s">
        <v>70</v>
      </c>
      <c r="W44" t="s">
        <v>32</v>
      </c>
      <c r="X44" t="s">
        <v>33</v>
      </c>
      <c r="Y44" t="s">
        <v>34</v>
      </c>
      <c r="Z44" t="s">
        <v>48</v>
      </c>
      <c r="AA44" t="s">
        <v>237</v>
      </c>
      <c r="AB44">
        <v>5</v>
      </c>
      <c r="AC44" t="s">
        <v>50</v>
      </c>
      <c r="AD44" t="s">
        <v>51</v>
      </c>
      <c r="AE44">
        <v>4.5</v>
      </c>
      <c r="AF44">
        <v>5</v>
      </c>
      <c r="AG44">
        <v>7</v>
      </c>
      <c r="AH44" t="s">
        <v>209</v>
      </c>
      <c r="AI44">
        <v>0</v>
      </c>
      <c r="AJ44">
        <v>8</v>
      </c>
    </row>
    <row r="45" spans="1:36" x14ac:dyDescent="0.45">
      <c r="A45" t="s">
        <v>261</v>
      </c>
      <c r="B45">
        <v>10210</v>
      </c>
      <c r="C45">
        <v>0</v>
      </c>
      <c r="D45">
        <v>0</v>
      </c>
      <c r="E45">
        <v>0</v>
      </c>
      <c r="F45">
        <v>1</v>
      </c>
      <c r="G45">
        <v>5</v>
      </c>
      <c r="H45">
        <v>3</v>
      </c>
      <c r="I45">
        <v>0</v>
      </c>
      <c r="J45">
        <v>54237</v>
      </c>
      <c r="K45">
        <v>0</v>
      </c>
      <c r="L45">
        <v>19</v>
      </c>
      <c r="M45" t="s">
        <v>23</v>
      </c>
      <c r="N45" t="s">
        <v>24</v>
      </c>
      <c r="O45">
        <v>2170</v>
      </c>
      <c r="P45" t="s">
        <v>262</v>
      </c>
      <c r="Q45" t="s">
        <v>56</v>
      </c>
      <c r="R45" t="s">
        <v>27</v>
      </c>
      <c r="S45" t="s">
        <v>28</v>
      </c>
      <c r="T45" t="s">
        <v>29</v>
      </c>
      <c r="U45" t="s">
        <v>30</v>
      </c>
      <c r="V45" t="s">
        <v>263</v>
      </c>
      <c r="W45" t="s">
        <v>32</v>
      </c>
      <c r="X45" t="s">
        <v>33</v>
      </c>
      <c r="Y45" t="s">
        <v>34</v>
      </c>
      <c r="Z45" t="s">
        <v>35</v>
      </c>
      <c r="AA45" t="s">
        <v>64</v>
      </c>
      <c r="AB45">
        <v>16</v>
      </c>
      <c r="AC45" t="s">
        <v>50</v>
      </c>
      <c r="AD45" t="s">
        <v>51</v>
      </c>
      <c r="AE45">
        <v>3.3</v>
      </c>
      <c r="AF45">
        <v>4</v>
      </c>
      <c r="AG45">
        <v>0</v>
      </c>
      <c r="AH45" t="s">
        <v>264</v>
      </c>
      <c r="AI45">
        <v>0</v>
      </c>
      <c r="AJ45">
        <v>11</v>
      </c>
    </row>
    <row r="46" spans="1:36" x14ac:dyDescent="0.45">
      <c r="A46" t="s">
        <v>265</v>
      </c>
      <c r="B46">
        <v>10154</v>
      </c>
      <c r="C46">
        <v>0</v>
      </c>
      <c r="D46">
        <v>0</v>
      </c>
      <c r="E46">
        <v>1</v>
      </c>
      <c r="F46">
        <v>1</v>
      </c>
      <c r="G46">
        <v>5</v>
      </c>
      <c r="H46">
        <v>3</v>
      </c>
      <c r="I46">
        <v>0</v>
      </c>
      <c r="J46">
        <v>60380</v>
      </c>
      <c r="K46">
        <v>0</v>
      </c>
      <c r="L46">
        <v>19</v>
      </c>
      <c r="M46" t="s">
        <v>23</v>
      </c>
      <c r="N46" t="s">
        <v>24</v>
      </c>
      <c r="O46">
        <v>1845</v>
      </c>
      <c r="P46" t="s">
        <v>266</v>
      </c>
      <c r="Q46" t="s">
        <v>26</v>
      </c>
      <c r="R46" t="s">
        <v>27</v>
      </c>
      <c r="S46" t="s">
        <v>28</v>
      </c>
      <c r="T46" t="s">
        <v>29</v>
      </c>
      <c r="U46" t="s">
        <v>30</v>
      </c>
      <c r="V46" t="s">
        <v>161</v>
      </c>
      <c r="W46" t="s">
        <v>32</v>
      </c>
      <c r="X46" t="s">
        <v>33</v>
      </c>
      <c r="Y46" t="s">
        <v>34</v>
      </c>
      <c r="Z46" t="s">
        <v>35</v>
      </c>
      <c r="AA46" t="s">
        <v>72</v>
      </c>
      <c r="AC46" t="s">
        <v>37</v>
      </c>
      <c r="AD46" t="s">
        <v>51</v>
      </c>
      <c r="AE46">
        <v>3.8</v>
      </c>
      <c r="AF46">
        <v>5</v>
      </c>
      <c r="AG46">
        <v>0</v>
      </c>
      <c r="AH46" t="s">
        <v>146</v>
      </c>
      <c r="AI46">
        <v>0</v>
      </c>
      <c r="AJ46">
        <v>4</v>
      </c>
    </row>
    <row r="47" spans="1:36" x14ac:dyDescent="0.45">
      <c r="A47" t="s">
        <v>267</v>
      </c>
      <c r="B47">
        <v>10200</v>
      </c>
      <c r="C47">
        <v>0</v>
      </c>
      <c r="D47">
        <v>0</v>
      </c>
      <c r="E47">
        <v>1</v>
      </c>
      <c r="F47">
        <v>1</v>
      </c>
      <c r="G47">
        <v>6</v>
      </c>
      <c r="H47">
        <v>3</v>
      </c>
      <c r="I47">
        <v>0</v>
      </c>
      <c r="J47">
        <v>66808</v>
      </c>
      <c r="K47">
        <v>0</v>
      </c>
      <c r="L47">
        <v>3</v>
      </c>
      <c r="M47" t="s">
        <v>220</v>
      </c>
      <c r="N47" t="s">
        <v>123</v>
      </c>
      <c r="O47">
        <v>78207</v>
      </c>
      <c r="P47" t="s">
        <v>268</v>
      </c>
      <c r="Q47" t="s">
        <v>26</v>
      </c>
      <c r="R47" t="s">
        <v>27</v>
      </c>
      <c r="S47" t="s">
        <v>149</v>
      </c>
      <c r="T47" t="s">
        <v>29</v>
      </c>
      <c r="U47" t="s">
        <v>96</v>
      </c>
      <c r="V47" t="s">
        <v>269</v>
      </c>
      <c r="W47" t="s">
        <v>32</v>
      </c>
      <c r="X47" t="s">
        <v>33</v>
      </c>
      <c r="Y47" t="s">
        <v>34</v>
      </c>
      <c r="Z47" t="s">
        <v>225</v>
      </c>
      <c r="AA47" t="s">
        <v>270</v>
      </c>
      <c r="AB47">
        <v>21</v>
      </c>
      <c r="AC47" t="s">
        <v>92</v>
      </c>
      <c r="AD47" t="s">
        <v>51</v>
      </c>
      <c r="AE47">
        <v>3</v>
      </c>
      <c r="AF47">
        <v>5</v>
      </c>
      <c r="AG47">
        <v>0</v>
      </c>
      <c r="AH47" t="s">
        <v>271</v>
      </c>
      <c r="AI47">
        <v>0</v>
      </c>
      <c r="AJ47">
        <v>17</v>
      </c>
    </row>
    <row r="48" spans="1:36" x14ac:dyDescent="0.45">
      <c r="A48" t="s">
        <v>272</v>
      </c>
      <c r="B48">
        <v>10240</v>
      </c>
      <c r="C48">
        <v>0</v>
      </c>
      <c r="D48">
        <v>0</v>
      </c>
      <c r="E48">
        <v>0</v>
      </c>
      <c r="F48">
        <v>5</v>
      </c>
      <c r="G48">
        <v>5</v>
      </c>
      <c r="H48">
        <v>3</v>
      </c>
      <c r="I48">
        <v>0</v>
      </c>
      <c r="J48">
        <v>64786</v>
      </c>
      <c r="K48">
        <v>1</v>
      </c>
      <c r="L48">
        <v>19</v>
      </c>
      <c r="M48" t="s">
        <v>23</v>
      </c>
      <c r="N48" t="s">
        <v>24</v>
      </c>
      <c r="O48">
        <v>1775</v>
      </c>
      <c r="P48" t="s">
        <v>273</v>
      </c>
      <c r="Q48" t="s">
        <v>56</v>
      </c>
      <c r="R48" t="s">
        <v>27</v>
      </c>
      <c r="S48" t="s">
        <v>28</v>
      </c>
      <c r="T48" t="s">
        <v>29</v>
      </c>
      <c r="U48" t="s">
        <v>30</v>
      </c>
      <c r="V48" t="s">
        <v>274</v>
      </c>
      <c r="W48" t="s">
        <v>275</v>
      </c>
      <c r="X48" t="s">
        <v>276</v>
      </c>
      <c r="Y48" t="s">
        <v>47</v>
      </c>
      <c r="Z48" t="s">
        <v>35</v>
      </c>
      <c r="AA48" t="s">
        <v>78</v>
      </c>
      <c r="AB48">
        <v>11</v>
      </c>
      <c r="AC48" t="s">
        <v>50</v>
      </c>
      <c r="AD48" t="s">
        <v>51</v>
      </c>
      <c r="AE48">
        <v>4.3</v>
      </c>
      <c r="AF48">
        <v>4</v>
      </c>
      <c r="AG48">
        <v>0</v>
      </c>
      <c r="AH48" t="s">
        <v>277</v>
      </c>
      <c r="AI48">
        <v>0</v>
      </c>
      <c r="AJ48">
        <v>3</v>
      </c>
    </row>
    <row r="49" spans="1:36" x14ac:dyDescent="0.45">
      <c r="A49" t="s">
        <v>278</v>
      </c>
      <c r="B49">
        <v>10168</v>
      </c>
      <c r="C49">
        <v>0</v>
      </c>
      <c r="D49">
        <v>0</v>
      </c>
      <c r="E49">
        <v>0</v>
      </c>
      <c r="F49">
        <v>1</v>
      </c>
      <c r="G49">
        <v>5</v>
      </c>
      <c r="H49">
        <v>3</v>
      </c>
      <c r="I49">
        <v>0</v>
      </c>
      <c r="J49">
        <v>64816</v>
      </c>
      <c r="K49">
        <v>0</v>
      </c>
      <c r="L49">
        <v>19</v>
      </c>
      <c r="M49" t="s">
        <v>23</v>
      </c>
      <c r="N49" t="s">
        <v>24</v>
      </c>
      <c r="O49">
        <v>2044</v>
      </c>
      <c r="P49" t="s">
        <v>279</v>
      </c>
      <c r="Q49" t="s">
        <v>56</v>
      </c>
      <c r="R49" t="s">
        <v>27</v>
      </c>
      <c r="S49" t="s">
        <v>280</v>
      </c>
      <c r="T49" t="s">
        <v>29</v>
      </c>
      <c r="U49" t="s">
        <v>96</v>
      </c>
      <c r="V49" t="s">
        <v>281</v>
      </c>
      <c r="W49" t="s">
        <v>32</v>
      </c>
      <c r="X49" t="s">
        <v>33</v>
      </c>
      <c r="Y49" t="s">
        <v>34</v>
      </c>
      <c r="Z49" t="s">
        <v>35</v>
      </c>
      <c r="AA49" t="s">
        <v>91</v>
      </c>
      <c r="AB49">
        <v>19</v>
      </c>
      <c r="AC49" t="s">
        <v>50</v>
      </c>
      <c r="AD49" t="s">
        <v>51</v>
      </c>
      <c r="AE49">
        <v>3.58</v>
      </c>
      <c r="AF49">
        <v>5</v>
      </c>
      <c r="AG49">
        <v>0</v>
      </c>
      <c r="AH49" t="s">
        <v>244</v>
      </c>
      <c r="AI49">
        <v>0</v>
      </c>
      <c r="AJ49">
        <v>3</v>
      </c>
    </row>
    <row r="50" spans="1:36" x14ac:dyDescent="0.45">
      <c r="A50" t="s">
        <v>282</v>
      </c>
      <c r="B50">
        <v>10220</v>
      </c>
      <c r="C50">
        <v>0</v>
      </c>
      <c r="D50">
        <v>0</v>
      </c>
      <c r="E50">
        <v>1</v>
      </c>
      <c r="F50">
        <v>1</v>
      </c>
      <c r="G50">
        <v>3</v>
      </c>
      <c r="H50">
        <v>3</v>
      </c>
      <c r="I50">
        <v>0</v>
      </c>
      <c r="J50">
        <v>68678</v>
      </c>
      <c r="K50">
        <v>0</v>
      </c>
      <c r="L50">
        <v>14</v>
      </c>
      <c r="M50" t="s">
        <v>102</v>
      </c>
      <c r="N50" t="s">
        <v>24</v>
      </c>
      <c r="O50">
        <v>2170</v>
      </c>
      <c r="P50" t="s">
        <v>283</v>
      </c>
      <c r="Q50" t="s">
        <v>26</v>
      </c>
      <c r="R50" t="s">
        <v>27</v>
      </c>
      <c r="S50" t="s">
        <v>28</v>
      </c>
      <c r="T50" t="s">
        <v>29</v>
      </c>
      <c r="U50" t="s">
        <v>30</v>
      </c>
      <c r="V50" t="s">
        <v>284</v>
      </c>
      <c r="W50" t="s">
        <v>32</v>
      </c>
      <c r="X50" t="s">
        <v>33</v>
      </c>
      <c r="Y50" t="s">
        <v>34</v>
      </c>
      <c r="Z50" t="s">
        <v>48</v>
      </c>
      <c r="AA50" t="s">
        <v>285</v>
      </c>
      <c r="AB50">
        <v>6</v>
      </c>
      <c r="AC50" t="s">
        <v>50</v>
      </c>
      <c r="AD50" t="s">
        <v>51</v>
      </c>
      <c r="AE50">
        <v>4.7</v>
      </c>
      <c r="AF50">
        <v>3</v>
      </c>
      <c r="AG50">
        <v>6</v>
      </c>
      <c r="AH50" t="s">
        <v>171</v>
      </c>
      <c r="AI50">
        <v>0</v>
      </c>
      <c r="AJ50">
        <v>2</v>
      </c>
    </row>
    <row r="51" spans="1:36" x14ac:dyDescent="0.45">
      <c r="A51" t="s">
        <v>286</v>
      </c>
      <c r="B51">
        <v>10275</v>
      </c>
      <c r="C51">
        <v>1</v>
      </c>
      <c r="D51">
        <v>1</v>
      </c>
      <c r="E51">
        <v>0</v>
      </c>
      <c r="F51">
        <v>5</v>
      </c>
      <c r="G51">
        <v>5</v>
      </c>
      <c r="H51">
        <v>3</v>
      </c>
      <c r="I51">
        <v>0</v>
      </c>
      <c r="J51">
        <v>64066</v>
      </c>
      <c r="K51">
        <v>1</v>
      </c>
      <c r="L51">
        <v>20</v>
      </c>
      <c r="M51" t="s">
        <v>54</v>
      </c>
      <c r="N51" t="s">
        <v>24</v>
      </c>
      <c r="O51">
        <v>1752</v>
      </c>
      <c r="P51" t="s">
        <v>287</v>
      </c>
      <c r="Q51" t="s">
        <v>56</v>
      </c>
      <c r="R51" t="s">
        <v>43</v>
      </c>
      <c r="S51" t="s">
        <v>28</v>
      </c>
      <c r="T51" t="s">
        <v>29</v>
      </c>
      <c r="U51" t="s">
        <v>30</v>
      </c>
      <c r="V51" t="s">
        <v>288</v>
      </c>
      <c r="W51" t="s">
        <v>289</v>
      </c>
      <c r="X51" t="s">
        <v>119</v>
      </c>
      <c r="Y51" t="s">
        <v>47</v>
      </c>
      <c r="Z51" t="s">
        <v>35</v>
      </c>
      <c r="AA51" t="s">
        <v>98</v>
      </c>
      <c r="AB51">
        <v>12</v>
      </c>
      <c r="AC51" t="s">
        <v>73</v>
      </c>
      <c r="AD51" t="s">
        <v>51</v>
      </c>
      <c r="AE51">
        <v>4.2</v>
      </c>
      <c r="AF51">
        <v>5</v>
      </c>
      <c r="AG51">
        <v>0</v>
      </c>
      <c r="AH51" t="s">
        <v>290</v>
      </c>
      <c r="AI51">
        <v>0</v>
      </c>
      <c r="AJ51">
        <v>9</v>
      </c>
    </row>
    <row r="52" spans="1:36" x14ac:dyDescent="0.45">
      <c r="A52" t="s">
        <v>291</v>
      </c>
      <c r="B52">
        <v>10269</v>
      </c>
      <c r="C52">
        <v>1</v>
      </c>
      <c r="D52">
        <v>1</v>
      </c>
      <c r="E52">
        <v>1</v>
      </c>
      <c r="F52">
        <v>5</v>
      </c>
      <c r="G52">
        <v>5</v>
      </c>
      <c r="H52">
        <v>3</v>
      </c>
      <c r="I52">
        <v>0</v>
      </c>
      <c r="J52">
        <v>59369</v>
      </c>
      <c r="K52">
        <v>1</v>
      </c>
      <c r="L52">
        <v>20</v>
      </c>
      <c r="M52" t="s">
        <v>54</v>
      </c>
      <c r="N52" t="s">
        <v>24</v>
      </c>
      <c r="O52">
        <v>2169</v>
      </c>
      <c r="P52" t="s">
        <v>292</v>
      </c>
      <c r="Q52" t="s">
        <v>26</v>
      </c>
      <c r="R52" t="s">
        <v>43</v>
      </c>
      <c r="S52" t="s">
        <v>28</v>
      </c>
      <c r="T52" t="s">
        <v>29</v>
      </c>
      <c r="U52" t="s">
        <v>30</v>
      </c>
      <c r="V52" t="s">
        <v>293</v>
      </c>
      <c r="W52" t="s">
        <v>294</v>
      </c>
      <c r="X52" t="s">
        <v>46</v>
      </c>
      <c r="Y52" t="s">
        <v>47</v>
      </c>
      <c r="Z52" t="s">
        <v>35</v>
      </c>
      <c r="AA52" t="s">
        <v>113</v>
      </c>
      <c r="AB52">
        <v>14</v>
      </c>
      <c r="AC52" t="s">
        <v>50</v>
      </c>
      <c r="AD52" t="s">
        <v>51</v>
      </c>
      <c r="AE52">
        <v>4.2</v>
      </c>
      <c r="AF52">
        <v>4</v>
      </c>
      <c r="AG52">
        <v>0</v>
      </c>
      <c r="AH52" t="s">
        <v>295</v>
      </c>
      <c r="AI52">
        <v>0</v>
      </c>
      <c r="AJ52">
        <v>6</v>
      </c>
    </row>
    <row r="53" spans="1:36" x14ac:dyDescent="0.45">
      <c r="A53" t="s">
        <v>296</v>
      </c>
      <c r="B53">
        <v>10029</v>
      </c>
      <c r="C53">
        <v>1</v>
      </c>
      <c r="D53">
        <v>1</v>
      </c>
      <c r="E53">
        <v>1</v>
      </c>
      <c r="F53">
        <v>2</v>
      </c>
      <c r="G53">
        <v>5</v>
      </c>
      <c r="H53">
        <v>4</v>
      </c>
      <c r="I53">
        <v>0</v>
      </c>
      <c r="J53">
        <v>50373</v>
      </c>
      <c r="K53">
        <v>0</v>
      </c>
      <c r="L53">
        <v>19</v>
      </c>
      <c r="M53" t="s">
        <v>23</v>
      </c>
      <c r="N53" t="s">
        <v>24</v>
      </c>
      <c r="O53">
        <v>2134</v>
      </c>
      <c r="P53" t="s">
        <v>297</v>
      </c>
      <c r="Q53" t="s">
        <v>26</v>
      </c>
      <c r="R53" t="s">
        <v>43</v>
      </c>
      <c r="S53" t="s">
        <v>28</v>
      </c>
      <c r="T53" t="s">
        <v>29</v>
      </c>
      <c r="U53" t="s">
        <v>30</v>
      </c>
      <c r="V53" t="s">
        <v>298</v>
      </c>
      <c r="W53" t="s">
        <v>32</v>
      </c>
      <c r="X53" t="s">
        <v>33</v>
      </c>
      <c r="Y53" t="s">
        <v>34</v>
      </c>
      <c r="Z53" t="s">
        <v>35</v>
      </c>
      <c r="AA53" t="s">
        <v>98</v>
      </c>
      <c r="AB53">
        <v>12</v>
      </c>
      <c r="AC53" t="s">
        <v>92</v>
      </c>
      <c r="AD53" t="s">
        <v>38</v>
      </c>
      <c r="AE53">
        <v>4.0999999999999996</v>
      </c>
      <c r="AF53">
        <v>4</v>
      </c>
      <c r="AG53">
        <v>0</v>
      </c>
      <c r="AH53" t="s">
        <v>299</v>
      </c>
      <c r="AI53">
        <v>0</v>
      </c>
      <c r="AJ53">
        <v>5</v>
      </c>
    </row>
    <row r="54" spans="1:36" x14ac:dyDescent="0.45">
      <c r="A54" t="s">
        <v>300</v>
      </c>
      <c r="B54">
        <v>10261</v>
      </c>
      <c r="C54">
        <v>0</v>
      </c>
      <c r="D54">
        <v>0</v>
      </c>
      <c r="E54">
        <v>1</v>
      </c>
      <c r="F54">
        <v>1</v>
      </c>
      <c r="G54">
        <v>5</v>
      </c>
      <c r="H54">
        <v>3</v>
      </c>
      <c r="I54">
        <v>0</v>
      </c>
      <c r="J54">
        <v>63108</v>
      </c>
      <c r="K54">
        <v>0</v>
      </c>
      <c r="L54">
        <v>19</v>
      </c>
      <c r="M54" t="s">
        <v>23</v>
      </c>
      <c r="N54" t="s">
        <v>24</v>
      </c>
      <c r="O54">
        <v>2452</v>
      </c>
      <c r="P54" t="s">
        <v>301</v>
      </c>
      <c r="Q54" t="s">
        <v>26</v>
      </c>
      <c r="R54" t="s">
        <v>27</v>
      </c>
      <c r="S54" t="s">
        <v>28</v>
      </c>
      <c r="T54" t="s">
        <v>29</v>
      </c>
      <c r="U54" t="s">
        <v>30</v>
      </c>
      <c r="V54" t="s">
        <v>161</v>
      </c>
      <c r="W54" t="s">
        <v>32</v>
      </c>
      <c r="X54" t="s">
        <v>33</v>
      </c>
      <c r="Y54" t="s">
        <v>34</v>
      </c>
      <c r="Z54" t="s">
        <v>35</v>
      </c>
      <c r="AA54" t="s">
        <v>113</v>
      </c>
      <c r="AB54">
        <v>14</v>
      </c>
      <c r="AC54" t="s">
        <v>92</v>
      </c>
      <c r="AD54" t="s">
        <v>51</v>
      </c>
      <c r="AE54">
        <v>4.4000000000000004</v>
      </c>
      <c r="AF54">
        <v>5</v>
      </c>
      <c r="AG54">
        <v>0</v>
      </c>
      <c r="AH54" t="s">
        <v>146</v>
      </c>
      <c r="AI54">
        <v>0</v>
      </c>
      <c r="AJ54">
        <v>3</v>
      </c>
    </row>
    <row r="55" spans="1:36" x14ac:dyDescent="0.45">
      <c r="A55" t="s">
        <v>302</v>
      </c>
      <c r="B55">
        <v>10292</v>
      </c>
      <c r="C55">
        <v>0</v>
      </c>
      <c r="D55">
        <v>0</v>
      </c>
      <c r="E55">
        <v>1</v>
      </c>
      <c r="F55">
        <v>4</v>
      </c>
      <c r="G55">
        <v>5</v>
      </c>
      <c r="H55">
        <v>2</v>
      </c>
      <c r="I55">
        <v>0</v>
      </c>
      <c r="J55">
        <v>59144</v>
      </c>
      <c r="K55">
        <v>1</v>
      </c>
      <c r="L55">
        <v>19</v>
      </c>
      <c r="M55" t="s">
        <v>23</v>
      </c>
      <c r="N55" t="s">
        <v>24</v>
      </c>
      <c r="O55">
        <v>1880</v>
      </c>
      <c r="P55" t="s">
        <v>303</v>
      </c>
      <c r="Q55" t="s">
        <v>26</v>
      </c>
      <c r="R55" t="s">
        <v>27</v>
      </c>
      <c r="S55" t="s">
        <v>28</v>
      </c>
      <c r="T55" t="s">
        <v>29</v>
      </c>
      <c r="U55" t="s">
        <v>96</v>
      </c>
      <c r="V55" t="s">
        <v>69</v>
      </c>
      <c r="W55" t="s">
        <v>304</v>
      </c>
      <c r="X55" t="s">
        <v>156</v>
      </c>
      <c r="Y55" t="s">
        <v>141</v>
      </c>
      <c r="Z55" t="s">
        <v>35</v>
      </c>
      <c r="AA55" t="s">
        <v>59</v>
      </c>
      <c r="AB55">
        <v>20</v>
      </c>
      <c r="AC55" t="s">
        <v>37</v>
      </c>
      <c r="AD55" t="s">
        <v>175</v>
      </c>
      <c r="AE55">
        <v>2</v>
      </c>
      <c r="AF55">
        <v>3</v>
      </c>
      <c r="AG55">
        <v>0</v>
      </c>
      <c r="AH55" t="s">
        <v>305</v>
      </c>
      <c r="AI55">
        <v>5</v>
      </c>
      <c r="AJ55">
        <v>16</v>
      </c>
    </row>
    <row r="56" spans="1:36" x14ac:dyDescent="0.45">
      <c r="A56" t="s">
        <v>306</v>
      </c>
      <c r="B56">
        <v>10282</v>
      </c>
      <c r="C56">
        <v>0</v>
      </c>
      <c r="D56">
        <v>2</v>
      </c>
      <c r="E56">
        <v>1</v>
      </c>
      <c r="F56">
        <v>1</v>
      </c>
      <c r="G56">
        <v>5</v>
      </c>
      <c r="H56">
        <v>2</v>
      </c>
      <c r="I56">
        <v>0</v>
      </c>
      <c r="J56">
        <v>68051</v>
      </c>
      <c r="K56">
        <v>0</v>
      </c>
      <c r="L56">
        <v>18</v>
      </c>
      <c r="M56" t="s">
        <v>195</v>
      </c>
      <c r="N56" t="s">
        <v>24</v>
      </c>
      <c r="O56">
        <v>1803</v>
      </c>
      <c r="P56" t="s">
        <v>307</v>
      </c>
      <c r="Q56" t="s">
        <v>26</v>
      </c>
      <c r="R56" t="s">
        <v>68</v>
      </c>
      <c r="S56" t="s">
        <v>28</v>
      </c>
      <c r="T56" t="s">
        <v>29</v>
      </c>
      <c r="U56" t="s">
        <v>30</v>
      </c>
      <c r="V56" t="s">
        <v>308</v>
      </c>
      <c r="W56" t="s">
        <v>32</v>
      </c>
      <c r="X56" t="s">
        <v>33</v>
      </c>
      <c r="Y56" t="s">
        <v>34</v>
      </c>
      <c r="Z56" t="s">
        <v>35</v>
      </c>
      <c r="AA56" t="s">
        <v>199</v>
      </c>
      <c r="AB56">
        <v>2</v>
      </c>
      <c r="AC56" t="s">
        <v>174</v>
      </c>
      <c r="AD56" t="s">
        <v>175</v>
      </c>
      <c r="AE56">
        <v>4.13</v>
      </c>
      <c r="AF56">
        <v>2</v>
      </c>
      <c r="AG56">
        <v>0</v>
      </c>
      <c r="AH56" t="s">
        <v>146</v>
      </c>
      <c r="AI56">
        <v>3</v>
      </c>
      <c r="AJ56">
        <v>3</v>
      </c>
    </row>
    <row r="57" spans="1:36" x14ac:dyDescent="0.45">
      <c r="A57" t="s">
        <v>309</v>
      </c>
      <c r="B57">
        <v>10019</v>
      </c>
      <c r="C57">
        <v>0</v>
      </c>
      <c r="D57">
        <v>0</v>
      </c>
      <c r="E57">
        <v>1</v>
      </c>
      <c r="F57">
        <v>1</v>
      </c>
      <c r="G57">
        <v>5</v>
      </c>
      <c r="H57">
        <v>4</v>
      </c>
      <c r="I57">
        <v>0</v>
      </c>
      <c r="J57">
        <v>170500</v>
      </c>
      <c r="K57">
        <v>0</v>
      </c>
      <c r="L57">
        <v>10</v>
      </c>
      <c r="M57" t="s">
        <v>310</v>
      </c>
      <c r="N57" t="s">
        <v>24</v>
      </c>
      <c r="O57">
        <v>2030</v>
      </c>
      <c r="P57" t="s">
        <v>311</v>
      </c>
      <c r="Q57" t="s">
        <v>26</v>
      </c>
      <c r="R57" t="s">
        <v>27</v>
      </c>
      <c r="S57" t="s">
        <v>28</v>
      </c>
      <c r="T57" t="s">
        <v>29</v>
      </c>
      <c r="U57" t="s">
        <v>96</v>
      </c>
      <c r="V57" t="s">
        <v>312</v>
      </c>
      <c r="W57" t="s">
        <v>32</v>
      </c>
      <c r="X57" t="s">
        <v>33</v>
      </c>
      <c r="Y57" t="s">
        <v>34</v>
      </c>
      <c r="Z57" t="s">
        <v>35</v>
      </c>
      <c r="AA57" t="s">
        <v>199</v>
      </c>
      <c r="AB57">
        <v>2</v>
      </c>
      <c r="AC57" t="s">
        <v>50</v>
      </c>
      <c r="AD57" t="s">
        <v>38</v>
      </c>
      <c r="AE57">
        <v>3.7</v>
      </c>
      <c r="AF57">
        <v>5</v>
      </c>
      <c r="AG57">
        <v>0</v>
      </c>
      <c r="AH57" t="s">
        <v>313</v>
      </c>
      <c r="AI57">
        <v>0</v>
      </c>
      <c r="AJ57">
        <v>15</v>
      </c>
    </row>
    <row r="58" spans="1:36" x14ac:dyDescent="0.45">
      <c r="A58" t="s">
        <v>314</v>
      </c>
      <c r="B58">
        <v>10094</v>
      </c>
      <c r="C58">
        <v>1</v>
      </c>
      <c r="D58">
        <v>1</v>
      </c>
      <c r="E58">
        <v>0</v>
      </c>
      <c r="F58">
        <v>1</v>
      </c>
      <c r="G58">
        <v>5</v>
      </c>
      <c r="H58">
        <v>3</v>
      </c>
      <c r="I58">
        <v>0</v>
      </c>
      <c r="J58">
        <v>63381</v>
      </c>
      <c r="K58">
        <v>0</v>
      </c>
      <c r="L58">
        <v>19</v>
      </c>
      <c r="M58" t="s">
        <v>23</v>
      </c>
      <c r="N58" t="s">
        <v>24</v>
      </c>
      <c r="O58">
        <v>2189</v>
      </c>
      <c r="P58" t="s">
        <v>315</v>
      </c>
      <c r="Q58" t="s">
        <v>56</v>
      </c>
      <c r="R58" t="s">
        <v>43</v>
      </c>
      <c r="S58" t="s">
        <v>28</v>
      </c>
      <c r="T58" t="s">
        <v>109</v>
      </c>
      <c r="U58" t="s">
        <v>30</v>
      </c>
      <c r="V58" t="s">
        <v>104</v>
      </c>
      <c r="W58" t="s">
        <v>32</v>
      </c>
      <c r="X58" t="s">
        <v>33</v>
      </c>
      <c r="Y58" t="s">
        <v>34</v>
      </c>
      <c r="Z58" t="s">
        <v>35</v>
      </c>
      <c r="AA58" t="s">
        <v>129</v>
      </c>
      <c r="AB58">
        <v>18</v>
      </c>
      <c r="AC58" t="s">
        <v>50</v>
      </c>
      <c r="AD58" t="s">
        <v>51</v>
      </c>
      <c r="AE58">
        <v>4.7300000000000004</v>
      </c>
      <c r="AF58">
        <v>5</v>
      </c>
      <c r="AG58">
        <v>0</v>
      </c>
      <c r="AH58" t="s">
        <v>130</v>
      </c>
      <c r="AI58">
        <v>0</v>
      </c>
      <c r="AJ58">
        <v>6</v>
      </c>
    </row>
    <row r="59" spans="1:36" x14ac:dyDescent="0.45">
      <c r="A59" t="s">
        <v>316</v>
      </c>
      <c r="B59">
        <v>10193</v>
      </c>
      <c r="C59">
        <v>1</v>
      </c>
      <c r="D59">
        <v>1</v>
      </c>
      <c r="E59">
        <v>1</v>
      </c>
      <c r="F59">
        <v>1</v>
      </c>
      <c r="G59">
        <v>3</v>
      </c>
      <c r="H59">
        <v>3</v>
      </c>
      <c r="I59">
        <v>0</v>
      </c>
      <c r="J59">
        <v>83552</v>
      </c>
      <c r="K59">
        <v>0</v>
      </c>
      <c r="L59">
        <v>9</v>
      </c>
      <c r="M59" t="s">
        <v>122</v>
      </c>
      <c r="N59" t="s">
        <v>24</v>
      </c>
      <c r="O59">
        <v>1810</v>
      </c>
      <c r="P59" t="s">
        <v>317</v>
      </c>
      <c r="Q59" t="s">
        <v>26</v>
      </c>
      <c r="R59" t="s">
        <v>43</v>
      </c>
      <c r="S59" t="s">
        <v>28</v>
      </c>
      <c r="T59" t="s">
        <v>29</v>
      </c>
      <c r="U59" t="s">
        <v>30</v>
      </c>
      <c r="V59" t="s">
        <v>44</v>
      </c>
      <c r="W59" t="s">
        <v>32</v>
      </c>
      <c r="X59" t="s">
        <v>33</v>
      </c>
      <c r="Y59" t="s">
        <v>34</v>
      </c>
      <c r="Z59" t="s">
        <v>48</v>
      </c>
      <c r="AA59" t="s">
        <v>49</v>
      </c>
      <c r="AB59">
        <v>4</v>
      </c>
      <c r="AC59" t="s">
        <v>50</v>
      </c>
      <c r="AD59" t="s">
        <v>51</v>
      </c>
      <c r="AE59">
        <v>3.04</v>
      </c>
      <c r="AF59">
        <v>3</v>
      </c>
      <c r="AG59">
        <v>6</v>
      </c>
      <c r="AH59" t="s">
        <v>318</v>
      </c>
      <c r="AI59">
        <v>0</v>
      </c>
      <c r="AJ59">
        <v>2</v>
      </c>
    </row>
    <row r="60" spans="1:36" x14ac:dyDescent="0.45">
      <c r="A60" t="s">
        <v>319</v>
      </c>
      <c r="B60">
        <v>10132</v>
      </c>
      <c r="C60">
        <v>0</v>
      </c>
      <c r="D60">
        <v>0</v>
      </c>
      <c r="E60">
        <v>0</v>
      </c>
      <c r="F60">
        <v>2</v>
      </c>
      <c r="G60">
        <v>5</v>
      </c>
      <c r="H60">
        <v>3</v>
      </c>
      <c r="I60">
        <v>0</v>
      </c>
      <c r="J60">
        <v>56149</v>
      </c>
      <c r="K60">
        <v>0</v>
      </c>
      <c r="L60">
        <v>19</v>
      </c>
      <c r="M60" t="s">
        <v>23</v>
      </c>
      <c r="N60" t="s">
        <v>24</v>
      </c>
      <c r="O60">
        <v>1821</v>
      </c>
      <c r="P60" t="s">
        <v>320</v>
      </c>
      <c r="Q60" t="s">
        <v>56</v>
      </c>
      <c r="R60" t="s">
        <v>27</v>
      </c>
      <c r="S60" t="s">
        <v>28</v>
      </c>
      <c r="T60" t="s">
        <v>29</v>
      </c>
      <c r="U60" t="s">
        <v>30</v>
      </c>
      <c r="V60" t="s">
        <v>298</v>
      </c>
      <c r="W60" t="s">
        <v>32</v>
      </c>
      <c r="X60" t="s">
        <v>33</v>
      </c>
      <c r="Y60" t="s">
        <v>34</v>
      </c>
      <c r="Z60" t="s">
        <v>35</v>
      </c>
      <c r="AA60" t="s">
        <v>36</v>
      </c>
      <c r="AB60">
        <v>22</v>
      </c>
      <c r="AC60" t="s">
        <v>37</v>
      </c>
      <c r="AD60" t="s">
        <v>51</v>
      </c>
      <c r="AE60">
        <v>4.12</v>
      </c>
      <c r="AF60">
        <v>5</v>
      </c>
      <c r="AG60">
        <v>0</v>
      </c>
      <c r="AH60" t="s">
        <v>321</v>
      </c>
      <c r="AI60">
        <v>0</v>
      </c>
      <c r="AJ60">
        <v>15</v>
      </c>
    </row>
    <row r="61" spans="1:36" x14ac:dyDescent="0.45">
      <c r="A61" t="s">
        <v>322</v>
      </c>
      <c r="B61">
        <v>10083</v>
      </c>
      <c r="C61">
        <v>0</v>
      </c>
      <c r="D61">
        <v>0</v>
      </c>
      <c r="E61">
        <v>1</v>
      </c>
      <c r="F61">
        <v>1</v>
      </c>
      <c r="G61">
        <v>3</v>
      </c>
      <c r="H61">
        <v>3</v>
      </c>
      <c r="I61">
        <v>0</v>
      </c>
      <c r="J61">
        <v>92329</v>
      </c>
      <c r="K61">
        <v>0</v>
      </c>
      <c r="L61">
        <v>28</v>
      </c>
      <c r="M61" t="s">
        <v>323</v>
      </c>
      <c r="N61" t="s">
        <v>182</v>
      </c>
      <c r="O61">
        <v>6278</v>
      </c>
      <c r="P61" t="s">
        <v>324</v>
      </c>
      <c r="Q61" t="s">
        <v>26</v>
      </c>
      <c r="R61" t="s">
        <v>27</v>
      </c>
      <c r="S61" t="s">
        <v>28</v>
      </c>
      <c r="T61" t="s">
        <v>29</v>
      </c>
      <c r="U61" t="s">
        <v>30</v>
      </c>
      <c r="V61" t="s">
        <v>83</v>
      </c>
      <c r="W61" t="s">
        <v>32</v>
      </c>
      <c r="X61" t="s">
        <v>33</v>
      </c>
      <c r="Y61" t="s">
        <v>34</v>
      </c>
      <c r="Z61" t="s">
        <v>48</v>
      </c>
      <c r="AA61" t="s">
        <v>105</v>
      </c>
      <c r="AB61">
        <v>7</v>
      </c>
      <c r="AC61" t="s">
        <v>92</v>
      </c>
      <c r="AD61" t="s">
        <v>51</v>
      </c>
      <c r="AE61">
        <v>5</v>
      </c>
      <c r="AF61">
        <v>3</v>
      </c>
      <c r="AG61">
        <v>4</v>
      </c>
      <c r="AH61" t="s">
        <v>86</v>
      </c>
      <c r="AI61">
        <v>0</v>
      </c>
      <c r="AJ61">
        <v>5</v>
      </c>
    </row>
    <row r="62" spans="1:36" x14ac:dyDescent="0.45">
      <c r="A62" t="s">
        <v>325</v>
      </c>
      <c r="B62">
        <v>10099</v>
      </c>
      <c r="C62">
        <v>0</v>
      </c>
      <c r="D62">
        <v>0</v>
      </c>
      <c r="E62">
        <v>0</v>
      </c>
      <c r="F62">
        <v>1</v>
      </c>
      <c r="G62">
        <v>6</v>
      </c>
      <c r="H62">
        <v>3</v>
      </c>
      <c r="I62">
        <v>0</v>
      </c>
      <c r="J62">
        <v>65729</v>
      </c>
      <c r="K62">
        <v>0</v>
      </c>
      <c r="L62">
        <v>21</v>
      </c>
      <c r="M62" t="s">
        <v>326</v>
      </c>
      <c r="N62" t="s">
        <v>252</v>
      </c>
      <c r="O62">
        <v>5473</v>
      </c>
      <c r="P62" t="s">
        <v>327</v>
      </c>
      <c r="Q62" t="s">
        <v>56</v>
      </c>
      <c r="R62" t="s">
        <v>27</v>
      </c>
      <c r="S62" t="s">
        <v>28</v>
      </c>
      <c r="T62" t="s">
        <v>29</v>
      </c>
      <c r="U62" t="s">
        <v>30</v>
      </c>
      <c r="V62" t="s">
        <v>328</v>
      </c>
      <c r="W62" t="s">
        <v>32</v>
      </c>
      <c r="X62" t="s">
        <v>33</v>
      </c>
      <c r="Y62" t="s">
        <v>34</v>
      </c>
      <c r="Z62" t="s">
        <v>225</v>
      </c>
      <c r="AA62" t="s">
        <v>329</v>
      </c>
      <c r="AB62">
        <v>15</v>
      </c>
      <c r="AC62" t="s">
        <v>50</v>
      </c>
      <c r="AD62" t="s">
        <v>51</v>
      </c>
      <c r="AE62">
        <v>4.62</v>
      </c>
      <c r="AF62">
        <v>4</v>
      </c>
      <c r="AG62">
        <v>0</v>
      </c>
      <c r="AH62" t="s">
        <v>330</v>
      </c>
      <c r="AI62">
        <v>0</v>
      </c>
      <c r="AJ62">
        <v>8</v>
      </c>
    </row>
    <row r="63" spans="1:36" x14ac:dyDescent="0.45">
      <c r="A63" t="s">
        <v>331</v>
      </c>
      <c r="B63">
        <v>10212</v>
      </c>
      <c r="C63">
        <v>1</v>
      </c>
      <c r="D63">
        <v>1</v>
      </c>
      <c r="E63">
        <v>0</v>
      </c>
      <c r="F63">
        <v>3</v>
      </c>
      <c r="G63">
        <v>3</v>
      </c>
      <c r="H63">
        <v>3</v>
      </c>
      <c r="I63">
        <v>0</v>
      </c>
      <c r="J63">
        <v>85028</v>
      </c>
      <c r="K63">
        <v>0</v>
      </c>
      <c r="L63">
        <v>28</v>
      </c>
      <c r="M63" t="s">
        <v>323</v>
      </c>
      <c r="N63" t="s">
        <v>182</v>
      </c>
      <c r="O63">
        <v>6033</v>
      </c>
      <c r="P63" t="s">
        <v>332</v>
      </c>
      <c r="Q63" t="s">
        <v>56</v>
      </c>
      <c r="R63" t="s">
        <v>43</v>
      </c>
      <c r="S63" t="s">
        <v>28</v>
      </c>
      <c r="T63" t="s">
        <v>29</v>
      </c>
      <c r="U63" t="s">
        <v>30</v>
      </c>
      <c r="V63" t="s">
        <v>83</v>
      </c>
      <c r="W63" t="s">
        <v>32</v>
      </c>
      <c r="X63" t="s">
        <v>33</v>
      </c>
      <c r="Y63" t="s">
        <v>34</v>
      </c>
      <c r="Z63" t="s">
        <v>48</v>
      </c>
      <c r="AA63" t="s">
        <v>105</v>
      </c>
      <c r="AB63">
        <v>7</v>
      </c>
      <c r="AC63" t="s">
        <v>37</v>
      </c>
      <c r="AD63" t="s">
        <v>51</v>
      </c>
      <c r="AE63">
        <v>3.1</v>
      </c>
      <c r="AF63">
        <v>5</v>
      </c>
      <c r="AG63">
        <v>8</v>
      </c>
      <c r="AH63" t="s">
        <v>257</v>
      </c>
      <c r="AI63">
        <v>0</v>
      </c>
      <c r="AJ63">
        <v>19</v>
      </c>
    </row>
    <row r="64" spans="1:36" x14ac:dyDescent="0.45">
      <c r="A64" t="s">
        <v>333</v>
      </c>
      <c r="B64">
        <v>10056</v>
      </c>
      <c r="C64">
        <v>1</v>
      </c>
      <c r="D64">
        <v>1</v>
      </c>
      <c r="E64">
        <v>0</v>
      </c>
      <c r="F64">
        <v>1</v>
      </c>
      <c r="G64">
        <v>5</v>
      </c>
      <c r="H64">
        <v>3</v>
      </c>
      <c r="I64">
        <v>0</v>
      </c>
      <c r="J64">
        <v>57583</v>
      </c>
      <c r="K64">
        <v>0</v>
      </c>
      <c r="L64">
        <v>19</v>
      </c>
      <c r="M64" t="s">
        <v>23</v>
      </c>
      <c r="N64" t="s">
        <v>24</v>
      </c>
      <c r="O64">
        <v>2110</v>
      </c>
      <c r="P64" t="s">
        <v>334</v>
      </c>
      <c r="Q64" t="s">
        <v>56</v>
      </c>
      <c r="R64" t="s">
        <v>43</v>
      </c>
      <c r="S64" t="s">
        <v>28</v>
      </c>
      <c r="T64" t="s">
        <v>29</v>
      </c>
      <c r="U64" t="s">
        <v>30</v>
      </c>
      <c r="V64" t="s">
        <v>335</v>
      </c>
      <c r="W64" t="s">
        <v>32</v>
      </c>
      <c r="X64" t="s">
        <v>33</v>
      </c>
      <c r="Y64" t="s">
        <v>34</v>
      </c>
      <c r="Z64" t="s">
        <v>35</v>
      </c>
      <c r="AA64" t="s">
        <v>64</v>
      </c>
      <c r="AB64">
        <v>16</v>
      </c>
      <c r="AC64" t="s">
        <v>50</v>
      </c>
      <c r="AD64" t="s">
        <v>51</v>
      </c>
      <c r="AE64">
        <v>5</v>
      </c>
      <c r="AF64">
        <v>3</v>
      </c>
      <c r="AG64">
        <v>0</v>
      </c>
      <c r="AH64" t="s">
        <v>93</v>
      </c>
      <c r="AI64">
        <v>0</v>
      </c>
      <c r="AJ64">
        <v>1</v>
      </c>
    </row>
    <row r="65" spans="1:36" x14ac:dyDescent="0.45">
      <c r="A65" t="s">
        <v>336</v>
      </c>
      <c r="B65">
        <v>10143</v>
      </c>
      <c r="C65">
        <v>0</v>
      </c>
      <c r="D65">
        <v>0</v>
      </c>
      <c r="E65">
        <v>1</v>
      </c>
      <c r="F65">
        <v>1</v>
      </c>
      <c r="G65">
        <v>5</v>
      </c>
      <c r="H65">
        <v>3</v>
      </c>
      <c r="I65">
        <v>0</v>
      </c>
      <c r="J65">
        <v>56294</v>
      </c>
      <c r="K65">
        <v>0</v>
      </c>
      <c r="L65">
        <v>20</v>
      </c>
      <c r="M65" t="s">
        <v>54</v>
      </c>
      <c r="N65" t="s">
        <v>24</v>
      </c>
      <c r="O65">
        <v>2458</v>
      </c>
      <c r="P65" t="s">
        <v>337</v>
      </c>
      <c r="Q65" t="s">
        <v>26</v>
      </c>
      <c r="R65" t="s">
        <v>27</v>
      </c>
      <c r="S65" t="s">
        <v>149</v>
      </c>
      <c r="T65" t="s">
        <v>29</v>
      </c>
      <c r="U65" t="s">
        <v>127</v>
      </c>
      <c r="V65" t="s">
        <v>338</v>
      </c>
      <c r="W65" t="s">
        <v>32</v>
      </c>
      <c r="X65" t="s">
        <v>33</v>
      </c>
      <c r="Y65" t="s">
        <v>34</v>
      </c>
      <c r="Z65" t="s">
        <v>35</v>
      </c>
      <c r="AA65" t="s">
        <v>59</v>
      </c>
      <c r="AB65">
        <v>20</v>
      </c>
      <c r="AC65" t="s">
        <v>37</v>
      </c>
      <c r="AD65" t="s">
        <v>51</v>
      </c>
      <c r="AE65">
        <v>3.96</v>
      </c>
      <c r="AF65">
        <v>4</v>
      </c>
      <c r="AG65">
        <v>0</v>
      </c>
      <c r="AH65" t="s">
        <v>171</v>
      </c>
      <c r="AI65">
        <v>0</v>
      </c>
      <c r="AJ65">
        <v>6</v>
      </c>
    </row>
    <row r="66" spans="1:36" x14ac:dyDescent="0.45">
      <c r="A66" t="s">
        <v>339</v>
      </c>
      <c r="B66">
        <v>10311</v>
      </c>
      <c r="C66">
        <v>1</v>
      </c>
      <c r="D66">
        <v>1</v>
      </c>
      <c r="E66">
        <v>1</v>
      </c>
      <c r="F66">
        <v>1</v>
      </c>
      <c r="G66">
        <v>6</v>
      </c>
      <c r="H66">
        <v>1</v>
      </c>
      <c r="I66">
        <v>0</v>
      </c>
      <c r="J66">
        <v>56991</v>
      </c>
      <c r="K66">
        <v>0</v>
      </c>
      <c r="L66">
        <v>19</v>
      </c>
      <c r="M66" t="s">
        <v>23</v>
      </c>
      <c r="N66" t="s">
        <v>24</v>
      </c>
      <c r="O66">
        <v>2138</v>
      </c>
      <c r="P66" t="s">
        <v>340</v>
      </c>
      <c r="Q66" t="s">
        <v>26</v>
      </c>
      <c r="R66" t="s">
        <v>43</v>
      </c>
      <c r="S66" t="s">
        <v>28</v>
      </c>
      <c r="T66" t="s">
        <v>29</v>
      </c>
      <c r="U66" t="s">
        <v>30</v>
      </c>
      <c r="V66" t="s">
        <v>341</v>
      </c>
      <c r="W66" t="s">
        <v>32</v>
      </c>
      <c r="X66" t="s">
        <v>33</v>
      </c>
      <c r="Y66" t="s">
        <v>34</v>
      </c>
      <c r="Z66" t="s">
        <v>35</v>
      </c>
      <c r="AA66" t="s">
        <v>98</v>
      </c>
      <c r="AB66">
        <v>12</v>
      </c>
      <c r="AC66" t="s">
        <v>50</v>
      </c>
      <c r="AD66" t="s">
        <v>51</v>
      </c>
      <c r="AE66">
        <v>4.3</v>
      </c>
      <c r="AF66">
        <v>4</v>
      </c>
      <c r="AG66">
        <v>3</v>
      </c>
      <c r="AH66" t="s">
        <v>342</v>
      </c>
      <c r="AI66">
        <v>2</v>
      </c>
      <c r="AJ66">
        <v>2</v>
      </c>
    </row>
    <row r="67" spans="1:36" x14ac:dyDescent="0.45">
      <c r="A67" t="s">
        <v>343</v>
      </c>
      <c r="B67">
        <v>10070</v>
      </c>
      <c r="C67">
        <v>1</v>
      </c>
      <c r="D67">
        <v>1</v>
      </c>
      <c r="E67">
        <v>1</v>
      </c>
      <c r="F67">
        <v>5</v>
      </c>
      <c r="G67">
        <v>5</v>
      </c>
      <c r="H67">
        <v>3</v>
      </c>
      <c r="I67">
        <v>0</v>
      </c>
      <c r="J67">
        <v>55722</v>
      </c>
      <c r="K67">
        <v>1</v>
      </c>
      <c r="L67">
        <v>19</v>
      </c>
      <c r="M67" t="s">
        <v>23</v>
      </c>
      <c r="N67" t="s">
        <v>24</v>
      </c>
      <c r="O67">
        <v>1810</v>
      </c>
      <c r="P67" t="s">
        <v>344</v>
      </c>
      <c r="Q67" t="s">
        <v>26</v>
      </c>
      <c r="R67" t="s">
        <v>43</v>
      </c>
      <c r="S67" t="s">
        <v>28</v>
      </c>
      <c r="T67" t="s">
        <v>29</v>
      </c>
      <c r="U67" t="s">
        <v>30</v>
      </c>
      <c r="V67" t="s">
        <v>288</v>
      </c>
      <c r="W67" t="s">
        <v>345</v>
      </c>
      <c r="X67" t="s">
        <v>119</v>
      </c>
      <c r="Y67" t="s">
        <v>47</v>
      </c>
      <c r="Z67" t="s">
        <v>35</v>
      </c>
      <c r="AA67" t="s">
        <v>72</v>
      </c>
      <c r="AB67">
        <v>39</v>
      </c>
      <c r="AC67" t="s">
        <v>50</v>
      </c>
      <c r="AD67" t="s">
        <v>51</v>
      </c>
      <c r="AE67">
        <v>5</v>
      </c>
      <c r="AF67">
        <v>4</v>
      </c>
      <c r="AG67">
        <v>0</v>
      </c>
      <c r="AH67" t="s">
        <v>346</v>
      </c>
      <c r="AI67">
        <v>0</v>
      </c>
      <c r="AJ67">
        <v>14</v>
      </c>
    </row>
    <row r="68" spans="1:36" x14ac:dyDescent="0.45">
      <c r="A68" t="s">
        <v>347</v>
      </c>
      <c r="B68">
        <v>10155</v>
      </c>
      <c r="C68">
        <v>0</v>
      </c>
      <c r="D68">
        <v>0</v>
      </c>
      <c r="E68">
        <v>0</v>
      </c>
      <c r="F68">
        <v>1</v>
      </c>
      <c r="G68">
        <v>4</v>
      </c>
      <c r="H68">
        <v>3</v>
      </c>
      <c r="I68">
        <v>0</v>
      </c>
      <c r="J68">
        <v>101199</v>
      </c>
      <c r="K68">
        <v>0</v>
      </c>
      <c r="L68">
        <v>24</v>
      </c>
      <c r="M68" t="s">
        <v>81</v>
      </c>
      <c r="N68" t="s">
        <v>24</v>
      </c>
      <c r="O68">
        <v>2176</v>
      </c>
      <c r="P68" t="s">
        <v>348</v>
      </c>
      <c r="Q68" t="s">
        <v>56</v>
      </c>
      <c r="R68" t="s">
        <v>27</v>
      </c>
      <c r="S68" t="s">
        <v>28</v>
      </c>
      <c r="T68" t="s">
        <v>29</v>
      </c>
      <c r="U68" t="s">
        <v>96</v>
      </c>
      <c r="V68" t="s">
        <v>77</v>
      </c>
      <c r="W68" t="s">
        <v>32</v>
      </c>
      <c r="X68" t="s">
        <v>33</v>
      </c>
      <c r="Y68" t="s">
        <v>34</v>
      </c>
      <c r="Z68" t="s">
        <v>84</v>
      </c>
      <c r="AA68" t="s">
        <v>85</v>
      </c>
      <c r="AB68">
        <v>10</v>
      </c>
      <c r="AC68" t="s">
        <v>174</v>
      </c>
      <c r="AD68" t="s">
        <v>51</v>
      </c>
      <c r="AE68">
        <v>3.79</v>
      </c>
      <c r="AF68">
        <v>5</v>
      </c>
      <c r="AG68">
        <v>5</v>
      </c>
      <c r="AH68" t="s">
        <v>100</v>
      </c>
      <c r="AI68">
        <v>0</v>
      </c>
      <c r="AJ68">
        <v>8</v>
      </c>
    </row>
    <row r="69" spans="1:36" x14ac:dyDescent="0.45">
      <c r="A69" t="s">
        <v>349</v>
      </c>
      <c r="B69">
        <v>10306</v>
      </c>
      <c r="C69">
        <v>0</v>
      </c>
      <c r="D69">
        <v>0</v>
      </c>
      <c r="E69">
        <v>1</v>
      </c>
      <c r="F69">
        <v>1</v>
      </c>
      <c r="G69">
        <v>6</v>
      </c>
      <c r="H69">
        <v>1</v>
      </c>
      <c r="I69">
        <v>0</v>
      </c>
      <c r="J69">
        <v>61568</v>
      </c>
      <c r="K69">
        <v>0</v>
      </c>
      <c r="L69">
        <v>3</v>
      </c>
      <c r="M69" t="s">
        <v>220</v>
      </c>
      <c r="N69" t="s">
        <v>350</v>
      </c>
      <c r="O69">
        <v>36006</v>
      </c>
      <c r="P69" t="s">
        <v>351</v>
      </c>
      <c r="Q69" t="s">
        <v>26</v>
      </c>
      <c r="R69" t="s">
        <v>27</v>
      </c>
      <c r="S69" t="s">
        <v>28</v>
      </c>
      <c r="T69" t="s">
        <v>29</v>
      </c>
      <c r="U69" t="s">
        <v>127</v>
      </c>
      <c r="V69" t="s">
        <v>212</v>
      </c>
      <c r="W69" t="s">
        <v>32</v>
      </c>
      <c r="X69" t="s">
        <v>33</v>
      </c>
      <c r="Y69" t="s">
        <v>34</v>
      </c>
      <c r="Z69" t="s">
        <v>225</v>
      </c>
      <c r="AA69" t="s">
        <v>226</v>
      </c>
      <c r="AB69">
        <v>17</v>
      </c>
      <c r="AC69" t="s">
        <v>50</v>
      </c>
      <c r="AD69" t="s">
        <v>352</v>
      </c>
      <c r="AE69">
        <v>1.93</v>
      </c>
      <c r="AF69">
        <v>3</v>
      </c>
      <c r="AG69">
        <v>0</v>
      </c>
      <c r="AH69" t="s">
        <v>244</v>
      </c>
      <c r="AI69">
        <v>6</v>
      </c>
      <c r="AJ69">
        <v>5</v>
      </c>
    </row>
    <row r="70" spans="1:36" x14ac:dyDescent="0.45">
      <c r="A70" t="s">
        <v>353</v>
      </c>
      <c r="B70">
        <v>10100</v>
      </c>
      <c r="C70">
        <v>0</v>
      </c>
      <c r="D70">
        <v>3</v>
      </c>
      <c r="E70">
        <v>0</v>
      </c>
      <c r="F70">
        <v>5</v>
      </c>
      <c r="G70">
        <v>5</v>
      </c>
      <c r="H70">
        <v>3</v>
      </c>
      <c r="I70">
        <v>0</v>
      </c>
      <c r="J70">
        <v>58275</v>
      </c>
      <c r="K70">
        <v>1</v>
      </c>
      <c r="L70">
        <v>20</v>
      </c>
      <c r="M70" t="s">
        <v>54</v>
      </c>
      <c r="N70" t="s">
        <v>24</v>
      </c>
      <c r="O70">
        <v>2343</v>
      </c>
      <c r="P70" t="s">
        <v>354</v>
      </c>
      <c r="Q70" t="s">
        <v>56</v>
      </c>
      <c r="R70" t="s">
        <v>216</v>
      </c>
      <c r="S70" t="s">
        <v>28</v>
      </c>
      <c r="T70" t="s">
        <v>29</v>
      </c>
      <c r="U70" t="s">
        <v>96</v>
      </c>
      <c r="V70" t="s">
        <v>150</v>
      </c>
      <c r="W70" t="s">
        <v>355</v>
      </c>
      <c r="X70" t="s">
        <v>356</v>
      </c>
      <c r="Y70" t="s">
        <v>47</v>
      </c>
      <c r="Z70" t="s">
        <v>35</v>
      </c>
      <c r="AA70" t="s">
        <v>129</v>
      </c>
      <c r="AB70">
        <v>18</v>
      </c>
      <c r="AC70" t="s">
        <v>73</v>
      </c>
      <c r="AD70" t="s">
        <v>51</v>
      </c>
      <c r="AE70">
        <v>4.62</v>
      </c>
      <c r="AF70">
        <v>5</v>
      </c>
      <c r="AG70">
        <v>0</v>
      </c>
      <c r="AH70" t="s">
        <v>357</v>
      </c>
      <c r="AI70">
        <v>0</v>
      </c>
      <c r="AJ70">
        <v>1</v>
      </c>
    </row>
    <row r="71" spans="1:36" x14ac:dyDescent="0.45">
      <c r="A71" t="s">
        <v>358</v>
      </c>
      <c r="B71">
        <v>10310</v>
      </c>
      <c r="C71">
        <v>1</v>
      </c>
      <c r="D71">
        <v>1</v>
      </c>
      <c r="E71">
        <v>1</v>
      </c>
      <c r="F71">
        <v>1</v>
      </c>
      <c r="G71">
        <v>5</v>
      </c>
      <c r="H71">
        <v>1</v>
      </c>
      <c r="I71">
        <v>0</v>
      </c>
      <c r="J71">
        <v>53189</v>
      </c>
      <c r="K71">
        <v>0</v>
      </c>
      <c r="L71">
        <v>19</v>
      </c>
      <c r="M71" t="s">
        <v>23</v>
      </c>
      <c r="N71" t="s">
        <v>24</v>
      </c>
      <c r="O71">
        <v>2061</v>
      </c>
      <c r="P71" t="s">
        <v>359</v>
      </c>
      <c r="Q71" t="s">
        <v>26</v>
      </c>
      <c r="R71" t="s">
        <v>43</v>
      </c>
      <c r="S71" t="s">
        <v>28</v>
      </c>
      <c r="T71" t="s">
        <v>29</v>
      </c>
      <c r="U71" t="s">
        <v>30</v>
      </c>
      <c r="V71" t="s">
        <v>154</v>
      </c>
      <c r="W71" t="s">
        <v>32</v>
      </c>
      <c r="X71" t="s">
        <v>33</v>
      </c>
      <c r="Y71" t="s">
        <v>34</v>
      </c>
      <c r="Z71" t="s">
        <v>35</v>
      </c>
      <c r="AA71" t="s">
        <v>78</v>
      </c>
      <c r="AB71">
        <v>11</v>
      </c>
      <c r="AC71" t="s">
        <v>50</v>
      </c>
      <c r="AD71" t="s">
        <v>352</v>
      </c>
      <c r="AE71">
        <v>1.1200000000000001</v>
      </c>
      <c r="AF71">
        <v>2</v>
      </c>
      <c r="AG71">
        <v>0</v>
      </c>
      <c r="AH71" t="s">
        <v>342</v>
      </c>
      <c r="AI71">
        <v>4</v>
      </c>
      <c r="AJ71">
        <v>9</v>
      </c>
    </row>
    <row r="72" spans="1:36" x14ac:dyDescent="0.45">
      <c r="A72" t="s">
        <v>360</v>
      </c>
      <c r="B72">
        <v>10197</v>
      </c>
      <c r="C72">
        <v>0</v>
      </c>
      <c r="D72">
        <v>0</v>
      </c>
      <c r="E72">
        <v>1</v>
      </c>
      <c r="F72">
        <v>1</v>
      </c>
      <c r="G72">
        <v>3</v>
      </c>
      <c r="H72">
        <v>3</v>
      </c>
      <c r="I72">
        <v>0</v>
      </c>
      <c r="J72">
        <v>96820</v>
      </c>
      <c r="K72">
        <v>0</v>
      </c>
      <c r="L72">
        <v>4</v>
      </c>
      <c r="M72" t="s">
        <v>361</v>
      </c>
      <c r="N72" t="s">
        <v>24</v>
      </c>
      <c r="O72">
        <v>2045</v>
      </c>
      <c r="P72" t="s">
        <v>362</v>
      </c>
      <c r="Q72" t="s">
        <v>26</v>
      </c>
      <c r="R72" t="s">
        <v>27</v>
      </c>
      <c r="S72" t="s">
        <v>28</v>
      </c>
      <c r="T72" t="s">
        <v>29</v>
      </c>
      <c r="U72" t="s">
        <v>30</v>
      </c>
      <c r="V72" t="s">
        <v>363</v>
      </c>
      <c r="W72" t="s">
        <v>32</v>
      </c>
      <c r="X72" t="s">
        <v>33</v>
      </c>
      <c r="Y72" t="s">
        <v>34</v>
      </c>
      <c r="Z72" t="s">
        <v>48</v>
      </c>
      <c r="AA72" t="s">
        <v>364</v>
      </c>
      <c r="AB72">
        <v>13</v>
      </c>
      <c r="AC72" t="s">
        <v>50</v>
      </c>
      <c r="AD72" t="s">
        <v>51</v>
      </c>
      <c r="AE72">
        <v>3.01</v>
      </c>
      <c r="AF72">
        <v>5</v>
      </c>
      <c r="AG72">
        <v>7</v>
      </c>
      <c r="AH72" t="s">
        <v>365</v>
      </c>
      <c r="AI72">
        <v>0</v>
      </c>
      <c r="AJ72">
        <v>15</v>
      </c>
    </row>
    <row r="73" spans="1:36" x14ac:dyDescent="0.45">
      <c r="A73" t="s">
        <v>366</v>
      </c>
      <c r="B73">
        <v>10276</v>
      </c>
      <c r="C73">
        <v>0</v>
      </c>
      <c r="D73">
        <v>0</v>
      </c>
      <c r="E73">
        <v>1</v>
      </c>
      <c r="F73">
        <v>1</v>
      </c>
      <c r="G73">
        <v>5</v>
      </c>
      <c r="H73">
        <v>3</v>
      </c>
      <c r="I73">
        <v>0</v>
      </c>
      <c r="J73">
        <v>51259</v>
      </c>
      <c r="K73">
        <v>0</v>
      </c>
      <c r="L73">
        <v>19</v>
      </c>
      <c r="M73" t="s">
        <v>23</v>
      </c>
      <c r="N73" t="s">
        <v>24</v>
      </c>
      <c r="O73">
        <v>2180</v>
      </c>
      <c r="P73" t="s">
        <v>367</v>
      </c>
      <c r="Q73" t="s">
        <v>26</v>
      </c>
      <c r="R73" t="s">
        <v>27</v>
      </c>
      <c r="S73" t="s">
        <v>28</v>
      </c>
      <c r="T73" t="s">
        <v>29</v>
      </c>
      <c r="U73" t="s">
        <v>30</v>
      </c>
      <c r="V73" t="s">
        <v>263</v>
      </c>
      <c r="W73" t="s">
        <v>32</v>
      </c>
      <c r="X73" t="s">
        <v>33</v>
      </c>
      <c r="Y73" t="s">
        <v>34</v>
      </c>
      <c r="Z73" t="s">
        <v>35</v>
      </c>
      <c r="AA73" t="s">
        <v>91</v>
      </c>
      <c r="AB73">
        <v>19</v>
      </c>
      <c r="AC73" t="s">
        <v>50</v>
      </c>
      <c r="AD73" t="s">
        <v>51</v>
      </c>
      <c r="AE73">
        <v>4.3</v>
      </c>
      <c r="AF73">
        <v>4</v>
      </c>
      <c r="AG73">
        <v>0</v>
      </c>
      <c r="AH73" t="s">
        <v>264</v>
      </c>
      <c r="AI73">
        <v>0</v>
      </c>
      <c r="AJ73">
        <v>1</v>
      </c>
    </row>
    <row r="74" spans="1:36" x14ac:dyDescent="0.45">
      <c r="A74" t="s">
        <v>368</v>
      </c>
      <c r="B74">
        <v>10304</v>
      </c>
      <c r="C74">
        <v>0</v>
      </c>
      <c r="D74">
        <v>0</v>
      </c>
      <c r="E74">
        <v>0</v>
      </c>
      <c r="F74">
        <v>1</v>
      </c>
      <c r="G74">
        <v>6</v>
      </c>
      <c r="H74">
        <v>1</v>
      </c>
      <c r="I74">
        <v>0</v>
      </c>
      <c r="J74">
        <v>59231</v>
      </c>
      <c r="K74">
        <v>0</v>
      </c>
      <c r="L74">
        <v>3</v>
      </c>
      <c r="M74" t="s">
        <v>220</v>
      </c>
      <c r="N74" t="s">
        <v>369</v>
      </c>
      <c r="O74">
        <v>98052</v>
      </c>
      <c r="P74" t="s">
        <v>370</v>
      </c>
      <c r="Q74" t="s">
        <v>56</v>
      </c>
      <c r="R74" t="s">
        <v>27</v>
      </c>
      <c r="S74" t="s">
        <v>28</v>
      </c>
      <c r="T74" t="s">
        <v>109</v>
      </c>
      <c r="U74" t="s">
        <v>30</v>
      </c>
      <c r="V74" t="s">
        <v>128</v>
      </c>
      <c r="W74" t="s">
        <v>32</v>
      </c>
      <c r="X74" t="s">
        <v>33</v>
      </c>
      <c r="Y74" t="s">
        <v>34</v>
      </c>
      <c r="Z74" t="s">
        <v>225</v>
      </c>
      <c r="AA74" t="s">
        <v>226</v>
      </c>
      <c r="AB74">
        <v>17</v>
      </c>
      <c r="AC74" t="s">
        <v>371</v>
      </c>
      <c r="AD74" t="s">
        <v>352</v>
      </c>
      <c r="AE74">
        <v>2.2999999999999998</v>
      </c>
      <c r="AF74">
        <v>1</v>
      </c>
      <c r="AG74">
        <v>0</v>
      </c>
      <c r="AH74" t="s">
        <v>372</v>
      </c>
      <c r="AI74">
        <v>2</v>
      </c>
      <c r="AJ74">
        <v>17</v>
      </c>
    </row>
    <row r="75" spans="1:36" x14ac:dyDescent="0.45">
      <c r="A75" t="s">
        <v>373</v>
      </c>
      <c r="B75">
        <v>10284</v>
      </c>
      <c r="C75">
        <v>1</v>
      </c>
      <c r="D75">
        <v>1</v>
      </c>
      <c r="E75">
        <v>0</v>
      </c>
      <c r="F75">
        <v>1</v>
      </c>
      <c r="G75">
        <v>5</v>
      </c>
      <c r="H75">
        <v>2</v>
      </c>
      <c r="I75">
        <v>0</v>
      </c>
      <c r="J75">
        <v>61584</v>
      </c>
      <c r="K75">
        <v>0</v>
      </c>
      <c r="L75">
        <v>19</v>
      </c>
      <c r="M75" t="s">
        <v>23</v>
      </c>
      <c r="N75" t="s">
        <v>24</v>
      </c>
      <c r="O75">
        <v>2351</v>
      </c>
      <c r="P75" t="s">
        <v>374</v>
      </c>
      <c r="Q75" t="s">
        <v>56</v>
      </c>
      <c r="R75" t="s">
        <v>43</v>
      </c>
      <c r="S75" t="s">
        <v>28</v>
      </c>
      <c r="T75" t="s">
        <v>29</v>
      </c>
      <c r="U75" t="s">
        <v>96</v>
      </c>
      <c r="V75" t="s">
        <v>289</v>
      </c>
      <c r="W75" t="s">
        <v>32</v>
      </c>
      <c r="X75" t="s">
        <v>33</v>
      </c>
      <c r="Y75" t="s">
        <v>34</v>
      </c>
      <c r="Z75" t="s">
        <v>35</v>
      </c>
      <c r="AA75" t="s">
        <v>98</v>
      </c>
      <c r="AB75">
        <v>12</v>
      </c>
      <c r="AC75" t="s">
        <v>50</v>
      </c>
      <c r="AD75" t="s">
        <v>175</v>
      </c>
      <c r="AE75">
        <v>3.88</v>
      </c>
      <c r="AF75">
        <v>4</v>
      </c>
      <c r="AG75">
        <v>0</v>
      </c>
      <c r="AH75" t="s">
        <v>375</v>
      </c>
      <c r="AI75">
        <v>0</v>
      </c>
      <c r="AJ75">
        <v>6</v>
      </c>
    </row>
    <row r="76" spans="1:36" x14ac:dyDescent="0.45">
      <c r="A76" t="s">
        <v>376</v>
      </c>
      <c r="B76">
        <v>10207</v>
      </c>
      <c r="C76">
        <v>0</v>
      </c>
      <c r="D76">
        <v>0</v>
      </c>
      <c r="E76">
        <v>0</v>
      </c>
      <c r="F76">
        <v>1</v>
      </c>
      <c r="G76">
        <v>5</v>
      </c>
      <c r="H76">
        <v>3</v>
      </c>
      <c r="I76">
        <v>0</v>
      </c>
      <c r="J76">
        <v>46335</v>
      </c>
      <c r="K76">
        <v>0</v>
      </c>
      <c r="L76">
        <v>19</v>
      </c>
      <c r="M76" t="s">
        <v>23</v>
      </c>
      <c r="N76" t="s">
        <v>24</v>
      </c>
      <c r="O76">
        <v>2125</v>
      </c>
      <c r="P76" t="s">
        <v>377</v>
      </c>
      <c r="Q76" t="s">
        <v>56</v>
      </c>
      <c r="R76" t="s">
        <v>27</v>
      </c>
      <c r="S76" t="s">
        <v>28</v>
      </c>
      <c r="T76" t="s">
        <v>109</v>
      </c>
      <c r="U76" t="s">
        <v>30</v>
      </c>
      <c r="V76" t="s">
        <v>117</v>
      </c>
      <c r="W76" t="s">
        <v>32</v>
      </c>
      <c r="X76" t="s">
        <v>33</v>
      </c>
      <c r="Y76" t="s">
        <v>34</v>
      </c>
      <c r="Z76" t="s">
        <v>35</v>
      </c>
      <c r="AA76" t="s">
        <v>113</v>
      </c>
      <c r="AB76">
        <v>14</v>
      </c>
      <c r="AC76" t="s">
        <v>174</v>
      </c>
      <c r="AD76" t="s">
        <v>51</v>
      </c>
      <c r="AE76">
        <v>3.4</v>
      </c>
      <c r="AF76">
        <v>5</v>
      </c>
      <c r="AG76">
        <v>0</v>
      </c>
      <c r="AH76" t="s">
        <v>264</v>
      </c>
      <c r="AI76">
        <v>0</v>
      </c>
      <c r="AJ76">
        <v>15</v>
      </c>
    </row>
    <row r="77" spans="1:36" x14ac:dyDescent="0.45">
      <c r="A77" t="s">
        <v>378</v>
      </c>
      <c r="B77">
        <v>10133</v>
      </c>
      <c r="C77">
        <v>1</v>
      </c>
      <c r="D77">
        <v>1</v>
      </c>
      <c r="E77">
        <v>0</v>
      </c>
      <c r="F77">
        <v>1</v>
      </c>
      <c r="G77">
        <v>3</v>
      </c>
      <c r="H77">
        <v>3</v>
      </c>
      <c r="I77">
        <v>0</v>
      </c>
      <c r="J77">
        <v>70621</v>
      </c>
      <c r="K77">
        <v>0</v>
      </c>
      <c r="L77">
        <v>14</v>
      </c>
      <c r="M77" t="s">
        <v>102</v>
      </c>
      <c r="N77" t="s">
        <v>24</v>
      </c>
      <c r="O77">
        <v>2119</v>
      </c>
      <c r="P77" t="s">
        <v>379</v>
      </c>
      <c r="Q77" t="s">
        <v>56</v>
      </c>
      <c r="R77" t="s">
        <v>43</v>
      </c>
      <c r="S77" t="s">
        <v>28</v>
      </c>
      <c r="T77" t="s">
        <v>29</v>
      </c>
      <c r="U77" t="s">
        <v>30</v>
      </c>
      <c r="V77" t="s">
        <v>104</v>
      </c>
      <c r="W77" t="s">
        <v>32</v>
      </c>
      <c r="X77" t="s">
        <v>33</v>
      </c>
      <c r="Y77" t="s">
        <v>34</v>
      </c>
      <c r="Z77" t="s">
        <v>48</v>
      </c>
      <c r="AA77" t="s">
        <v>105</v>
      </c>
      <c r="AB77">
        <v>7</v>
      </c>
      <c r="AC77" t="s">
        <v>92</v>
      </c>
      <c r="AD77" t="s">
        <v>51</v>
      </c>
      <c r="AE77">
        <v>4.1100000000000003</v>
      </c>
      <c r="AF77">
        <v>4</v>
      </c>
      <c r="AG77">
        <v>6</v>
      </c>
      <c r="AH77" t="s">
        <v>93</v>
      </c>
      <c r="AI77">
        <v>0</v>
      </c>
      <c r="AJ77">
        <v>16</v>
      </c>
    </row>
    <row r="78" spans="1:36" x14ac:dyDescent="0.45">
      <c r="A78" t="s">
        <v>380</v>
      </c>
      <c r="B78">
        <v>10028</v>
      </c>
      <c r="C78">
        <v>0</v>
      </c>
      <c r="D78">
        <v>0</v>
      </c>
      <c r="E78">
        <v>1</v>
      </c>
      <c r="F78">
        <v>1</v>
      </c>
      <c r="G78">
        <v>3</v>
      </c>
      <c r="H78">
        <v>4</v>
      </c>
      <c r="I78">
        <v>0</v>
      </c>
      <c r="J78">
        <v>138888</v>
      </c>
      <c r="K78">
        <v>0</v>
      </c>
      <c r="L78">
        <v>13</v>
      </c>
      <c r="M78" t="s">
        <v>381</v>
      </c>
      <c r="N78" t="s">
        <v>24</v>
      </c>
      <c r="O78">
        <v>1886</v>
      </c>
      <c r="P78" t="s">
        <v>382</v>
      </c>
      <c r="Q78" t="s">
        <v>26</v>
      </c>
      <c r="R78" t="s">
        <v>27</v>
      </c>
      <c r="S78" t="s">
        <v>28</v>
      </c>
      <c r="T78" t="s">
        <v>29</v>
      </c>
      <c r="U78" t="s">
        <v>96</v>
      </c>
      <c r="V78" t="s">
        <v>383</v>
      </c>
      <c r="W78" t="s">
        <v>32</v>
      </c>
      <c r="X78" t="s">
        <v>33</v>
      </c>
      <c r="Y78" t="s">
        <v>34</v>
      </c>
      <c r="Z78" t="s">
        <v>48</v>
      </c>
      <c r="AA78" t="s">
        <v>237</v>
      </c>
      <c r="AB78">
        <v>5</v>
      </c>
      <c r="AC78" t="s">
        <v>50</v>
      </c>
      <c r="AD78" t="s">
        <v>38</v>
      </c>
      <c r="AE78">
        <v>4.3</v>
      </c>
      <c r="AF78">
        <v>5</v>
      </c>
      <c r="AG78">
        <v>5</v>
      </c>
      <c r="AH78" t="s">
        <v>384</v>
      </c>
      <c r="AI78">
        <v>0</v>
      </c>
      <c r="AJ78">
        <v>4</v>
      </c>
    </row>
    <row r="79" spans="1:36" x14ac:dyDescent="0.45">
      <c r="A79" t="s">
        <v>385</v>
      </c>
      <c r="B79">
        <v>10006</v>
      </c>
      <c r="C79">
        <v>0</v>
      </c>
      <c r="D79">
        <v>0</v>
      </c>
      <c r="E79">
        <v>0</v>
      </c>
      <c r="F79">
        <v>1</v>
      </c>
      <c r="G79">
        <v>6</v>
      </c>
      <c r="H79">
        <v>4</v>
      </c>
      <c r="I79">
        <v>0</v>
      </c>
      <c r="J79">
        <v>74241</v>
      </c>
      <c r="K79">
        <v>0</v>
      </c>
      <c r="L79">
        <v>3</v>
      </c>
      <c r="M79" t="s">
        <v>220</v>
      </c>
      <c r="N79" t="s">
        <v>386</v>
      </c>
      <c r="O79">
        <v>90007</v>
      </c>
      <c r="P79" t="s">
        <v>387</v>
      </c>
      <c r="Q79" t="s">
        <v>56</v>
      </c>
      <c r="R79" t="s">
        <v>27</v>
      </c>
      <c r="S79" t="s">
        <v>28</v>
      </c>
      <c r="T79" t="s">
        <v>29</v>
      </c>
      <c r="U79" t="s">
        <v>30</v>
      </c>
      <c r="V79" t="s">
        <v>110</v>
      </c>
      <c r="W79" t="s">
        <v>32</v>
      </c>
      <c r="X79" t="s">
        <v>33</v>
      </c>
      <c r="Y79" t="s">
        <v>34</v>
      </c>
      <c r="Z79" t="s">
        <v>225</v>
      </c>
      <c r="AA79" t="s">
        <v>270</v>
      </c>
      <c r="AB79">
        <v>21</v>
      </c>
      <c r="AC79" t="s">
        <v>50</v>
      </c>
      <c r="AD79" t="s">
        <v>38</v>
      </c>
      <c r="AE79">
        <v>4.7699999999999996</v>
      </c>
      <c r="AF79">
        <v>5</v>
      </c>
      <c r="AG79">
        <v>0</v>
      </c>
      <c r="AH79" t="s">
        <v>388</v>
      </c>
      <c r="AI79">
        <v>0</v>
      </c>
      <c r="AJ79">
        <v>14</v>
      </c>
    </row>
    <row r="80" spans="1:36" x14ac:dyDescent="0.45">
      <c r="A80" t="s">
        <v>389</v>
      </c>
      <c r="B80">
        <v>10105</v>
      </c>
      <c r="C80">
        <v>0</v>
      </c>
      <c r="D80">
        <v>0</v>
      </c>
      <c r="E80">
        <v>0</v>
      </c>
      <c r="F80">
        <v>1</v>
      </c>
      <c r="G80">
        <v>5</v>
      </c>
      <c r="H80">
        <v>3</v>
      </c>
      <c r="I80">
        <v>0</v>
      </c>
      <c r="J80">
        <v>75188</v>
      </c>
      <c r="K80">
        <v>0</v>
      </c>
      <c r="L80">
        <v>18</v>
      </c>
      <c r="M80" t="s">
        <v>195</v>
      </c>
      <c r="N80" t="s">
        <v>24</v>
      </c>
      <c r="O80">
        <v>1731</v>
      </c>
      <c r="P80" t="s">
        <v>390</v>
      </c>
      <c r="Q80" t="s">
        <v>56</v>
      </c>
      <c r="R80" t="s">
        <v>27</v>
      </c>
      <c r="S80" t="s">
        <v>28</v>
      </c>
      <c r="T80" t="s">
        <v>29</v>
      </c>
      <c r="U80" t="s">
        <v>30</v>
      </c>
      <c r="V80" t="s">
        <v>391</v>
      </c>
      <c r="W80" t="s">
        <v>32</v>
      </c>
      <c r="X80" t="s">
        <v>33</v>
      </c>
      <c r="Y80" t="s">
        <v>34</v>
      </c>
      <c r="Z80" t="s">
        <v>35</v>
      </c>
      <c r="AA80" t="s">
        <v>199</v>
      </c>
      <c r="AB80">
        <v>2</v>
      </c>
      <c r="AC80" t="s">
        <v>73</v>
      </c>
      <c r="AD80" t="s">
        <v>51</v>
      </c>
      <c r="AE80">
        <v>4.5199999999999996</v>
      </c>
      <c r="AF80">
        <v>4</v>
      </c>
      <c r="AG80">
        <v>0</v>
      </c>
      <c r="AH80" t="s">
        <v>209</v>
      </c>
      <c r="AI80">
        <v>0</v>
      </c>
      <c r="AJ80">
        <v>4</v>
      </c>
    </row>
    <row r="81" spans="1:36" x14ac:dyDescent="0.45">
      <c r="A81" t="s">
        <v>392</v>
      </c>
      <c r="B81">
        <v>10211</v>
      </c>
      <c r="C81">
        <v>1</v>
      </c>
      <c r="D81">
        <v>1</v>
      </c>
      <c r="E81">
        <v>0</v>
      </c>
      <c r="F81">
        <v>1</v>
      </c>
      <c r="G81">
        <v>5</v>
      </c>
      <c r="H81">
        <v>3</v>
      </c>
      <c r="I81">
        <v>0</v>
      </c>
      <c r="J81">
        <v>62514</v>
      </c>
      <c r="K81">
        <v>0</v>
      </c>
      <c r="L81">
        <v>19</v>
      </c>
      <c r="M81" t="s">
        <v>23</v>
      </c>
      <c r="N81" t="s">
        <v>24</v>
      </c>
      <c r="O81">
        <v>1749</v>
      </c>
      <c r="P81" t="s">
        <v>393</v>
      </c>
      <c r="Q81" t="s">
        <v>56</v>
      </c>
      <c r="R81" t="s">
        <v>43</v>
      </c>
      <c r="S81" t="s">
        <v>28</v>
      </c>
      <c r="T81" t="s">
        <v>29</v>
      </c>
      <c r="U81" t="s">
        <v>30</v>
      </c>
      <c r="V81" t="s">
        <v>394</v>
      </c>
      <c r="W81" t="s">
        <v>32</v>
      </c>
      <c r="X81" t="s">
        <v>33</v>
      </c>
      <c r="Y81" t="s">
        <v>34</v>
      </c>
      <c r="Z81" t="s">
        <v>35</v>
      </c>
      <c r="AA81" t="s">
        <v>91</v>
      </c>
      <c r="AB81">
        <v>19</v>
      </c>
      <c r="AC81" t="s">
        <v>73</v>
      </c>
      <c r="AD81" t="s">
        <v>51</v>
      </c>
      <c r="AE81">
        <v>2.9</v>
      </c>
      <c r="AF81">
        <v>3</v>
      </c>
      <c r="AG81">
        <v>0</v>
      </c>
      <c r="AH81" t="s">
        <v>218</v>
      </c>
      <c r="AI81">
        <v>0</v>
      </c>
      <c r="AJ81">
        <v>6</v>
      </c>
    </row>
    <row r="82" spans="1:36" x14ac:dyDescent="0.45">
      <c r="A82" t="s">
        <v>395</v>
      </c>
      <c r="B82">
        <v>10064</v>
      </c>
      <c r="C82">
        <v>1</v>
      </c>
      <c r="D82">
        <v>1</v>
      </c>
      <c r="E82">
        <v>0</v>
      </c>
      <c r="F82">
        <v>5</v>
      </c>
      <c r="G82">
        <v>5</v>
      </c>
      <c r="H82">
        <v>3</v>
      </c>
      <c r="I82">
        <v>0</v>
      </c>
      <c r="J82">
        <v>60070</v>
      </c>
      <c r="K82">
        <v>1</v>
      </c>
      <c r="L82">
        <v>19</v>
      </c>
      <c r="M82" t="s">
        <v>23</v>
      </c>
      <c r="N82" t="s">
        <v>24</v>
      </c>
      <c r="O82">
        <v>2343</v>
      </c>
      <c r="P82" t="s">
        <v>396</v>
      </c>
      <c r="Q82" t="s">
        <v>56</v>
      </c>
      <c r="R82" t="s">
        <v>43</v>
      </c>
      <c r="S82" t="s">
        <v>28</v>
      </c>
      <c r="T82" t="s">
        <v>29</v>
      </c>
      <c r="U82" t="s">
        <v>30</v>
      </c>
      <c r="V82" t="s">
        <v>150</v>
      </c>
      <c r="W82" t="s">
        <v>397</v>
      </c>
      <c r="X82" t="s">
        <v>398</v>
      </c>
      <c r="Y82" t="s">
        <v>47</v>
      </c>
      <c r="Z82" t="s">
        <v>35</v>
      </c>
      <c r="AA82" t="s">
        <v>59</v>
      </c>
      <c r="AB82">
        <v>20</v>
      </c>
      <c r="AC82" t="s">
        <v>73</v>
      </c>
      <c r="AD82" t="s">
        <v>51</v>
      </c>
      <c r="AE82">
        <v>5</v>
      </c>
      <c r="AF82">
        <v>3</v>
      </c>
      <c r="AG82">
        <v>0</v>
      </c>
      <c r="AH82" t="s">
        <v>399</v>
      </c>
      <c r="AI82">
        <v>0</v>
      </c>
      <c r="AJ82">
        <v>7</v>
      </c>
    </row>
    <row r="83" spans="1:36" x14ac:dyDescent="0.45">
      <c r="A83" t="s">
        <v>400</v>
      </c>
      <c r="B83">
        <v>10247</v>
      </c>
      <c r="C83">
        <v>0</v>
      </c>
      <c r="D83">
        <v>0</v>
      </c>
      <c r="E83">
        <v>1</v>
      </c>
      <c r="F83">
        <v>1</v>
      </c>
      <c r="G83">
        <v>5</v>
      </c>
      <c r="H83">
        <v>3</v>
      </c>
      <c r="I83">
        <v>0</v>
      </c>
      <c r="J83">
        <v>48888</v>
      </c>
      <c r="K83">
        <v>0</v>
      </c>
      <c r="L83">
        <v>19</v>
      </c>
      <c r="M83" t="s">
        <v>23</v>
      </c>
      <c r="N83" t="s">
        <v>24</v>
      </c>
      <c r="O83">
        <v>2026</v>
      </c>
      <c r="P83" t="s">
        <v>401</v>
      </c>
      <c r="Q83" t="s">
        <v>26</v>
      </c>
      <c r="R83" t="s">
        <v>27</v>
      </c>
      <c r="S83" t="s">
        <v>28</v>
      </c>
      <c r="T83" t="s">
        <v>29</v>
      </c>
      <c r="U83" t="s">
        <v>30</v>
      </c>
      <c r="V83" t="s">
        <v>83</v>
      </c>
      <c r="W83" t="s">
        <v>32</v>
      </c>
      <c r="X83" t="s">
        <v>33</v>
      </c>
      <c r="Y83" t="s">
        <v>34</v>
      </c>
      <c r="Z83" t="s">
        <v>35</v>
      </c>
      <c r="AA83" t="s">
        <v>129</v>
      </c>
      <c r="AB83">
        <v>18</v>
      </c>
      <c r="AC83" t="s">
        <v>37</v>
      </c>
      <c r="AD83" t="s">
        <v>51</v>
      </c>
      <c r="AE83">
        <v>4.7</v>
      </c>
      <c r="AF83">
        <v>5</v>
      </c>
      <c r="AG83">
        <v>0</v>
      </c>
      <c r="AH83" t="s">
        <v>402</v>
      </c>
      <c r="AI83">
        <v>0</v>
      </c>
      <c r="AJ83">
        <v>8</v>
      </c>
    </row>
    <row r="84" spans="1:36" x14ac:dyDescent="0.45">
      <c r="A84" t="s">
        <v>403</v>
      </c>
      <c r="B84">
        <v>10235</v>
      </c>
      <c r="C84">
        <v>1</v>
      </c>
      <c r="D84">
        <v>1</v>
      </c>
      <c r="E84">
        <v>1</v>
      </c>
      <c r="F84">
        <v>1</v>
      </c>
      <c r="G84">
        <v>5</v>
      </c>
      <c r="H84">
        <v>3</v>
      </c>
      <c r="I84">
        <v>0</v>
      </c>
      <c r="J84">
        <v>54285</v>
      </c>
      <c r="K84">
        <v>0</v>
      </c>
      <c r="L84">
        <v>19</v>
      </c>
      <c r="M84" t="s">
        <v>23</v>
      </c>
      <c r="N84" t="s">
        <v>24</v>
      </c>
      <c r="O84">
        <v>2045</v>
      </c>
      <c r="P84" t="s">
        <v>404</v>
      </c>
      <c r="Q84" t="s">
        <v>26</v>
      </c>
      <c r="R84" t="s">
        <v>43</v>
      </c>
      <c r="S84" t="s">
        <v>28</v>
      </c>
      <c r="T84" t="s">
        <v>29</v>
      </c>
      <c r="U84" t="s">
        <v>30</v>
      </c>
      <c r="V84" t="s">
        <v>247</v>
      </c>
      <c r="W84" t="s">
        <v>32</v>
      </c>
      <c r="X84" t="s">
        <v>33</v>
      </c>
      <c r="Y84" t="s">
        <v>34</v>
      </c>
      <c r="Z84" t="s">
        <v>35</v>
      </c>
      <c r="AA84" t="s">
        <v>129</v>
      </c>
      <c r="AB84">
        <v>18</v>
      </c>
      <c r="AC84" t="s">
        <v>92</v>
      </c>
      <c r="AD84" t="s">
        <v>51</v>
      </c>
      <c r="AE84">
        <v>4.2</v>
      </c>
      <c r="AF84">
        <v>3</v>
      </c>
      <c r="AG84">
        <v>0</v>
      </c>
      <c r="AH84" t="s">
        <v>162</v>
      </c>
      <c r="AI84">
        <v>0</v>
      </c>
      <c r="AJ84">
        <v>3</v>
      </c>
    </row>
    <row r="85" spans="1:36" x14ac:dyDescent="0.45">
      <c r="A85" t="s">
        <v>405</v>
      </c>
      <c r="B85">
        <v>10299</v>
      </c>
      <c r="C85">
        <v>0</v>
      </c>
      <c r="D85">
        <v>3</v>
      </c>
      <c r="E85">
        <v>0</v>
      </c>
      <c r="F85">
        <v>1</v>
      </c>
      <c r="G85">
        <v>5</v>
      </c>
      <c r="H85">
        <v>1</v>
      </c>
      <c r="I85">
        <v>0</v>
      </c>
      <c r="J85">
        <v>56847</v>
      </c>
      <c r="K85">
        <v>0</v>
      </c>
      <c r="L85">
        <v>20</v>
      </c>
      <c r="M85" t="s">
        <v>54</v>
      </c>
      <c r="N85" t="s">
        <v>24</v>
      </c>
      <c r="O85">
        <v>2133</v>
      </c>
      <c r="P85" t="s">
        <v>406</v>
      </c>
      <c r="Q85" t="s">
        <v>56</v>
      </c>
      <c r="R85" t="s">
        <v>216</v>
      </c>
      <c r="S85" t="s">
        <v>28</v>
      </c>
      <c r="T85" t="s">
        <v>29</v>
      </c>
      <c r="U85" t="s">
        <v>30</v>
      </c>
      <c r="V85" t="s">
        <v>154</v>
      </c>
      <c r="W85" t="s">
        <v>32</v>
      </c>
      <c r="X85" t="s">
        <v>33</v>
      </c>
      <c r="Y85" t="s">
        <v>34</v>
      </c>
      <c r="Z85" t="s">
        <v>35</v>
      </c>
      <c r="AA85" t="s">
        <v>36</v>
      </c>
      <c r="AB85">
        <v>22</v>
      </c>
      <c r="AC85" t="s">
        <v>50</v>
      </c>
      <c r="AD85" t="s">
        <v>352</v>
      </c>
      <c r="AE85">
        <v>3</v>
      </c>
      <c r="AF85">
        <v>1</v>
      </c>
      <c r="AG85">
        <v>0</v>
      </c>
      <c r="AH85" t="s">
        <v>93</v>
      </c>
      <c r="AI85">
        <v>2</v>
      </c>
      <c r="AJ85">
        <v>5</v>
      </c>
    </row>
    <row r="86" spans="1:36" x14ac:dyDescent="0.45">
      <c r="A86" t="s">
        <v>407</v>
      </c>
      <c r="B86">
        <v>10280</v>
      </c>
      <c r="C86">
        <v>0</v>
      </c>
      <c r="D86">
        <v>0</v>
      </c>
      <c r="E86">
        <v>1</v>
      </c>
      <c r="F86">
        <v>4</v>
      </c>
      <c r="G86">
        <v>5</v>
      </c>
      <c r="H86">
        <v>2</v>
      </c>
      <c r="I86">
        <v>0</v>
      </c>
      <c r="J86">
        <v>60340</v>
      </c>
      <c r="K86">
        <v>1</v>
      </c>
      <c r="L86">
        <v>19</v>
      </c>
      <c r="M86" t="s">
        <v>23</v>
      </c>
      <c r="N86" t="s">
        <v>24</v>
      </c>
      <c r="O86">
        <v>2129</v>
      </c>
      <c r="P86" t="s">
        <v>408</v>
      </c>
      <c r="Q86" t="s">
        <v>26</v>
      </c>
      <c r="R86" t="s">
        <v>27</v>
      </c>
      <c r="S86" t="s">
        <v>28</v>
      </c>
      <c r="T86" t="s">
        <v>29</v>
      </c>
      <c r="U86" t="s">
        <v>30</v>
      </c>
      <c r="V86" t="s">
        <v>117</v>
      </c>
      <c r="W86" t="s">
        <v>409</v>
      </c>
      <c r="X86" t="s">
        <v>140</v>
      </c>
      <c r="Y86" t="s">
        <v>141</v>
      </c>
      <c r="Z86" t="s">
        <v>35</v>
      </c>
      <c r="AA86" t="s">
        <v>36</v>
      </c>
      <c r="AB86">
        <v>22</v>
      </c>
      <c r="AC86" t="s">
        <v>73</v>
      </c>
      <c r="AD86" t="s">
        <v>175</v>
      </c>
      <c r="AE86">
        <v>5</v>
      </c>
      <c r="AF86">
        <v>4</v>
      </c>
      <c r="AG86">
        <v>0</v>
      </c>
      <c r="AH86" t="s">
        <v>410</v>
      </c>
      <c r="AI86">
        <v>5</v>
      </c>
      <c r="AJ86">
        <v>16</v>
      </c>
    </row>
    <row r="87" spans="1:36" x14ac:dyDescent="0.45">
      <c r="A87" t="s">
        <v>411</v>
      </c>
      <c r="B87">
        <v>10296</v>
      </c>
      <c r="C87">
        <v>0</v>
      </c>
      <c r="D87">
        <v>0</v>
      </c>
      <c r="E87">
        <v>0</v>
      </c>
      <c r="F87">
        <v>4</v>
      </c>
      <c r="G87">
        <v>5</v>
      </c>
      <c r="H87">
        <v>2</v>
      </c>
      <c r="I87">
        <v>0</v>
      </c>
      <c r="J87">
        <v>59124</v>
      </c>
      <c r="K87">
        <v>1</v>
      </c>
      <c r="L87">
        <v>19</v>
      </c>
      <c r="M87" t="s">
        <v>23</v>
      </c>
      <c r="N87" t="s">
        <v>24</v>
      </c>
      <c r="O87">
        <v>2458</v>
      </c>
      <c r="P87" t="s">
        <v>412</v>
      </c>
      <c r="Q87" t="s">
        <v>56</v>
      </c>
      <c r="R87" t="s">
        <v>27</v>
      </c>
      <c r="S87" t="s">
        <v>28</v>
      </c>
      <c r="T87" t="s">
        <v>29</v>
      </c>
      <c r="U87" t="s">
        <v>30</v>
      </c>
      <c r="V87" t="s">
        <v>184</v>
      </c>
      <c r="W87" t="s">
        <v>413</v>
      </c>
      <c r="X87" t="s">
        <v>414</v>
      </c>
      <c r="Y87" t="s">
        <v>141</v>
      </c>
      <c r="Z87" t="s">
        <v>35</v>
      </c>
      <c r="AA87" t="s">
        <v>64</v>
      </c>
      <c r="AB87">
        <v>16</v>
      </c>
      <c r="AC87" t="s">
        <v>73</v>
      </c>
      <c r="AD87" t="s">
        <v>175</v>
      </c>
      <c r="AE87">
        <v>2.2999999999999998</v>
      </c>
      <c r="AF87">
        <v>3</v>
      </c>
      <c r="AG87">
        <v>0</v>
      </c>
      <c r="AH87" t="s">
        <v>415</v>
      </c>
      <c r="AI87">
        <v>5</v>
      </c>
      <c r="AJ87">
        <v>19</v>
      </c>
    </row>
    <row r="88" spans="1:36" x14ac:dyDescent="0.45">
      <c r="A88" t="s">
        <v>416</v>
      </c>
      <c r="B88">
        <v>10290</v>
      </c>
      <c r="C88">
        <v>1</v>
      </c>
      <c r="D88">
        <v>1</v>
      </c>
      <c r="E88">
        <v>0</v>
      </c>
      <c r="F88">
        <v>4</v>
      </c>
      <c r="G88">
        <v>4</v>
      </c>
      <c r="H88">
        <v>2</v>
      </c>
      <c r="I88">
        <v>0</v>
      </c>
      <c r="J88">
        <v>99280</v>
      </c>
      <c r="K88">
        <v>1</v>
      </c>
      <c r="L88">
        <v>24</v>
      </c>
      <c r="M88" t="s">
        <v>81</v>
      </c>
      <c r="N88" t="s">
        <v>24</v>
      </c>
      <c r="O88">
        <v>1749</v>
      </c>
      <c r="P88" t="s">
        <v>417</v>
      </c>
      <c r="Q88" t="s">
        <v>56</v>
      </c>
      <c r="R88" t="s">
        <v>43</v>
      </c>
      <c r="S88" t="s">
        <v>28</v>
      </c>
      <c r="T88" t="s">
        <v>29</v>
      </c>
      <c r="U88" t="s">
        <v>96</v>
      </c>
      <c r="V88" t="s">
        <v>418</v>
      </c>
      <c r="W88" t="s">
        <v>419</v>
      </c>
      <c r="X88" t="s">
        <v>140</v>
      </c>
      <c r="Y88" t="s">
        <v>141</v>
      </c>
      <c r="Z88" t="s">
        <v>84</v>
      </c>
      <c r="AA88" t="s">
        <v>85</v>
      </c>
      <c r="AB88">
        <v>10</v>
      </c>
      <c r="AC88" t="s">
        <v>50</v>
      </c>
      <c r="AD88" t="s">
        <v>175</v>
      </c>
      <c r="AE88">
        <v>2.1</v>
      </c>
      <c r="AF88">
        <v>5</v>
      </c>
      <c r="AG88">
        <v>4</v>
      </c>
      <c r="AH88" t="s">
        <v>420</v>
      </c>
      <c r="AI88">
        <v>4</v>
      </c>
      <c r="AJ88">
        <v>19</v>
      </c>
    </row>
    <row r="89" spans="1:36" x14ac:dyDescent="0.45">
      <c r="A89" t="s">
        <v>421</v>
      </c>
      <c r="B89">
        <v>10263</v>
      </c>
      <c r="C89">
        <v>1</v>
      </c>
      <c r="D89">
        <v>1</v>
      </c>
      <c r="E89">
        <v>0</v>
      </c>
      <c r="F89">
        <v>1</v>
      </c>
      <c r="G89">
        <v>5</v>
      </c>
      <c r="H89">
        <v>3</v>
      </c>
      <c r="I89">
        <v>0</v>
      </c>
      <c r="J89">
        <v>71776</v>
      </c>
      <c r="K89">
        <v>0</v>
      </c>
      <c r="L89">
        <v>20</v>
      </c>
      <c r="M89" t="s">
        <v>54</v>
      </c>
      <c r="N89" t="s">
        <v>24</v>
      </c>
      <c r="O89">
        <v>1824</v>
      </c>
      <c r="P89" t="s">
        <v>422</v>
      </c>
      <c r="Q89" t="s">
        <v>56</v>
      </c>
      <c r="R89" t="s">
        <v>43</v>
      </c>
      <c r="S89" t="s">
        <v>28</v>
      </c>
      <c r="T89" t="s">
        <v>29</v>
      </c>
      <c r="U89" t="s">
        <v>96</v>
      </c>
      <c r="V89" t="s">
        <v>154</v>
      </c>
      <c r="W89" t="s">
        <v>32</v>
      </c>
      <c r="X89" t="s">
        <v>33</v>
      </c>
      <c r="Y89" t="s">
        <v>34</v>
      </c>
      <c r="Z89" t="s">
        <v>35</v>
      </c>
      <c r="AA89" t="s">
        <v>64</v>
      </c>
      <c r="AB89">
        <v>16</v>
      </c>
      <c r="AC89" t="s">
        <v>37</v>
      </c>
      <c r="AD89" t="s">
        <v>51</v>
      </c>
      <c r="AE89">
        <v>4.4000000000000004</v>
      </c>
      <c r="AF89">
        <v>5</v>
      </c>
      <c r="AG89">
        <v>0</v>
      </c>
      <c r="AH89" t="s">
        <v>241</v>
      </c>
      <c r="AI89">
        <v>0</v>
      </c>
      <c r="AJ89">
        <v>17</v>
      </c>
    </row>
    <row r="90" spans="1:36" x14ac:dyDescent="0.45">
      <c r="A90" t="s">
        <v>423</v>
      </c>
      <c r="B90">
        <v>10136</v>
      </c>
      <c r="C90">
        <v>0</v>
      </c>
      <c r="D90">
        <v>0</v>
      </c>
      <c r="E90">
        <v>0</v>
      </c>
      <c r="F90">
        <v>1</v>
      </c>
      <c r="G90">
        <v>5</v>
      </c>
      <c r="H90">
        <v>3</v>
      </c>
      <c r="I90">
        <v>0</v>
      </c>
      <c r="J90">
        <v>65902</v>
      </c>
      <c r="K90">
        <v>0</v>
      </c>
      <c r="L90">
        <v>20</v>
      </c>
      <c r="M90" t="s">
        <v>54</v>
      </c>
      <c r="N90" t="s">
        <v>24</v>
      </c>
      <c r="O90">
        <v>2324</v>
      </c>
      <c r="P90" t="s">
        <v>424</v>
      </c>
      <c r="Q90" t="s">
        <v>56</v>
      </c>
      <c r="R90" t="s">
        <v>27</v>
      </c>
      <c r="S90" t="s">
        <v>28</v>
      </c>
      <c r="T90" t="s">
        <v>29</v>
      </c>
      <c r="U90" t="s">
        <v>96</v>
      </c>
      <c r="V90" t="s">
        <v>184</v>
      </c>
      <c r="W90" t="s">
        <v>32</v>
      </c>
      <c r="X90" t="s">
        <v>33</v>
      </c>
      <c r="Y90" t="s">
        <v>34</v>
      </c>
      <c r="Z90" t="s">
        <v>35</v>
      </c>
      <c r="AA90" t="s">
        <v>72</v>
      </c>
      <c r="AC90" t="s">
        <v>37</v>
      </c>
      <c r="AD90" t="s">
        <v>51</v>
      </c>
      <c r="AE90">
        <v>4</v>
      </c>
      <c r="AF90">
        <v>4</v>
      </c>
      <c r="AG90">
        <v>0</v>
      </c>
      <c r="AH90" t="s">
        <v>79</v>
      </c>
      <c r="AI90">
        <v>0</v>
      </c>
      <c r="AJ90">
        <v>7</v>
      </c>
    </row>
    <row r="91" spans="1:36" x14ac:dyDescent="0.45">
      <c r="A91" t="s">
        <v>425</v>
      </c>
      <c r="B91">
        <v>10189</v>
      </c>
      <c r="C91">
        <v>1</v>
      </c>
      <c r="D91">
        <v>1</v>
      </c>
      <c r="E91">
        <v>0</v>
      </c>
      <c r="F91">
        <v>5</v>
      </c>
      <c r="G91">
        <v>5</v>
      </c>
      <c r="H91">
        <v>3</v>
      </c>
      <c r="I91">
        <v>0</v>
      </c>
      <c r="J91">
        <v>57748</v>
      </c>
      <c r="K91">
        <v>1</v>
      </c>
      <c r="L91">
        <v>19</v>
      </c>
      <c r="M91" t="s">
        <v>23</v>
      </c>
      <c r="N91" t="s">
        <v>24</v>
      </c>
      <c r="O91">
        <v>2176</v>
      </c>
      <c r="P91" t="s">
        <v>426</v>
      </c>
      <c r="Q91" t="s">
        <v>56</v>
      </c>
      <c r="R91" t="s">
        <v>43</v>
      </c>
      <c r="S91" t="s">
        <v>28</v>
      </c>
      <c r="T91" t="s">
        <v>29</v>
      </c>
      <c r="U91" t="s">
        <v>30</v>
      </c>
      <c r="V91" t="s">
        <v>338</v>
      </c>
      <c r="W91" t="s">
        <v>427</v>
      </c>
      <c r="X91" t="s">
        <v>398</v>
      </c>
      <c r="Y91" t="s">
        <v>47</v>
      </c>
      <c r="Z91" t="s">
        <v>35</v>
      </c>
      <c r="AA91" t="s">
        <v>72</v>
      </c>
      <c r="AB91">
        <v>39</v>
      </c>
      <c r="AC91" t="s">
        <v>73</v>
      </c>
      <c r="AD91" t="s">
        <v>51</v>
      </c>
      <c r="AE91">
        <v>3.13</v>
      </c>
      <c r="AF91">
        <v>3</v>
      </c>
      <c r="AG91">
        <v>0</v>
      </c>
      <c r="AH91" t="s">
        <v>428</v>
      </c>
      <c r="AI91">
        <v>0</v>
      </c>
      <c r="AJ91">
        <v>16</v>
      </c>
    </row>
    <row r="92" spans="1:36" x14ac:dyDescent="0.45">
      <c r="A92" t="s">
        <v>429</v>
      </c>
      <c r="B92">
        <v>10308</v>
      </c>
      <c r="C92">
        <v>1</v>
      </c>
      <c r="D92">
        <v>1</v>
      </c>
      <c r="E92">
        <v>1</v>
      </c>
      <c r="F92">
        <v>1</v>
      </c>
      <c r="G92">
        <v>5</v>
      </c>
      <c r="H92">
        <v>1</v>
      </c>
      <c r="I92">
        <v>0</v>
      </c>
      <c r="J92">
        <v>64057</v>
      </c>
      <c r="K92">
        <v>0</v>
      </c>
      <c r="L92">
        <v>19</v>
      </c>
      <c r="M92" t="s">
        <v>23</v>
      </c>
      <c r="N92" t="s">
        <v>24</v>
      </c>
      <c r="O92">
        <v>2132</v>
      </c>
      <c r="P92" t="s">
        <v>430</v>
      </c>
      <c r="Q92" t="s">
        <v>26</v>
      </c>
      <c r="R92" t="s">
        <v>43</v>
      </c>
      <c r="S92" t="s">
        <v>28</v>
      </c>
      <c r="T92" t="s">
        <v>29</v>
      </c>
      <c r="U92" t="s">
        <v>30</v>
      </c>
      <c r="V92" t="s">
        <v>431</v>
      </c>
      <c r="W92" t="s">
        <v>32</v>
      </c>
      <c r="X92" t="s">
        <v>33</v>
      </c>
      <c r="Y92" t="s">
        <v>34</v>
      </c>
      <c r="Z92" t="s">
        <v>35</v>
      </c>
      <c r="AA92" t="s">
        <v>78</v>
      </c>
      <c r="AB92">
        <v>11</v>
      </c>
      <c r="AC92" t="s">
        <v>50</v>
      </c>
      <c r="AD92" t="s">
        <v>352</v>
      </c>
      <c r="AE92">
        <v>1.56</v>
      </c>
      <c r="AF92">
        <v>5</v>
      </c>
      <c r="AG92">
        <v>0</v>
      </c>
      <c r="AH92" t="s">
        <v>65</v>
      </c>
      <c r="AI92">
        <v>6</v>
      </c>
      <c r="AJ92">
        <v>15</v>
      </c>
    </row>
    <row r="93" spans="1:36" x14ac:dyDescent="0.45">
      <c r="A93" t="s">
        <v>432</v>
      </c>
      <c r="B93">
        <v>10309</v>
      </c>
      <c r="C93">
        <v>0</v>
      </c>
      <c r="D93">
        <v>0</v>
      </c>
      <c r="E93">
        <v>1</v>
      </c>
      <c r="F93">
        <v>1</v>
      </c>
      <c r="G93">
        <v>3</v>
      </c>
      <c r="H93">
        <v>1</v>
      </c>
      <c r="I93">
        <v>0</v>
      </c>
      <c r="J93">
        <v>53366</v>
      </c>
      <c r="K93">
        <v>0</v>
      </c>
      <c r="L93">
        <v>15</v>
      </c>
      <c r="M93" t="s">
        <v>433</v>
      </c>
      <c r="N93" t="s">
        <v>24</v>
      </c>
      <c r="O93">
        <v>2138</v>
      </c>
      <c r="P93" t="s">
        <v>434</v>
      </c>
      <c r="Q93" t="s">
        <v>26</v>
      </c>
      <c r="R93" t="s">
        <v>27</v>
      </c>
      <c r="S93" t="s">
        <v>28</v>
      </c>
      <c r="T93" t="s">
        <v>29</v>
      </c>
      <c r="U93" t="s">
        <v>30</v>
      </c>
      <c r="V93" t="s">
        <v>44</v>
      </c>
      <c r="W93" t="s">
        <v>32</v>
      </c>
      <c r="X93" t="s">
        <v>33</v>
      </c>
      <c r="Y93" t="s">
        <v>34</v>
      </c>
      <c r="Z93" t="s">
        <v>48</v>
      </c>
      <c r="AA93" t="s">
        <v>105</v>
      </c>
      <c r="AB93">
        <v>7</v>
      </c>
      <c r="AC93" t="s">
        <v>37</v>
      </c>
      <c r="AD93" t="s">
        <v>352</v>
      </c>
      <c r="AE93">
        <v>1.2</v>
      </c>
      <c r="AF93">
        <v>3</v>
      </c>
      <c r="AG93">
        <v>6</v>
      </c>
      <c r="AH93" t="s">
        <v>313</v>
      </c>
      <c r="AI93">
        <v>3</v>
      </c>
      <c r="AJ93">
        <v>2</v>
      </c>
    </row>
    <row r="94" spans="1:36" x14ac:dyDescent="0.45">
      <c r="A94" t="s">
        <v>435</v>
      </c>
      <c r="B94">
        <v>10049</v>
      </c>
      <c r="C94">
        <v>1</v>
      </c>
      <c r="D94">
        <v>1</v>
      </c>
      <c r="E94">
        <v>0</v>
      </c>
      <c r="F94">
        <v>1</v>
      </c>
      <c r="G94">
        <v>5</v>
      </c>
      <c r="H94">
        <v>3</v>
      </c>
      <c r="I94">
        <v>0</v>
      </c>
      <c r="J94">
        <v>58530</v>
      </c>
      <c r="K94">
        <v>0</v>
      </c>
      <c r="L94">
        <v>19</v>
      </c>
      <c r="M94" t="s">
        <v>23</v>
      </c>
      <c r="N94" t="s">
        <v>24</v>
      </c>
      <c r="O94">
        <v>2155</v>
      </c>
      <c r="P94" t="s">
        <v>436</v>
      </c>
      <c r="Q94" t="s">
        <v>56</v>
      </c>
      <c r="R94" t="s">
        <v>43</v>
      </c>
      <c r="S94" t="s">
        <v>28</v>
      </c>
      <c r="T94" t="s">
        <v>29</v>
      </c>
      <c r="U94" t="s">
        <v>30</v>
      </c>
      <c r="V94" t="s">
        <v>77</v>
      </c>
      <c r="W94" t="s">
        <v>32</v>
      </c>
      <c r="X94" t="s">
        <v>33</v>
      </c>
      <c r="Y94" t="s">
        <v>34</v>
      </c>
      <c r="Z94" t="s">
        <v>35</v>
      </c>
      <c r="AA94" t="s">
        <v>98</v>
      </c>
      <c r="AB94">
        <v>12</v>
      </c>
      <c r="AC94" t="s">
        <v>73</v>
      </c>
      <c r="AD94" t="s">
        <v>51</v>
      </c>
      <c r="AE94">
        <v>5</v>
      </c>
      <c r="AF94">
        <v>5</v>
      </c>
      <c r="AG94">
        <v>0</v>
      </c>
      <c r="AH94" t="s">
        <v>372</v>
      </c>
      <c r="AI94">
        <v>0</v>
      </c>
      <c r="AJ94">
        <v>19</v>
      </c>
    </row>
    <row r="95" spans="1:36" x14ac:dyDescent="0.45">
      <c r="A95" t="s">
        <v>437</v>
      </c>
      <c r="B95">
        <v>10093</v>
      </c>
      <c r="C95">
        <v>0</v>
      </c>
      <c r="D95">
        <v>0</v>
      </c>
      <c r="E95">
        <v>1</v>
      </c>
      <c r="F95">
        <v>5</v>
      </c>
      <c r="G95">
        <v>5</v>
      </c>
      <c r="H95">
        <v>3</v>
      </c>
      <c r="I95">
        <v>0</v>
      </c>
      <c r="J95">
        <v>72609</v>
      </c>
      <c r="K95">
        <v>1</v>
      </c>
      <c r="L95">
        <v>20</v>
      </c>
      <c r="M95" t="s">
        <v>54</v>
      </c>
      <c r="N95" t="s">
        <v>24</v>
      </c>
      <c r="O95">
        <v>2143</v>
      </c>
      <c r="P95" t="s">
        <v>438</v>
      </c>
      <c r="Q95" t="s">
        <v>26</v>
      </c>
      <c r="R95" t="s">
        <v>27</v>
      </c>
      <c r="S95" t="s">
        <v>28</v>
      </c>
      <c r="T95" t="s">
        <v>109</v>
      </c>
      <c r="U95" t="s">
        <v>30</v>
      </c>
      <c r="V95" t="s">
        <v>288</v>
      </c>
      <c r="W95" t="s">
        <v>439</v>
      </c>
      <c r="X95" t="s">
        <v>58</v>
      </c>
      <c r="Y95" t="s">
        <v>47</v>
      </c>
      <c r="Z95" t="s">
        <v>35</v>
      </c>
      <c r="AA95" t="s">
        <v>78</v>
      </c>
      <c r="AB95">
        <v>11</v>
      </c>
      <c r="AC95" t="s">
        <v>73</v>
      </c>
      <c r="AD95" t="s">
        <v>51</v>
      </c>
      <c r="AE95">
        <v>4.76</v>
      </c>
      <c r="AF95">
        <v>5</v>
      </c>
      <c r="AG95">
        <v>0</v>
      </c>
      <c r="AH95" t="s">
        <v>440</v>
      </c>
      <c r="AI95">
        <v>0</v>
      </c>
      <c r="AJ95">
        <v>20</v>
      </c>
    </row>
    <row r="96" spans="1:36" x14ac:dyDescent="0.45">
      <c r="A96" t="s">
        <v>441</v>
      </c>
      <c r="B96">
        <v>10163</v>
      </c>
      <c r="C96">
        <v>1</v>
      </c>
      <c r="D96">
        <v>1</v>
      </c>
      <c r="E96">
        <v>0</v>
      </c>
      <c r="F96">
        <v>5</v>
      </c>
      <c r="G96">
        <v>5</v>
      </c>
      <c r="H96">
        <v>3</v>
      </c>
      <c r="I96">
        <v>0</v>
      </c>
      <c r="J96">
        <v>55965</v>
      </c>
      <c r="K96">
        <v>1</v>
      </c>
      <c r="L96">
        <v>20</v>
      </c>
      <c r="M96" t="s">
        <v>54</v>
      </c>
      <c r="N96" t="s">
        <v>24</v>
      </c>
      <c r="O96">
        <v>2170</v>
      </c>
      <c r="P96" t="s">
        <v>442</v>
      </c>
      <c r="Q96" t="s">
        <v>56</v>
      </c>
      <c r="R96" t="s">
        <v>43</v>
      </c>
      <c r="S96" t="s">
        <v>28</v>
      </c>
      <c r="T96" t="s">
        <v>29</v>
      </c>
      <c r="U96" t="s">
        <v>30</v>
      </c>
      <c r="V96" t="s">
        <v>150</v>
      </c>
      <c r="W96" t="s">
        <v>443</v>
      </c>
      <c r="X96" t="s">
        <v>46</v>
      </c>
      <c r="Y96" t="s">
        <v>47</v>
      </c>
      <c r="Z96" t="s">
        <v>35</v>
      </c>
      <c r="AA96" t="s">
        <v>91</v>
      </c>
      <c r="AB96">
        <v>19</v>
      </c>
      <c r="AC96" t="s">
        <v>73</v>
      </c>
      <c r="AD96" t="s">
        <v>51</v>
      </c>
      <c r="AE96">
        <v>3.66</v>
      </c>
      <c r="AF96">
        <v>3</v>
      </c>
      <c r="AG96">
        <v>0</v>
      </c>
      <c r="AH96" t="s">
        <v>444</v>
      </c>
      <c r="AI96">
        <v>0</v>
      </c>
      <c r="AJ96">
        <v>6</v>
      </c>
    </row>
    <row r="97" spans="1:36" x14ac:dyDescent="0.45">
      <c r="A97" t="s">
        <v>445</v>
      </c>
      <c r="B97">
        <v>10305</v>
      </c>
      <c r="C97">
        <v>1</v>
      </c>
      <c r="D97">
        <v>1</v>
      </c>
      <c r="E97">
        <v>1</v>
      </c>
      <c r="F97">
        <v>1</v>
      </c>
      <c r="G97">
        <v>6</v>
      </c>
      <c r="H97">
        <v>3</v>
      </c>
      <c r="I97">
        <v>0</v>
      </c>
      <c r="J97">
        <v>70187</v>
      </c>
      <c r="K97">
        <v>1</v>
      </c>
      <c r="L97">
        <v>3</v>
      </c>
      <c r="M97" t="s">
        <v>220</v>
      </c>
      <c r="N97" t="s">
        <v>24</v>
      </c>
      <c r="O97">
        <v>2330</v>
      </c>
      <c r="P97" t="s">
        <v>446</v>
      </c>
      <c r="Q97" t="s">
        <v>26</v>
      </c>
      <c r="R97" t="s">
        <v>43</v>
      </c>
      <c r="S97" t="s">
        <v>28</v>
      </c>
      <c r="T97" t="s">
        <v>29</v>
      </c>
      <c r="U97" t="s">
        <v>30</v>
      </c>
      <c r="V97" t="s">
        <v>212</v>
      </c>
      <c r="W97" t="s">
        <v>447</v>
      </c>
      <c r="X97" t="s">
        <v>448</v>
      </c>
      <c r="Y97" t="s">
        <v>141</v>
      </c>
      <c r="Z97" t="s">
        <v>225</v>
      </c>
      <c r="AA97" t="s">
        <v>270</v>
      </c>
      <c r="AB97">
        <v>21</v>
      </c>
      <c r="AC97" t="s">
        <v>92</v>
      </c>
      <c r="AD97" t="s">
        <v>352</v>
      </c>
      <c r="AE97">
        <v>2</v>
      </c>
      <c r="AF97">
        <v>5</v>
      </c>
      <c r="AG97">
        <v>0</v>
      </c>
      <c r="AH97" t="s">
        <v>321</v>
      </c>
      <c r="AI97">
        <v>4</v>
      </c>
      <c r="AJ97">
        <v>7</v>
      </c>
    </row>
    <row r="98" spans="1:36" x14ac:dyDescent="0.45">
      <c r="A98" t="s">
        <v>449</v>
      </c>
      <c r="B98">
        <v>10015</v>
      </c>
      <c r="C98">
        <v>0</v>
      </c>
      <c r="D98">
        <v>0</v>
      </c>
      <c r="E98">
        <v>1</v>
      </c>
      <c r="F98">
        <v>1</v>
      </c>
      <c r="G98">
        <v>3</v>
      </c>
      <c r="H98">
        <v>4</v>
      </c>
      <c r="I98">
        <v>0</v>
      </c>
      <c r="J98">
        <v>178000</v>
      </c>
      <c r="K98">
        <v>0</v>
      </c>
      <c r="L98">
        <v>12</v>
      </c>
      <c r="M98" t="s">
        <v>450</v>
      </c>
      <c r="N98" t="s">
        <v>24</v>
      </c>
      <c r="O98">
        <v>1460</v>
      </c>
      <c r="P98" t="s">
        <v>451</v>
      </c>
      <c r="Q98" t="s">
        <v>26</v>
      </c>
      <c r="R98" t="s">
        <v>27</v>
      </c>
      <c r="S98" t="s">
        <v>28</v>
      </c>
      <c r="T98" t="s">
        <v>29</v>
      </c>
      <c r="U98" t="s">
        <v>96</v>
      </c>
      <c r="V98" t="s">
        <v>452</v>
      </c>
      <c r="W98" t="s">
        <v>32</v>
      </c>
      <c r="X98" t="s">
        <v>33</v>
      </c>
      <c r="Y98" t="s">
        <v>34</v>
      </c>
      <c r="Z98" t="s">
        <v>48</v>
      </c>
      <c r="AA98" t="s">
        <v>237</v>
      </c>
      <c r="AB98">
        <v>5</v>
      </c>
      <c r="AC98" t="s">
        <v>50</v>
      </c>
      <c r="AD98" t="s">
        <v>38</v>
      </c>
      <c r="AE98">
        <v>5</v>
      </c>
      <c r="AF98">
        <v>5</v>
      </c>
      <c r="AG98">
        <v>5</v>
      </c>
      <c r="AH98" t="s">
        <v>79</v>
      </c>
      <c r="AI98">
        <v>0</v>
      </c>
      <c r="AJ98">
        <v>15</v>
      </c>
    </row>
    <row r="99" spans="1:36" x14ac:dyDescent="0.45">
      <c r="A99" t="s">
        <v>453</v>
      </c>
      <c r="B99">
        <v>10080</v>
      </c>
      <c r="C99">
        <v>1</v>
      </c>
      <c r="D99">
        <v>1</v>
      </c>
      <c r="E99">
        <v>0</v>
      </c>
      <c r="F99">
        <v>1</v>
      </c>
      <c r="G99">
        <v>1</v>
      </c>
      <c r="H99">
        <v>3</v>
      </c>
      <c r="I99">
        <v>0</v>
      </c>
      <c r="J99">
        <v>99351</v>
      </c>
      <c r="K99">
        <v>0</v>
      </c>
      <c r="L99">
        <v>26</v>
      </c>
      <c r="M99" t="s">
        <v>189</v>
      </c>
      <c r="N99" t="s">
        <v>24</v>
      </c>
      <c r="O99">
        <v>2050</v>
      </c>
      <c r="P99" t="s">
        <v>454</v>
      </c>
      <c r="Q99" t="s">
        <v>56</v>
      </c>
      <c r="R99" t="s">
        <v>43</v>
      </c>
      <c r="S99" t="s">
        <v>28</v>
      </c>
      <c r="T99" t="s">
        <v>455</v>
      </c>
      <c r="U99" t="s">
        <v>30</v>
      </c>
      <c r="V99" t="s">
        <v>312</v>
      </c>
      <c r="W99" t="s">
        <v>32</v>
      </c>
      <c r="X99" t="s">
        <v>33</v>
      </c>
      <c r="Y99" t="s">
        <v>34</v>
      </c>
      <c r="Z99" t="s">
        <v>192</v>
      </c>
      <c r="AA99" t="s">
        <v>456</v>
      </c>
      <c r="AB99">
        <v>9</v>
      </c>
      <c r="AC99" t="s">
        <v>457</v>
      </c>
      <c r="AD99" t="s">
        <v>51</v>
      </c>
      <c r="AE99">
        <v>5</v>
      </c>
      <c r="AF99">
        <v>3</v>
      </c>
      <c r="AG99">
        <v>2</v>
      </c>
      <c r="AH99" t="s">
        <v>458</v>
      </c>
      <c r="AI99">
        <v>0</v>
      </c>
      <c r="AJ99">
        <v>3</v>
      </c>
    </row>
    <row r="100" spans="1:36" x14ac:dyDescent="0.45">
      <c r="A100" t="s">
        <v>459</v>
      </c>
      <c r="B100">
        <v>10258</v>
      </c>
      <c r="C100">
        <v>0</v>
      </c>
      <c r="D100">
        <v>0</v>
      </c>
      <c r="E100">
        <v>1</v>
      </c>
      <c r="F100">
        <v>1</v>
      </c>
      <c r="G100">
        <v>6</v>
      </c>
      <c r="H100">
        <v>3</v>
      </c>
      <c r="I100">
        <v>0</v>
      </c>
      <c r="J100">
        <v>67251</v>
      </c>
      <c r="K100">
        <v>0</v>
      </c>
      <c r="L100">
        <v>3</v>
      </c>
      <c r="M100" t="s">
        <v>220</v>
      </c>
      <c r="N100" t="s">
        <v>182</v>
      </c>
      <c r="O100">
        <v>6050</v>
      </c>
      <c r="P100" t="s">
        <v>460</v>
      </c>
      <c r="Q100" t="s">
        <v>26</v>
      </c>
      <c r="R100" t="s">
        <v>27</v>
      </c>
      <c r="S100" t="s">
        <v>28</v>
      </c>
      <c r="T100" t="s">
        <v>29</v>
      </c>
      <c r="U100" t="s">
        <v>96</v>
      </c>
      <c r="V100" t="s">
        <v>461</v>
      </c>
      <c r="W100" t="s">
        <v>32</v>
      </c>
      <c r="X100" t="s">
        <v>33</v>
      </c>
      <c r="Y100" t="s">
        <v>34</v>
      </c>
      <c r="Z100" t="s">
        <v>225</v>
      </c>
      <c r="AA100" t="s">
        <v>270</v>
      </c>
      <c r="AB100">
        <v>21</v>
      </c>
      <c r="AC100" t="s">
        <v>174</v>
      </c>
      <c r="AD100" t="s">
        <v>51</v>
      </c>
      <c r="AE100">
        <v>4.3</v>
      </c>
      <c r="AF100">
        <v>3</v>
      </c>
      <c r="AG100">
        <v>0</v>
      </c>
      <c r="AH100" t="s">
        <v>388</v>
      </c>
      <c r="AI100">
        <v>2</v>
      </c>
      <c r="AJ100">
        <v>7</v>
      </c>
    </row>
    <row r="101" spans="1:36" x14ac:dyDescent="0.45">
      <c r="A101" t="s">
        <v>462</v>
      </c>
      <c r="B101">
        <v>10273</v>
      </c>
      <c r="C101">
        <v>0</v>
      </c>
      <c r="D101">
        <v>0</v>
      </c>
      <c r="E101">
        <v>0</v>
      </c>
      <c r="F101">
        <v>1</v>
      </c>
      <c r="G101">
        <v>3</v>
      </c>
      <c r="H101">
        <v>3</v>
      </c>
      <c r="I101">
        <v>0</v>
      </c>
      <c r="J101">
        <v>65707</v>
      </c>
      <c r="K101">
        <v>0</v>
      </c>
      <c r="L101">
        <v>14</v>
      </c>
      <c r="M101" t="s">
        <v>102</v>
      </c>
      <c r="N101" t="s">
        <v>182</v>
      </c>
      <c r="O101">
        <v>6040</v>
      </c>
      <c r="P101" t="s">
        <v>463</v>
      </c>
      <c r="Q101" t="s">
        <v>56</v>
      </c>
      <c r="R101" t="s">
        <v>27</v>
      </c>
      <c r="S101" t="s">
        <v>28</v>
      </c>
      <c r="T101" t="s">
        <v>29</v>
      </c>
      <c r="U101" t="s">
        <v>30</v>
      </c>
      <c r="V101" t="s">
        <v>464</v>
      </c>
      <c r="W101" t="s">
        <v>32</v>
      </c>
      <c r="X101" t="s">
        <v>33</v>
      </c>
      <c r="Y101" t="s">
        <v>34</v>
      </c>
      <c r="Z101" t="s">
        <v>48</v>
      </c>
      <c r="AA101" t="s">
        <v>285</v>
      </c>
      <c r="AB101">
        <v>6</v>
      </c>
      <c r="AC101" t="s">
        <v>37</v>
      </c>
      <c r="AD101" t="s">
        <v>51</v>
      </c>
      <c r="AE101">
        <v>4.7</v>
      </c>
      <c r="AF101">
        <v>4</v>
      </c>
      <c r="AG101">
        <v>5</v>
      </c>
      <c r="AH101" t="s">
        <v>213</v>
      </c>
      <c r="AI101">
        <v>0</v>
      </c>
      <c r="AJ101">
        <v>1</v>
      </c>
    </row>
    <row r="102" spans="1:36" x14ac:dyDescent="0.45">
      <c r="A102" t="s">
        <v>465</v>
      </c>
      <c r="B102">
        <v>10111</v>
      </c>
      <c r="C102">
        <v>0</v>
      </c>
      <c r="D102">
        <v>0</v>
      </c>
      <c r="E102">
        <v>1</v>
      </c>
      <c r="F102">
        <v>1</v>
      </c>
      <c r="G102">
        <v>5</v>
      </c>
      <c r="H102">
        <v>3</v>
      </c>
      <c r="I102">
        <v>0</v>
      </c>
      <c r="J102">
        <v>52249</v>
      </c>
      <c r="K102">
        <v>0</v>
      </c>
      <c r="L102">
        <v>19</v>
      </c>
      <c r="M102" t="s">
        <v>23</v>
      </c>
      <c r="N102" t="s">
        <v>24</v>
      </c>
      <c r="O102">
        <v>1905</v>
      </c>
      <c r="P102" t="s">
        <v>466</v>
      </c>
      <c r="Q102" t="s">
        <v>26</v>
      </c>
      <c r="R102" t="s">
        <v>27</v>
      </c>
      <c r="S102" t="s">
        <v>28</v>
      </c>
      <c r="T102" t="s">
        <v>109</v>
      </c>
      <c r="U102" t="s">
        <v>30</v>
      </c>
      <c r="V102" t="s">
        <v>44</v>
      </c>
      <c r="W102" t="s">
        <v>32</v>
      </c>
      <c r="X102" t="s">
        <v>33</v>
      </c>
      <c r="Y102" t="s">
        <v>34</v>
      </c>
      <c r="Z102" t="s">
        <v>35</v>
      </c>
      <c r="AA102" t="s">
        <v>113</v>
      </c>
      <c r="AB102">
        <v>14</v>
      </c>
      <c r="AC102" t="s">
        <v>92</v>
      </c>
      <c r="AD102" t="s">
        <v>51</v>
      </c>
      <c r="AE102">
        <v>4.5</v>
      </c>
      <c r="AF102">
        <v>3</v>
      </c>
      <c r="AG102">
        <v>0</v>
      </c>
      <c r="AH102" t="s">
        <v>106</v>
      </c>
      <c r="AI102">
        <v>0</v>
      </c>
      <c r="AJ102">
        <v>5</v>
      </c>
    </row>
    <row r="103" spans="1:36" x14ac:dyDescent="0.45">
      <c r="A103" t="s">
        <v>467</v>
      </c>
      <c r="B103">
        <v>10257</v>
      </c>
      <c r="C103">
        <v>0</v>
      </c>
      <c r="D103">
        <v>0</v>
      </c>
      <c r="E103">
        <v>0</v>
      </c>
      <c r="F103">
        <v>1</v>
      </c>
      <c r="G103">
        <v>5</v>
      </c>
      <c r="H103">
        <v>3</v>
      </c>
      <c r="I103">
        <v>0</v>
      </c>
      <c r="J103">
        <v>53171</v>
      </c>
      <c r="K103">
        <v>0</v>
      </c>
      <c r="L103">
        <v>19</v>
      </c>
      <c r="M103" t="s">
        <v>23</v>
      </c>
      <c r="N103" t="s">
        <v>24</v>
      </c>
      <c r="O103">
        <v>2121</v>
      </c>
      <c r="P103" t="s">
        <v>468</v>
      </c>
      <c r="Q103" t="s">
        <v>56</v>
      </c>
      <c r="R103" t="s">
        <v>27</v>
      </c>
      <c r="S103" t="s">
        <v>28</v>
      </c>
      <c r="T103" t="s">
        <v>109</v>
      </c>
      <c r="U103" t="s">
        <v>96</v>
      </c>
      <c r="V103" t="s">
        <v>288</v>
      </c>
      <c r="W103" t="s">
        <v>32</v>
      </c>
      <c r="X103" t="s">
        <v>33</v>
      </c>
      <c r="Y103" t="s">
        <v>34</v>
      </c>
      <c r="Z103" t="s">
        <v>35</v>
      </c>
      <c r="AA103" t="s">
        <v>129</v>
      </c>
      <c r="AB103">
        <v>18</v>
      </c>
      <c r="AC103" t="s">
        <v>37</v>
      </c>
      <c r="AD103" t="s">
        <v>51</v>
      </c>
      <c r="AE103">
        <v>4.2</v>
      </c>
      <c r="AF103">
        <v>4</v>
      </c>
      <c r="AG103">
        <v>0</v>
      </c>
      <c r="AH103" t="s">
        <v>469</v>
      </c>
      <c r="AI103">
        <v>0</v>
      </c>
      <c r="AJ103">
        <v>12</v>
      </c>
    </row>
    <row r="104" spans="1:36" x14ac:dyDescent="0.45">
      <c r="A104" t="s">
        <v>470</v>
      </c>
      <c r="B104">
        <v>10159</v>
      </c>
      <c r="C104">
        <v>1</v>
      </c>
      <c r="D104">
        <v>1</v>
      </c>
      <c r="E104">
        <v>0</v>
      </c>
      <c r="F104">
        <v>1</v>
      </c>
      <c r="G104">
        <v>5</v>
      </c>
      <c r="H104">
        <v>3</v>
      </c>
      <c r="I104">
        <v>0</v>
      </c>
      <c r="J104">
        <v>51337</v>
      </c>
      <c r="K104">
        <v>0</v>
      </c>
      <c r="L104">
        <v>19</v>
      </c>
      <c r="M104" t="s">
        <v>23</v>
      </c>
      <c r="N104" t="s">
        <v>24</v>
      </c>
      <c r="O104">
        <v>2145</v>
      </c>
      <c r="P104" t="s">
        <v>471</v>
      </c>
      <c r="Q104" t="s">
        <v>56</v>
      </c>
      <c r="R104" t="s">
        <v>43</v>
      </c>
      <c r="S104" t="s">
        <v>28</v>
      </c>
      <c r="T104" t="s">
        <v>29</v>
      </c>
      <c r="U104" t="s">
        <v>96</v>
      </c>
      <c r="V104" t="s">
        <v>44</v>
      </c>
      <c r="W104" t="s">
        <v>32</v>
      </c>
      <c r="X104" t="s">
        <v>33</v>
      </c>
      <c r="Y104" t="s">
        <v>34</v>
      </c>
      <c r="Z104" t="s">
        <v>35</v>
      </c>
      <c r="AA104" t="s">
        <v>36</v>
      </c>
      <c r="AB104">
        <v>22</v>
      </c>
      <c r="AC104" t="s">
        <v>37</v>
      </c>
      <c r="AD104" t="s">
        <v>51</v>
      </c>
      <c r="AE104">
        <v>3.73</v>
      </c>
      <c r="AF104">
        <v>3</v>
      </c>
      <c r="AG104">
        <v>0</v>
      </c>
      <c r="AH104" t="s">
        <v>472</v>
      </c>
      <c r="AI104">
        <v>0</v>
      </c>
      <c r="AJ104">
        <v>19</v>
      </c>
    </row>
    <row r="105" spans="1:36" x14ac:dyDescent="0.45">
      <c r="A105" t="s">
        <v>473</v>
      </c>
      <c r="B105">
        <v>10122</v>
      </c>
      <c r="C105">
        <v>0</v>
      </c>
      <c r="D105">
        <v>2</v>
      </c>
      <c r="E105">
        <v>0</v>
      </c>
      <c r="F105">
        <v>5</v>
      </c>
      <c r="G105">
        <v>5</v>
      </c>
      <c r="H105">
        <v>3</v>
      </c>
      <c r="I105">
        <v>1</v>
      </c>
      <c r="J105">
        <v>51505</v>
      </c>
      <c r="K105">
        <v>1</v>
      </c>
      <c r="L105">
        <v>19</v>
      </c>
      <c r="M105" t="s">
        <v>23</v>
      </c>
      <c r="N105" t="s">
        <v>24</v>
      </c>
      <c r="O105">
        <v>2330</v>
      </c>
      <c r="P105" t="s">
        <v>474</v>
      </c>
      <c r="Q105" t="s">
        <v>56</v>
      </c>
      <c r="R105" t="s">
        <v>68</v>
      </c>
      <c r="S105" t="s">
        <v>28</v>
      </c>
      <c r="T105" t="s">
        <v>29</v>
      </c>
      <c r="U105" t="s">
        <v>96</v>
      </c>
      <c r="V105" t="s">
        <v>338</v>
      </c>
      <c r="W105" t="s">
        <v>475</v>
      </c>
      <c r="X105" t="s">
        <v>58</v>
      </c>
      <c r="Y105" t="s">
        <v>47</v>
      </c>
      <c r="Z105" t="s">
        <v>35</v>
      </c>
      <c r="AA105" t="s">
        <v>64</v>
      </c>
      <c r="AB105">
        <v>16</v>
      </c>
      <c r="AC105" t="s">
        <v>99</v>
      </c>
      <c r="AD105" t="s">
        <v>51</v>
      </c>
      <c r="AE105">
        <v>4.24</v>
      </c>
      <c r="AF105">
        <v>4</v>
      </c>
      <c r="AG105">
        <v>0</v>
      </c>
      <c r="AH105" t="s">
        <v>476</v>
      </c>
      <c r="AI105">
        <v>0</v>
      </c>
      <c r="AJ105">
        <v>2</v>
      </c>
    </row>
    <row r="106" spans="1:36" x14ac:dyDescent="0.45">
      <c r="A106" t="s">
        <v>477</v>
      </c>
      <c r="B106">
        <v>10142</v>
      </c>
      <c r="C106">
        <v>0</v>
      </c>
      <c r="D106">
        <v>4</v>
      </c>
      <c r="E106">
        <v>0</v>
      </c>
      <c r="F106">
        <v>4</v>
      </c>
      <c r="G106">
        <v>6</v>
      </c>
      <c r="H106">
        <v>3</v>
      </c>
      <c r="I106">
        <v>0</v>
      </c>
      <c r="J106">
        <v>59370</v>
      </c>
      <c r="K106">
        <v>1</v>
      </c>
      <c r="L106">
        <v>3</v>
      </c>
      <c r="M106" t="s">
        <v>220</v>
      </c>
      <c r="N106" t="s">
        <v>478</v>
      </c>
      <c r="O106">
        <v>43050</v>
      </c>
      <c r="P106" t="s">
        <v>479</v>
      </c>
      <c r="Q106" t="s">
        <v>56</v>
      </c>
      <c r="R106" t="s">
        <v>89</v>
      </c>
      <c r="S106" t="s">
        <v>28</v>
      </c>
      <c r="T106" t="s">
        <v>29</v>
      </c>
      <c r="U106" t="s">
        <v>96</v>
      </c>
      <c r="V106" t="s">
        <v>154</v>
      </c>
      <c r="W106" t="s">
        <v>480</v>
      </c>
      <c r="X106" t="s">
        <v>140</v>
      </c>
      <c r="Y106" t="s">
        <v>141</v>
      </c>
      <c r="Z106" t="s">
        <v>225</v>
      </c>
      <c r="AA106" t="s">
        <v>226</v>
      </c>
      <c r="AB106">
        <v>17</v>
      </c>
      <c r="AC106" t="s">
        <v>174</v>
      </c>
      <c r="AD106" t="s">
        <v>51</v>
      </c>
      <c r="AE106">
        <v>3.97</v>
      </c>
      <c r="AF106">
        <v>4</v>
      </c>
      <c r="AG106">
        <v>0</v>
      </c>
      <c r="AH106" t="s">
        <v>481</v>
      </c>
      <c r="AI106">
        <v>0</v>
      </c>
      <c r="AJ106">
        <v>7</v>
      </c>
    </row>
    <row r="107" spans="1:36" x14ac:dyDescent="0.45">
      <c r="A107" t="s">
        <v>482</v>
      </c>
      <c r="B107">
        <v>10283</v>
      </c>
      <c r="C107">
        <v>1</v>
      </c>
      <c r="D107">
        <v>1</v>
      </c>
      <c r="E107">
        <v>1</v>
      </c>
      <c r="F107">
        <v>5</v>
      </c>
      <c r="G107">
        <v>5</v>
      </c>
      <c r="H107">
        <v>2</v>
      </c>
      <c r="I107">
        <v>1</v>
      </c>
      <c r="J107">
        <v>54933</v>
      </c>
      <c r="K107">
        <v>1</v>
      </c>
      <c r="L107">
        <v>19</v>
      </c>
      <c r="M107" t="s">
        <v>23</v>
      </c>
      <c r="N107" t="s">
        <v>24</v>
      </c>
      <c r="O107">
        <v>2062</v>
      </c>
      <c r="P107" t="s">
        <v>483</v>
      </c>
      <c r="Q107" t="s">
        <v>26</v>
      </c>
      <c r="R107" t="s">
        <v>43</v>
      </c>
      <c r="S107" t="s">
        <v>28</v>
      </c>
      <c r="T107" t="s">
        <v>29</v>
      </c>
      <c r="U107" t="s">
        <v>96</v>
      </c>
      <c r="V107" t="s">
        <v>117</v>
      </c>
      <c r="W107" t="s">
        <v>484</v>
      </c>
      <c r="X107" t="s">
        <v>398</v>
      </c>
      <c r="Y107" t="s">
        <v>47</v>
      </c>
      <c r="Z107" t="s">
        <v>35</v>
      </c>
      <c r="AA107" t="s">
        <v>72</v>
      </c>
      <c r="AB107">
        <v>39</v>
      </c>
      <c r="AC107" t="s">
        <v>99</v>
      </c>
      <c r="AD107" t="s">
        <v>175</v>
      </c>
      <c r="AE107">
        <v>3.97</v>
      </c>
      <c r="AF107">
        <v>4</v>
      </c>
      <c r="AG107">
        <v>0</v>
      </c>
      <c r="AH107" t="s">
        <v>485</v>
      </c>
      <c r="AI107">
        <v>3</v>
      </c>
      <c r="AJ107">
        <v>15</v>
      </c>
    </row>
    <row r="108" spans="1:36" x14ac:dyDescent="0.45">
      <c r="A108" t="s">
        <v>486</v>
      </c>
      <c r="B108">
        <v>10018</v>
      </c>
      <c r="C108">
        <v>0</v>
      </c>
      <c r="D108">
        <v>0</v>
      </c>
      <c r="E108">
        <v>0</v>
      </c>
      <c r="F108">
        <v>1</v>
      </c>
      <c r="G108">
        <v>5</v>
      </c>
      <c r="H108">
        <v>4</v>
      </c>
      <c r="I108">
        <v>0</v>
      </c>
      <c r="J108">
        <v>57815</v>
      </c>
      <c r="K108">
        <v>0</v>
      </c>
      <c r="L108">
        <v>19</v>
      </c>
      <c r="M108" t="s">
        <v>23</v>
      </c>
      <c r="N108" t="s">
        <v>24</v>
      </c>
      <c r="O108">
        <v>2451</v>
      </c>
      <c r="P108" t="s">
        <v>487</v>
      </c>
      <c r="Q108" t="s">
        <v>56</v>
      </c>
      <c r="R108" t="s">
        <v>27</v>
      </c>
      <c r="S108" t="s">
        <v>28</v>
      </c>
      <c r="T108" t="s">
        <v>109</v>
      </c>
      <c r="U108" t="s">
        <v>127</v>
      </c>
      <c r="V108" t="s">
        <v>212</v>
      </c>
      <c r="W108" t="s">
        <v>32</v>
      </c>
      <c r="X108" t="s">
        <v>33</v>
      </c>
      <c r="Y108" t="s">
        <v>34</v>
      </c>
      <c r="Z108" t="s">
        <v>35</v>
      </c>
      <c r="AA108" t="s">
        <v>78</v>
      </c>
      <c r="AB108">
        <v>11</v>
      </c>
      <c r="AC108" t="s">
        <v>50</v>
      </c>
      <c r="AD108" t="s">
        <v>38</v>
      </c>
      <c r="AE108">
        <v>3.9</v>
      </c>
      <c r="AF108">
        <v>4</v>
      </c>
      <c r="AG108">
        <v>0</v>
      </c>
      <c r="AH108" t="s">
        <v>488</v>
      </c>
      <c r="AI108">
        <v>0</v>
      </c>
      <c r="AJ108">
        <v>3</v>
      </c>
    </row>
    <row r="109" spans="1:36" x14ac:dyDescent="0.45">
      <c r="A109" t="s">
        <v>489</v>
      </c>
      <c r="B109">
        <v>10255</v>
      </c>
      <c r="C109">
        <v>0</v>
      </c>
      <c r="D109">
        <v>0</v>
      </c>
      <c r="E109">
        <v>0</v>
      </c>
      <c r="F109">
        <v>1</v>
      </c>
      <c r="G109">
        <v>6</v>
      </c>
      <c r="H109">
        <v>3</v>
      </c>
      <c r="I109">
        <v>0</v>
      </c>
      <c r="J109">
        <v>61555</v>
      </c>
      <c r="K109">
        <v>0</v>
      </c>
      <c r="L109">
        <v>3</v>
      </c>
      <c r="M109" t="s">
        <v>220</v>
      </c>
      <c r="N109" t="s">
        <v>490</v>
      </c>
      <c r="O109">
        <v>46204</v>
      </c>
      <c r="P109" t="s">
        <v>491</v>
      </c>
      <c r="Q109" t="s">
        <v>56</v>
      </c>
      <c r="R109" t="s">
        <v>27</v>
      </c>
      <c r="S109" t="s">
        <v>28</v>
      </c>
      <c r="T109" t="s">
        <v>29</v>
      </c>
      <c r="U109" t="s">
        <v>30</v>
      </c>
      <c r="V109" t="s">
        <v>191</v>
      </c>
      <c r="W109" t="s">
        <v>32</v>
      </c>
      <c r="X109" t="s">
        <v>33</v>
      </c>
      <c r="Y109" t="s">
        <v>34</v>
      </c>
      <c r="Z109" t="s">
        <v>225</v>
      </c>
      <c r="AA109" t="s">
        <v>270</v>
      </c>
      <c r="AB109">
        <v>21</v>
      </c>
      <c r="AC109" t="s">
        <v>50</v>
      </c>
      <c r="AD109" t="s">
        <v>51</v>
      </c>
      <c r="AE109">
        <v>4.5</v>
      </c>
      <c r="AF109">
        <v>5</v>
      </c>
      <c r="AG109">
        <v>0</v>
      </c>
      <c r="AH109" t="s">
        <v>100</v>
      </c>
      <c r="AI109">
        <v>0</v>
      </c>
      <c r="AJ109">
        <v>20</v>
      </c>
    </row>
    <row r="110" spans="1:36" x14ac:dyDescent="0.45">
      <c r="A110" t="s">
        <v>492</v>
      </c>
      <c r="B110">
        <v>10246</v>
      </c>
      <c r="C110">
        <v>0</v>
      </c>
      <c r="D110">
        <v>0</v>
      </c>
      <c r="E110">
        <v>0</v>
      </c>
      <c r="F110">
        <v>4</v>
      </c>
      <c r="G110">
        <v>3</v>
      </c>
      <c r="H110">
        <v>3</v>
      </c>
      <c r="I110">
        <v>0</v>
      </c>
      <c r="J110">
        <v>114800</v>
      </c>
      <c r="K110">
        <v>1</v>
      </c>
      <c r="L110">
        <v>8</v>
      </c>
      <c r="M110" t="s">
        <v>152</v>
      </c>
      <c r="N110" t="s">
        <v>24</v>
      </c>
      <c r="O110">
        <v>2127</v>
      </c>
      <c r="P110" t="s">
        <v>493</v>
      </c>
      <c r="Q110" t="s">
        <v>56</v>
      </c>
      <c r="R110" t="s">
        <v>27</v>
      </c>
      <c r="S110" t="s">
        <v>28</v>
      </c>
      <c r="T110" t="s">
        <v>29</v>
      </c>
      <c r="U110" t="s">
        <v>30</v>
      </c>
      <c r="V110" t="s">
        <v>191</v>
      </c>
      <c r="W110" t="s">
        <v>494</v>
      </c>
      <c r="X110" t="s">
        <v>414</v>
      </c>
      <c r="Y110" t="s">
        <v>141</v>
      </c>
      <c r="Z110" t="s">
        <v>48</v>
      </c>
      <c r="AA110" t="s">
        <v>49</v>
      </c>
      <c r="AB110">
        <v>4</v>
      </c>
      <c r="AC110" t="s">
        <v>50</v>
      </c>
      <c r="AD110" t="s">
        <v>51</v>
      </c>
      <c r="AE110">
        <v>4.5999999999999996</v>
      </c>
      <c r="AF110">
        <v>4</v>
      </c>
      <c r="AG110">
        <v>4</v>
      </c>
      <c r="AH110" t="s">
        <v>485</v>
      </c>
      <c r="AI110">
        <v>0</v>
      </c>
      <c r="AJ110">
        <v>10</v>
      </c>
    </row>
    <row r="111" spans="1:36" x14ac:dyDescent="0.45">
      <c r="A111" t="s">
        <v>495</v>
      </c>
      <c r="B111">
        <v>10228</v>
      </c>
      <c r="C111">
        <v>1</v>
      </c>
      <c r="D111">
        <v>1</v>
      </c>
      <c r="E111">
        <v>1</v>
      </c>
      <c r="F111">
        <v>1</v>
      </c>
      <c r="G111">
        <v>3</v>
      </c>
      <c r="H111">
        <v>3</v>
      </c>
      <c r="I111">
        <v>0</v>
      </c>
      <c r="J111">
        <v>74679</v>
      </c>
      <c r="K111">
        <v>0</v>
      </c>
      <c r="L111">
        <v>14</v>
      </c>
      <c r="M111" t="s">
        <v>102</v>
      </c>
      <c r="N111" t="s">
        <v>24</v>
      </c>
      <c r="O111">
        <v>2135</v>
      </c>
      <c r="P111" t="s">
        <v>496</v>
      </c>
      <c r="Q111" t="s">
        <v>26</v>
      </c>
      <c r="R111" t="s">
        <v>43</v>
      </c>
      <c r="S111" t="s">
        <v>28</v>
      </c>
      <c r="T111" t="s">
        <v>109</v>
      </c>
      <c r="U111" t="s">
        <v>30</v>
      </c>
      <c r="V111" t="s">
        <v>44</v>
      </c>
      <c r="W111" t="s">
        <v>32</v>
      </c>
      <c r="X111" t="s">
        <v>33</v>
      </c>
      <c r="Y111" t="s">
        <v>34</v>
      </c>
      <c r="Z111" t="s">
        <v>48</v>
      </c>
      <c r="AA111" t="s">
        <v>105</v>
      </c>
      <c r="AB111">
        <v>7</v>
      </c>
      <c r="AC111" t="s">
        <v>37</v>
      </c>
      <c r="AD111" t="s">
        <v>51</v>
      </c>
      <c r="AE111">
        <v>4.3</v>
      </c>
      <c r="AF111">
        <v>5</v>
      </c>
      <c r="AG111">
        <v>7</v>
      </c>
      <c r="AH111" t="s">
        <v>168</v>
      </c>
      <c r="AI111">
        <v>0</v>
      </c>
      <c r="AJ111">
        <v>20</v>
      </c>
    </row>
    <row r="112" spans="1:36" x14ac:dyDescent="0.45">
      <c r="A112" t="s">
        <v>497</v>
      </c>
      <c r="B112">
        <v>10243</v>
      </c>
      <c r="C112">
        <v>0</v>
      </c>
      <c r="D112">
        <v>0</v>
      </c>
      <c r="E112">
        <v>0</v>
      </c>
      <c r="F112">
        <v>1</v>
      </c>
      <c r="G112">
        <v>5</v>
      </c>
      <c r="H112">
        <v>3</v>
      </c>
      <c r="I112">
        <v>0</v>
      </c>
      <c r="J112">
        <v>53018</v>
      </c>
      <c r="K112">
        <v>0</v>
      </c>
      <c r="L112">
        <v>19</v>
      </c>
      <c r="M112" t="s">
        <v>23</v>
      </c>
      <c r="N112" t="s">
        <v>24</v>
      </c>
      <c r="O112">
        <v>2451</v>
      </c>
      <c r="P112" t="s">
        <v>498</v>
      </c>
      <c r="Q112" t="s">
        <v>56</v>
      </c>
      <c r="R112" t="s">
        <v>27</v>
      </c>
      <c r="S112" t="s">
        <v>28</v>
      </c>
      <c r="T112" t="s">
        <v>109</v>
      </c>
      <c r="U112" t="s">
        <v>30</v>
      </c>
      <c r="V112" t="s">
        <v>217</v>
      </c>
      <c r="W112" t="s">
        <v>32</v>
      </c>
      <c r="X112" t="s">
        <v>33</v>
      </c>
      <c r="Y112" t="s">
        <v>34</v>
      </c>
      <c r="Z112" t="s">
        <v>35</v>
      </c>
      <c r="AA112" t="s">
        <v>91</v>
      </c>
      <c r="AB112">
        <v>19</v>
      </c>
      <c r="AC112" t="s">
        <v>50</v>
      </c>
      <c r="AD112" t="s">
        <v>51</v>
      </c>
      <c r="AE112">
        <v>4.3</v>
      </c>
      <c r="AF112">
        <v>5</v>
      </c>
      <c r="AG112">
        <v>0</v>
      </c>
      <c r="AH112" t="s">
        <v>106</v>
      </c>
      <c r="AI112">
        <v>0</v>
      </c>
      <c r="AJ112">
        <v>7</v>
      </c>
    </row>
    <row r="113" spans="1:36" x14ac:dyDescent="0.45">
      <c r="A113" t="s">
        <v>499</v>
      </c>
      <c r="B113">
        <v>10031</v>
      </c>
      <c r="C113">
        <v>0</v>
      </c>
      <c r="D113">
        <v>2</v>
      </c>
      <c r="E113">
        <v>1</v>
      </c>
      <c r="F113">
        <v>1</v>
      </c>
      <c r="G113">
        <v>5</v>
      </c>
      <c r="H113">
        <v>4</v>
      </c>
      <c r="I113">
        <v>1</v>
      </c>
      <c r="J113">
        <v>59892</v>
      </c>
      <c r="K113">
        <v>0</v>
      </c>
      <c r="L113">
        <v>19</v>
      </c>
      <c r="M113" t="s">
        <v>23</v>
      </c>
      <c r="N113" t="s">
        <v>24</v>
      </c>
      <c r="O113">
        <v>2108</v>
      </c>
      <c r="P113" t="s">
        <v>500</v>
      </c>
      <c r="Q113" t="s">
        <v>26</v>
      </c>
      <c r="R113" t="s">
        <v>68</v>
      </c>
      <c r="S113" t="s">
        <v>28</v>
      </c>
      <c r="T113" t="s">
        <v>29</v>
      </c>
      <c r="U113" t="s">
        <v>96</v>
      </c>
      <c r="V113" t="s">
        <v>69</v>
      </c>
      <c r="W113" t="s">
        <v>32</v>
      </c>
      <c r="X113" t="s">
        <v>33</v>
      </c>
      <c r="Y113" t="s">
        <v>34</v>
      </c>
      <c r="Z113" t="s">
        <v>35</v>
      </c>
      <c r="AA113" t="s">
        <v>98</v>
      </c>
      <c r="AB113">
        <v>12</v>
      </c>
      <c r="AC113" t="s">
        <v>99</v>
      </c>
      <c r="AD113" t="s">
        <v>38</v>
      </c>
      <c r="AE113">
        <v>4.5</v>
      </c>
      <c r="AF113">
        <v>4</v>
      </c>
      <c r="AG113">
        <v>0</v>
      </c>
      <c r="AH113" t="s">
        <v>106</v>
      </c>
      <c r="AI113">
        <v>0</v>
      </c>
      <c r="AJ113">
        <v>1</v>
      </c>
    </row>
    <row r="114" spans="1:36" x14ac:dyDescent="0.45">
      <c r="A114" t="s">
        <v>501</v>
      </c>
      <c r="B114">
        <v>10300</v>
      </c>
      <c r="C114">
        <v>1</v>
      </c>
      <c r="D114">
        <v>1</v>
      </c>
      <c r="E114">
        <v>1</v>
      </c>
      <c r="F114">
        <v>5</v>
      </c>
      <c r="G114">
        <v>5</v>
      </c>
      <c r="H114">
        <v>1</v>
      </c>
      <c r="I114">
        <v>1</v>
      </c>
      <c r="J114">
        <v>68898</v>
      </c>
      <c r="K114">
        <v>1</v>
      </c>
      <c r="L114">
        <v>20</v>
      </c>
      <c r="M114" t="s">
        <v>54</v>
      </c>
      <c r="N114" t="s">
        <v>24</v>
      </c>
      <c r="O114">
        <v>2128</v>
      </c>
      <c r="P114" t="s">
        <v>502</v>
      </c>
      <c r="Q114" t="s">
        <v>26</v>
      </c>
      <c r="R114" t="s">
        <v>43</v>
      </c>
      <c r="S114" t="s">
        <v>28</v>
      </c>
      <c r="T114" t="s">
        <v>29</v>
      </c>
      <c r="U114" t="s">
        <v>96</v>
      </c>
      <c r="V114" t="s">
        <v>394</v>
      </c>
      <c r="W114" t="s">
        <v>503</v>
      </c>
      <c r="X114" t="s">
        <v>46</v>
      </c>
      <c r="Y114" t="s">
        <v>47</v>
      </c>
      <c r="Z114" t="s">
        <v>35</v>
      </c>
      <c r="AA114" t="s">
        <v>98</v>
      </c>
      <c r="AB114">
        <v>12</v>
      </c>
      <c r="AC114" t="s">
        <v>99</v>
      </c>
      <c r="AD114" t="s">
        <v>352</v>
      </c>
      <c r="AE114">
        <v>3</v>
      </c>
      <c r="AF114">
        <v>3</v>
      </c>
      <c r="AG114">
        <v>0</v>
      </c>
      <c r="AH114" t="s">
        <v>504</v>
      </c>
      <c r="AI114">
        <v>3</v>
      </c>
      <c r="AJ114">
        <v>10</v>
      </c>
    </row>
    <row r="115" spans="1:36" x14ac:dyDescent="0.45">
      <c r="A115" t="s">
        <v>505</v>
      </c>
      <c r="B115">
        <v>10101</v>
      </c>
      <c r="C115">
        <v>0</v>
      </c>
      <c r="D115">
        <v>3</v>
      </c>
      <c r="E115">
        <v>0</v>
      </c>
      <c r="F115">
        <v>1</v>
      </c>
      <c r="G115">
        <v>3</v>
      </c>
      <c r="H115">
        <v>3</v>
      </c>
      <c r="I115">
        <v>0</v>
      </c>
      <c r="J115">
        <v>61242</v>
      </c>
      <c r="K115">
        <v>0</v>
      </c>
      <c r="L115">
        <v>14</v>
      </c>
      <c r="M115" t="s">
        <v>102</v>
      </c>
      <c r="N115" t="s">
        <v>24</v>
      </c>
      <c r="O115">
        <v>2472</v>
      </c>
      <c r="P115" t="s">
        <v>506</v>
      </c>
      <c r="Q115" t="s">
        <v>56</v>
      </c>
      <c r="R115" t="s">
        <v>216</v>
      </c>
      <c r="S115" t="s">
        <v>28</v>
      </c>
      <c r="T115" t="s">
        <v>109</v>
      </c>
      <c r="U115" t="s">
        <v>30</v>
      </c>
      <c r="V115" t="s">
        <v>104</v>
      </c>
      <c r="W115" t="s">
        <v>32</v>
      </c>
      <c r="X115" t="s">
        <v>33</v>
      </c>
      <c r="Y115" t="s">
        <v>34</v>
      </c>
      <c r="Z115" t="s">
        <v>48</v>
      </c>
      <c r="AA115" t="s">
        <v>105</v>
      </c>
      <c r="AB115">
        <v>7</v>
      </c>
      <c r="AC115" t="s">
        <v>92</v>
      </c>
      <c r="AD115" t="s">
        <v>51</v>
      </c>
      <c r="AE115">
        <v>4.6100000000000003</v>
      </c>
      <c r="AF115">
        <v>4</v>
      </c>
      <c r="AG115">
        <v>5</v>
      </c>
      <c r="AH115" t="s">
        <v>321</v>
      </c>
      <c r="AI115">
        <v>0</v>
      </c>
      <c r="AJ115">
        <v>11</v>
      </c>
    </row>
    <row r="116" spans="1:36" x14ac:dyDescent="0.45">
      <c r="A116" t="s">
        <v>507</v>
      </c>
      <c r="B116">
        <v>10237</v>
      </c>
      <c r="C116">
        <v>1</v>
      </c>
      <c r="D116">
        <v>1</v>
      </c>
      <c r="E116">
        <v>0</v>
      </c>
      <c r="F116">
        <v>3</v>
      </c>
      <c r="G116">
        <v>5</v>
      </c>
      <c r="H116">
        <v>3</v>
      </c>
      <c r="I116">
        <v>0</v>
      </c>
      <c r="J116">
        <v>66825</v>
      </c>
      <c r="K116">
        <v>0</v>
      </c>
      <c r="L116">
        <v>20</v>
      </c>
      <c r="M116" t="s">
        <v>54</v>
      </c>
      <c r="N116" t="s">
        <v>24</v>
      </c>
      <c r="O116">
        <v>1886</v>
      </c>
      <c r="P116" t="s">
        <v>508</v>
      </c>
      <c r="Q116" t="s">
        <v>56</v>
      </c>
      <c r="R116" t="s">
        <v>43</v>
      </c>
      <c r="S116" t="s">
        <v>28</v>
      </c>
      <c r="T116" t="s">
        <v>29</v>
      </c>
      <c r="U116" t="s">
        <v>30</v>
      </c>
      <c r="V116" t="s">
        <v>263</v>
      </c>
      <c r="W116" t="s">
        <v>32</v>
      </c>
      <c r="X116" t="s">
        <v>33</v>
      </c>
      <c r="Y116" t="s">
        <v>34</v>
      </c>
      <c r="Z116" t="s">
        <v>35</v>
      </c>
      <c r="AA116" t="s">
        <v>113</v>
      </c>
      <c r="AB116">
        <v>14</v>
      </c>
      <c r="AC116" t="s">
        <v>37</v>
      </c>
      <c r="AD116" t="s">
        <v>51</v>
      </c>
      <c r="AE116">
        <v>4.5999999999999996</v>
      </c>
      <c r="AF116">
        <v>3</v>
      </c>
      <c r="AG116">
        <v>0</v>
      </c>
      <c r="AH116" t="s">
        <v>488</v>
      </c>
      <c r="AI116">
        <v>0</v>
      </c>
      <c r="AJ116">
        <v>20</v>
      </c>
    </row>
    <row r="117" spans="1:36" x14ac:dyDescent="0.45">
      <c r="A117" t="s">
        <v>509</v>
      </c>
      <c r="B117">
        <v>10051</v>
      </c>
      <c r="C117">
        <v>1</v>
      </c>
      <c r="D117">
        <v>1</v>
      </c>
      <c r="E117">
        <v>1</v>
      </c>
      <c r="F117">
        <v>1</v>
      </c>
      <c r="G117">
        <v>5</v>
      </c>
      <c r="H117">
        <v>3</v>
      </c>
      <c r="I117">
        <v>0</v>
      </c>
      <c r="J117">
        <v>48285</v>
      </c>
      <c r="K117">
        <v>0</v>
      </c>
      <c r="L117">
        <v>19</v>
      </c>
      <c r="M117" t="s">
        <v>23</v>
      </c>
      <c r="N117" t="s">
        <v>24</v>
      </c>
      <c r="O117">
        <v>2169</v>
      </c>
      <c r="P117" t="s">
        <v>510</v>
      </c>
      <c r="Q117" t="s">
        <v>26</v>
      </c>
      <c r="R117" t="s">
        <v>43</v>
      </c>
      <c r="S117" t="s">
        <v>28</v>
      </c>
      <c r="T117" t="s">
        <v>29</v>
      </c>
      <c r="U117" t="s">
        <v>30</v>
      </c>
      <c r="V117" t="s">
        <v>335</v>
      </c>
      <c r="W117" t="s">
        <v>32</v>
      </c>
      <c r="X117" t="s">
        <v>33</v>
      </c>
      <c r="Y117" t="s">
        <v>34</v>
      </c>
      <c r="Z117" t="s">
        <v>35</v>
      </c>
      <c r="AA117" t="s">
        <v>113</v>
      </c>
      <c r="AB117">
        <v>14</v>
      </c>
      <c r="AC117" t="s">
        <v>37</v>
      </c>
      <c r="AD117" t="s">
        <v>51</v>
      </c>
      <c r="AE117">
        <v>5</v>
      </c>
      <c r="AF117">
        <v>3</v>
      </c>
      <c r="AG117">
        <v>0</v>
      </c>
      <c r="AH117" t="s">
        <v>146</v>
      </c>
      <c r="AI117">
        <v>0</v>
      </c>
      <c r="AJ117">
        <v>2</v>
      </c>
    </row>
    <row r="118" spans="1:36" x14ac:dyDescent="0.45">
      <c r="A118" t="s">
        <v>511</v>
      </c>
      <c r="B118">
        <v>10218</v>
      </c>
      <c r="C118">
        <v>0</v>
      </c>
      <c r="D118">
        <v>3</v>
      </c>
      <c r="E118">
        <v>0</v>
      </c>
      <c r="F118">
        <v>3</v>
      </c>
      <c r="G118">
        <v>5</v>
      </c>
      <c r="H118">
        <v>3</v>
      </c>
      <c r="I118">
        <v>0</v>
      </c>
      <c r="J118">
        <v>66149</v>
      </c>
      <c r="K118">
        <v>0</v>
      </c>
      <c r="L118">
        <v>20</v>
      </c>
      <c r="M118" t="s">
        <v>54</v>
      </c>
      <c r="N118" t="s">
        <v>24</v>
      </c>
      <c r="O118">
        <v>1824</v>
      </c>
      <c r="P118" t="s">
        <v>512</v>
      </c>
      <c r="Q118" t="s">
        <v>56</v>
      </c>
      <c r="R118" t="s">
        <v>216</v>
      </c>
      <c r="S118" t="s">
        <v>28</v>
      </c>
      <c r="T118" t="s">
        <v>29</v>
      </c>
      <c r="U118" t="s">
        <v>513</v>
      </c>
      <c r="V118" t="s">
        <v>90</v>
      </c>
      <c r="W118" t="s">
        <v>32</v>
      </c>
      <c r="X118" t="s">
        <v>33</v>
      </c>
      <c r="Y118" t="s">
        <v>34</v>
      </c>
      <c r="Z118" t="s">
        <v>35</v>
      </c>
      <c r="AA118" t="s">
        <v>59</v>
      </c>
      <c r="AB118">
        <v>20</v>
      </c>
      <c r="AC118" t="s">
        <v>73</v>
      </c>
      <c r="AD118" t="s">
        <v>51</v>
      </c>
      <c r="AE118">
        <v>4.4000000000000004</v>
      </c>
      <c r="AF118">
        <v>5</v>
      </c>
      <c r="AG118">
        <v>0</v>
      </c>
      <c r="AH118" t="s">
        <v>231</v>
      </c>
      <c r="AI118">
        <v>0</v>
      </c>
      <c r="AJ118">
        <v>1</v>
      </c>
    </row>
    <row r="119" spans="1:36" x14ac:dyDescent="0.45">
      <c r="A119" t="s">
        <v>514</v>
      </c>
      <c r="B119">
        <v>10256</v>
      </c>
      <c r="C119">
        <v>1</v>
      </c>
      <c r="D119">
        <v>1</v>
      </c>
      <c r="E119">
        <v>0</v>
      </c>
      <c r="F119">
        <v>3</v>
      </c>
      <c r="G119">
        <v>5</v>
      </c>
      <c r="H119">
        <v>3</v>
      </c>
      <c r="I119">
        <v>0</v>
      </c>
      <c r="J119">
        <v>49256</v>
      </c>
      <c r="K119">
        <v>0</v>
      </c>
      <c r="L119">
        <v>19</v>
      </c>
      <c r="M119" t="s">
        <v>23</v>
      </c>
      <c r="N119" t="s">
        <v>24</v>
      </c>
      <c r="O119">
        <v>1864</v>
      </c>
      <c r="P119" t="s">
        <v>515</v>
      </c>
      <c r="Q119" t="s">
        <v>56</v>
      </c>
      <c r="R119" t="s">
        <v>43</v>
      </c>
      <c r="S119" t="s">
        <v>28</v>
      </c>
      <c r="T119" t="s">
        <v>29</v>
      </c>
      <c r="U119" t="s">
        <v>160</v>
      </c>
      <c r="V119" t="s">
        <v>167</v>
      </c>
      <c r="W119" t="s">
        <v>32</v>
      </c>
      <c r="X119" t="s">
        <v>33</v>
      </c>
      <c r="Y119" t="s">
        <v>34</v>
      </c>
      <c r="Z119" t="s">
        <v>35</v>
      </c>
      <c r="AA119" t="s">
        <v>59</v>
      </c>
      <c r="AB119">
        <v>20</v>
      </c>
      <c r="AC119" t="s">
        <v>37</v>
      </c>
      <c r="AD119" t="s">
        <v>51</v>
      </c>
      <c r="AE119">
        <v>4.0999999999999996</v>
      </c>
      <c r="AF119">
        <v>5</v>
      </c>
      <c r="AG119">
        <v>0</v>
      </c>
      <c r="AH119" t="s">
        <v>516</v>
      </c>
      <c r="AI119">
        <v>0</v>
      </c>
      <c r="AJ119">
        <v>3</v>
      </c>
    </row>
    <row r="120" spans="1:36" x14ac:dyDescent="0.45">
      <c r="A120" t="s">
        <v>517</v>
      </c>
      <c r="B120">
        <v>10098</v>
      </c>
      <c r="C120">
        <v>0</v>
      </c>
      <c r="D120">
        <v>2</v>
      </c>
      <c r="E120">
        <v>1</v>
      </c>
      <c r="F120">
        <v>1</v>
      </c>
      <c r="G120">
        <v>5</v>
      </c>
      <c r="H120">
        <v>3</v>
      </c>
      <c r="I120">
        <v>0</v>
      </c>
      <c r="J120">
        <v>62957</v>
      </c>
      <c r="K120">
        <v>0</v>
      </c>
      <c r="L120">
        <v>18</v>
      </c>
      <c r="M120" t="s">
        <v>195</v>
      </c>
      <c r="N120" t="s">
        <v>24</v>
      </c>
      <c r="O120">
        <v>1752</v>
      </c>
      <c r="P120" t="s">
        <v>518</v>
      </c>
      <c r="Q120" t="s">
        <v>26</v>
      </c>
      <c r="R120" t="s">
        <v>68</v>
      </c>
      <c r="S120" t="s">
        <v>28</v>
      </c>
      <c r="T120" t="s">
        <v>29</v>
      </c>
      <c r="U120" t="s">
        <v>30</v>
      </c>
      <c r="V120" t="s">
        <v>519</v>
      </c>
      <c r="W120" t="s">
        <v>32</v>
      </c>
      <c r="X120" t="s">
        <v>33</v>
      </c>
      <c r="Y120" t="s">
        <v>34</v>
      </c>
      <c r="Z120" t="s">
        <v>35</v>
      </c>
      <c r="AA120" t="s">
        <v>199</v>
      </c>
      <c r="AB120">
        <v>2</v>
      </c>
      <c r="AC120" t="s">
        <v>92</v>
      </c>
      <c r="AD120" t="s">
        <v>51</v>
      </c>
      <c r="AE120">
        <v>4.63</v>
      </c>
      <c r="AF120">
        <v>3</v>
      </c>
      <c r="AG120">
        <v>0</v>
      </c>
      <c r="AH120" t="s">
        <v>384</v>
      </c>
      <c r="AI120">
        <v>0</v>
      </c>
      <c r="AJ120">
        <v>2</v>
      </c>
    </row>
    <row r="121" spans="1:36" x14ac:dyDescent="0.45">
      <c r="A121" t="s">
        <v>520</v>
      </c>
      <c r="B121">
        <v>10059</v>
      </c>
      <c r="C121">
        <v>0</v>
      </c>
      <c r="D121">
        <v>2</v>
      </c>
      <c r="E121">
        <v>0</v>
      </c>
      <c r="F121">
        <v>5</v>
      </c>
      <c r="G121">
        <v>5</v>
      </c>
      <c r="H121">
        <v>3</v>
      </c>
      <c r="I121">
        <v>0</v>
      </c>
      <c r="J121">
        <v>63813</v>
      </c>
      <c r="K121">
        <v>1</v>
      </c>
      <c r="L121">
        <v>19</v>
      </c>
      <c r="M121" t="s">
        <v>23</v>
      </c>
      <c r="N121" t="s">
        <v>24</v>
      </c>
      <c r="O121">
        <v>2176</v>
      </c>
      <c r="P121" t="s">
        <v>521</v>
      </c>
      <c r="Q121" t="s">
        <v>56</v>
      </c>
      <c r="R121" t="s">
        <v>68</v>
      </c>
      <c r="S121" t="s">
        <v>28</v>
      </c>
      <c r="T121" t="s">
        <v>29</v>
      </c>
      <c r="U121" t="s">
        <v>30</v>
      </c>
      <c r="V121" t="s">
        <v>138</v>
      </c>
      <c r="W121" t="s">
        <v>522</v>
      </c>
      <c r="X121" t="s">
        <v>356</v>
      </c>
      <c r="Y121" t="s">
        <v>47</v>
      </c>
      <c r="Z121" t="s">
        <v>35</v>
      </c>
      <c r="AA121" t="s">
        <v>129</v>
      </c>
      <c r="AB121">
        <v>18</v>
      </c>
      <c r="AC121" t="s">
        <v>174</v>
      </c>
      <c r="AD121" t="s">
        <v>51</v>
      </c>
      <c r="AE121">
        <v>5</v>
      </c>
      <c r="AF121">
        <v>5</v>
      </c>
      <c r="AG121">
        <v>0</v>
      </c>
      <c r="AH121" t="s">
        <v>523</v>
      </c>
      <c r="AI121">
        <v>0</v>
      </c>
      <c r="AJ121">
        <v>17</v>
      </c>
    </row>
    <row r="122" spans="1:36" x14ac:dyDescent="0.45">
      <c r="A122" t="s">
        <v>524</v>
      </c>
      <c r="B122">
        <v>10234</v>
      </c>
      <c r="C122">
        <v>1</v>
      </c>
      <c r="D122">
        <v>1</v>
      </c>
      <c r="E122">
        <v>1</v>
      </c>
      <c r="F122">
        <v>1</v>
      </c>
      <c r="G122">
        <v>3</v>
      </c>
      <c r="H122">
        <v>3</v>
      </c>
      <c r="I122">
        <v>0</v>
      </c>
      <c r="J122">
        <v>99020</v>
      </c>
      <c r="K122">
        <v>0</v>
      </c>
      <c r="L122">
        <v>4</v>
      </c>
      <c r="M122" t="s">
        <v>361</v>
      </c>
      <c r="N122" t="s">
        <v>24</v>
      </c>
      <c r="O122">
        <v>2134</v>
      </c>
      <c r="P122" t="s">
        <v>525</v>
      </c>
      <c r="Q122" t="s">
        <v>26</v>
      </c>
      <c r="R122" t="s">
        <v>43</v>
      </c>
      <c r="S122" t="s">
        <v>28</v>
      </c>
      <c r="T122" t="s">
        <v>29</v>
      </c>
      <c r="U122" t="s">
        <v>96</v>
      </c>
      <c r="V122" t="s">
        <v>526</v>
      </c>
      <c r="W122" t="s">
        <v>32</v>
      </c>
      <c r="X122" t="s">
        <v>33</v>
      </c>
      <c r="Y122" t="s">
        <v>34</v>
      </c>
      <c r="Z122" t="s">
        <v>48</v>
      </c>
      <c r="AA122" t="s">
        <v>364</v>
      </c>
      <c r="AB122">
        <v>13</v>
      </c>
      <c r="AC122" t="s">
        <v>50</v>
      </c>
      <c r="AD122" t="s">
        <v>51</v>
      </c>
      <c r="AE122">
        <v>4.2</v>
      </c>
      <c r="AF122">
        <v>5</v>
      </c>
      <c r="AG122">
        <v>5</v>
      </c>
      <c r="AH122" t="s">
        <v>321</v>
      </c>
      <c r="AI122">
        <v>0</v>
      </c>
      <c r="AJ122">
        <v>8</v>
      </c>
    </row>
    <row r="123" spans="1:36" x14ac:dyDescent="0.45">
      <c r="A123" t="s">
        <v>527</v>
      </c>
      <c r="B123">
        <v>10109</v>
      </c>
      <c r="C123">
        <v>0</v>
      </c>
      <c r="D123">
        <v>0</v>
      </c>
      <c r="E123">
        <v>1</v>
      </c>
      <c r="F123">
        <v>5</v>
      </c>
      <c r="G123">
        <v>6</v>
      </c>
      <c r="H123">
        <v>3</v>
      </c>
      <c r="I123">
        <v>0</v>
      </c>
      <c r="J123">
        <v>71707</v>
      </c>
      <c r="K123">
        <v>1</v>
      </c>
      <c r="L123">
        <v>3</v>
      </c>
      <c r="M123" t="s">
        <v>220</v>
      </c>
      <c r="N123" t="s">
        <v>528</v>
      </c>
      <c r="O123">
        <v>37129</v>
      </c>
      <c r="P123" t="s">
        <v>529</v>
      </c>
      <c r="Q123" t="s">
        <v>26</v>
      </c>
      <c r="R123" t="s">
        <v>27</v>
      </c>
      <c r="S123" t="s">
        <v>28</v>
      </c>
      <c r="T123" t="s">
        <v>29</v>
      </c>
      <c r="U123" t="s">
        <v>127</v>
      </c>
      <c r="V123" t="s">
        <v>530</v>
      </c>
      <c r="W123" t="s">
        <v>531</v>
      </c>
      <c r="X123" t="s">
        <v>276</v>
      </c>
      <c r="Y123" t="s">
        <v>47</v>
      </c>
      <c r="Z123" t="s">
        <v>225</v>
      </c>
      <c r="AA123" t="s">
        <v>226</v>
      </c>
      <c r="AB123">
        <v>17</v>
      </c>
      <c r="AC123" t="s">
        <v>37</v>
      </c>
      <c r="AD123" t="s">
        <v>51</v>
      </c>
      <c r="AE123">
        <v>4.5</v>
      </c>
      <c r="AF123">
        <v>5</v>
      </c>
      <c r="AG123">
        <v>0</v>
      </c>
      <c r="AH123" t="s">
        <v>532</v>
      </c>
      <c r="AI123">
        <v>0</v>
      </c>
      <c r="AJ123">
        <v>20</v>
      </c>
    </row>
    <row r="124" spans="1:36" x14ac:dyDescent="0.45">
      <c r="A124" t="s">
        <v>533</v>
      </c>
      <c r="B124">
        <v>10125</v>
      </c>
      <c r="C124">
        <v>1</v>
      </c>
      <c r="D124">
        <v>1</v>
      </c>
      <c r="E124">
        <v>0</v>
      </c>
      <c r="F124">
        <v>1</v>
      </c>
      <c r="G124">
        <v>5</v>
      </c>
      <c r="H124">
        <v>3</v>
      </c>
      <c r="I124">
        <v>0</v>
      </c>
      <c r="J124">
        <v>54828</v>
      </c>
      <c r="K124">
        <v>0</v>
      </c>
      <c r="L124">
        <v>19</v>
      </c>
      <c r="M124" t="s">
        <v>23</v>
      </c>
      <c r="N124" t="s">
        <v>24</v>
      </c>
      <c r="O124">
        <v>2127</v>
      </c>
      <c r="P124" t="s">
        <v>534</v>
      </c>
      <c r="Q124" t="s">
        <v>56</v>
      </c>
      <c r="R124" t="s">
        <v>43</v>
      </c>
      <c r="S124" t="s">
        <v>28</v>
      </c>
      <c r="T124" t="s">
        <v>29</v>
      </c>
      <c r="U124" t="s">
        <v>30</v>
      </c>
      <c r="V124" t="s">
        <v>535</v>
      </c>
      <c r="W124" t="s">
        <v>32</v>
      </c>
      <c r="X124" t="s">
        <v>33</v>
      </c>
      <c r="Y124" t="s">
        <v>34</v>
      </c>
      <c r="Z124" t="s">
        <v>35</v>
      </c>
      <c r="AA124" t="s">
        <v>36</v>
      </c>
      <c r="AB124">
        <v>22</v>
      </c>
      <c r="AC124" t="s">
        <v>73</v>
      </c>
      <c r="AD124" t="s">
        <v>51</v>
      </c>
      <c r="AE124">
        <v>4.2</v>
      </c>
      <c r="AF124">
        <v>4</v>
      </c>
      <c r="AG124">
        <v>0</v>
      </c>
      <c r="AH124" t="s">
        <v>241</v>
      </c>
      <c r="AI124">
        <v>0</v>
      </c>
      <c r="AJ124">
        <v>13</v>
      </c>
    </row>
    <row r="125" spans="1:36" x14ac:dyDescent="0.45">
      <c r="A125" t="s">
        <v>536</v>
      </c>
      <c r="B125">
        <v>10074</v>
      </c>
      <c r="C125">
        <v>0</v>
      </c>
      <c r="D125">
        <v>0</v>
      </c>
      <c r="E125">
        <v>1</v>
      </c>
      <c r="F125">
        <v>1</v>
      </c>
      <c r="G125">
        <v>5</v>
      </c>
      <c r="H125">
        <v>3</v>
      </c>
      <c r="I125">
        <v>0</v>
      </c>
      <c r="J125">
        <v>64246</v>
      </c>
      <c r="K125">
        <v>0</v>
      </c>
      <c r="L125">
        <v>20</v>
      </c>
      <c r="M125" t="s">
        <v>54</v>
      </c>
      <c r="N125" t="s">
        <v>24</v>
      </c>
      <c r="O125">
        <v>2155</v>
      </c>
      <c r="P125" t="s">
        <v>537</v>
      </c>
      <c r="Q125" t="s">
        <v>26</v>
      </c>
      <c r="R125" t="s">
        <v>27</v>
      </c>
      <c r="S125" t="s">
        <v>28</v>
      </c>
      <c r="T125" t="s">
        <v>109</v>
      </c>
      <c r="U125" t="s">
        <v>30</v>
      </c>
      <c r="V125" t="s">
        <v>217</v>
      </c>
      <c r="W125" t="s">
        <v>32</v>
      </c>
      <c r="X125" t="s">
        <v>33</v>
      </c>
      <c r="Y125" t="s">
        <v>34</v>
      </c>
      <c r="Z125" t="s">
        <v>35</v>
      </c>
      <c r="AA125" t="s">
        <v>129</v>
      </c>
      <c r="AB125">
        <v>18</v>
      </c>
      <c r="AC125" t="s">
        <v>37</v>
      </c>
      <c r="AD125" t="s">
        <v>51</v>
      </c>
      <c r="AE125">
        <v>5</v>
      </c>
      <c r="AF125">
        <v>3</v>
      </c>
      <c r="AG125">
        <v>0</v>
      </c>
      <c r="AH125" t="s">
        <v>538</v>
      </c>
      <c r="AI125">
        <v>0</v>
      </c>
      <c r="AJ125">
        <v>20</v>
      </c>
    </row>
    <row r="126" spans="1:36" x14ac:dyDescent="0.45">
      <c r="A126" t="s">
        <v>539</v>
      </c>
      <c r="B126">
        <v>10097</v>
      </c>
      <c r="C126">
        <v>0</v>
      </c>
      <c r="D126">
        <v>0</v>
      </c>
      <c r="E126">
        <v>0</v>
      </c>
      <c r="F126">
        <v>5</v>
      </c>
      <c r="G126">
        <v>5</v>
      </c>
      <c r="H126">
        <v>3</v>
      </c>
      <c r="I126">
        <v>0</v>
      </c>
      <c r="J126">
        <v>52177</v>
      </c>
      <c r="K126">
        <v>1</v>
      </c>
      <c r="L126">
        <v>19</v>
      </c>
      <c r="M126" t="s">
        <v>23</v>
      </c>
      <c r="N126" t="s">
        <v>24</v>
      </c>
      <c r="O126">
        <v>2324</v>
      </c>
      <c r="P126" t="s">
        <v>540</v>
      </c>
      <c r="Q126" t="s">
        <v>56</v>
      </c>
      <c r="R126" t="s">
        <v>27</v>
      </c>
      <c r="S126" t="s">
        <v>28</v>
      </c>
      <c r="T126" t="s">
        <v>29</v>
      </c>
      <c r="U126" t="s">
        <v>30</v>
      </c>
      <c r="V126" t="s">
        <v>77</v>
      </c>
      <c r="W126" t="s">
        <v>541</v>
      </c>
      <c r="X126" t="s">
        <v>198</v>
      </c>
      <c r="Y126" t="s">
        <v>47</v>
      </c>
      <c r="Z126" t="s">
        <v>35</v>
      </c>
      <c r="AA126" t="s">
        <v>72</v>
      </c>
      <c r="AB126">
        <v>39</v>
      </c>
      <c r="AC126" t="s">
        <v>174</v>
      </c>
      <c r="AD126" t="s">
        <v>51</v>
      </c>
      <c r="AE126">
        <v>4.6399999999999997</v>
      </c>
      <c r="AF126">
        <v>4</v>
      </c>
      <c r="AG126">
        <v>0</v>
      </c>
      <c r="AH126" t="s">
        <v>542</v>
      </c>
      <c r="AI126">
        <v>0</v>
      </c>
      <c r="AJ126">
        <v>8</v>
      </c>
    </row>
    <row r="127" spans="1:36" x14ac:dyDescent="0.45">
      <c r="A127" t="s">
        <v>543</v>
      </c>
      <c r="B127">
        <v>10007</v>
      </c>
      <c r="C127">
        <v>1</v>
      </c>
      <c r="D127">
        <v>1</v>
      </c>
      <c r="E127">
        <v>0</v>
      </c>
      <c r="F127">
        <v>1</v>
      </c>
      <c r="G127">
        <v>5</v>
      </c>
      <c r="H127">
        <v>4</v>
      </c>
      <c r="I127">
        <v>0</v>
      </c>
      <c r="J127">
        <v>62065</v>
      </c>
      <c r="K127">
        <v>0</v>
      </c>
      <c r="L127">
        <v>19</v>
      </c>
      <c r="M127" t="s">
        <v>23</v>
      </c>
      <c r="N127" t="s">
        <v>24</v>
      </c>
      <c r="O127">
        <v>1886</v>
      </c>
      <c r="P127" t="s">
        <v>544</v>
      </c>
      <c r="Q127" t="s">
        <v>56</v>
      </c>
      <c r="R127" t="s">
        <v>43</v>
      </c>
      <c r="S127" t="s">
        <v>28</v>
      </c>
      <c r="T127" t="s">
        <v>29</v>
      </c>
      <c r="U127" t="s">
        <v>30</v>
      </c>
      <c r="V127" t="s">
        <v>263</v>
      </c>
      <c r="W127" t="s">
        <v>32</v>
      </c>
      <c r="X127" t="s">
        <v>33</v>
      </c>
      <c r="Y127" t="s">
        <v>34</v>
      </c>
      <c r="Z127" t="s">
        <v>35</v>
      </c>
      <c r="AA127" t="s">
        <v>78</v>
      </c>
      <c r="AB127">
        <v>11</v>
      </c>
      <c r="AC127" t="s">
        <v>174</v>
      </c>
      <c r="AD127" t="s">
        <v>38</v>
      </c>
      <c r="AE127">
        <v>4.76</v>
      </c>
      <c r="AF127">
        <v>4</v>
      </c>
      <c r="AG127">
        <v>0</v>
      </c>
      <c r="AH127" t="s">
        <v>516</v>
      </c>
      <c r="AI127">
        <v>0</v>
      </c>
      <c r="AJ127">
        <v>5</v>
      </c>
    </row>
    <row r="128" spans="1:36" x14ac:dyDescent="0.45">
      <c r="A128" t="s">
        <v>545</v>
      </c>
      <c r="B128">
        <v>10129</v>
      </c>
      <c r="C128">
        <v>0</v>
      </c>
      <c r="D128">
        <v>0</v>
      </c>
      <c r="E128">
        <v>1</v>
      </c>
      <c r="F128">
        <v>1</v>
      </c>
      <c r="G128">
        <v>5</v>
      </c>
      <c r="H128">
        <v>3</v>
      </c>
      <c r="I128">
        <v>0</v>
      </c>
      <c r="J128">
        <v>46998</v>
      </c>
      <c r="K128">
        <v>0</v>
      </c>
      <c r="L128">
        <v>19</v>
      </c>
      <c r="M128" t="s">
        <v>23</v>
      </c>
      <c r="N128" t="s">
        <v>24</v>
      </c>
      <c r="O128">
        <v>2149</v>
      </c>
      <c r="P128" t="s">
        <v>546</v>
      </c>
      <c r="Q128" t="s">
        <v>26</v>
      </c>
      <c r="R128" t="s">
        <v>27</v>
      </c>
      <c r="S128" t="s">
        <v>28</v>
      </c>
      <c r="T128" t="s">
        <v>29</v>
      </c>
      <c r="U128" t="s">
        <v>30</v>
      </c>
      <c r="V128" t="s">
        <v>547</v>
      </c>
      <c r="W128" t="s">
        <v>32</v>
      </c>
      <c r="X128" t="s">
        <v>33</v>
      </c>
      <c r="Y128" t="s">
        <v>34</v>
      </c>
      <c r="Z128" t="s">
        <v>35</v>
      </c>
      <c r="AA128" t="s">
        <v>91</v>
      </c>
      <c r="AB128">
        <v>19</v>
      </c>
      <c r="AC128" t="s">
        <v>73</v>
      </c>
      <c r="AD128" t="s">
        <v>51</v>
      </c>
      <c r="AE128">
        <v>4.17</v>
      </c>
      <c r="AF128">
        <v>4</v>
      </c>
      <c r="AG128">
        <v>0</v>
      </c>
      <c r="AH128" t="s">
        <v>548</v>
      </c>
      <c r="AI128">
        <v>0</v>
      </c>
      <c r="AJ128">
        <v>1</v>
      </c>
    </row>
    <row r="129" spans="1:36" x14ac:dyDescent="0.45">
      <c r="A129" t="s">
        <v>549</v>
      </c>
      <c r="B129">
        <v>10075</v>
      </c>
      <c r="C129">
        <v>0</v>
      </c>
      <c r="D129">
        <v>0</v>
      </c>
      <c r="E129">
        <v>0</v>
      </c>
      <c r="F129">
        <v>5</v>
      </c>
      <c r="G129">
        <v>5</v>
      </c>
      <c r="H129">
        <v>3</v>
      </c>
      <c r="I129">
        <v>0</v>
      </c>
      <c r="J129">
        <v>68099</v>
      </c>
      <c r="K129">
        <v>1</v>
      </c>
      <c r="L129">
        <v>20</v>
      </c>
      <c r="M129" t="s">
        <v>54</v>
      </c>
      <c r="N129" t="s">
        <v>24</v>
      </c>
      <c r="O129">
        <v>2021</v>
      </c>
      <c r="P129" t="s">
        <v>550</v>
      </c>
      <c r="Q129" t="s">
        <v>56</v>
      </c>
      <c r="R129" t="s">
        <v>27</v>
      </c>
      <c r="S129" t="s">
        <v>28</v>
      </c>
      <c r="T129" t="s">
        <v>29</v>
      </c>
      <c r="U129" t="s">
        <v>30</v>
      </c>
      <c r="V129" t="s">
        <v>110</v>
      </c>
      <c r="W129" t="s">
        <v>551</v>
      </c>
      <c r="X129" t="s">
        <v>58</v>
      </c>
      <c r="Y129" t="s">
        <v>47</v>
      </c>
      <c r="Z129" t="s">
        <v>35</v>
      </c>
      <c r="AA129" t="s">
        <v>129</v>
      </c>
      <c r="AB129">
        <v>18</v>
      </c>
      <c r="AC129" t="s">
        <v>174</v>
      </c>
      <c r="AD129" t="s">
        <v>51</v>
      </c>
      <c r="AE129">
        <v>5</v>
      </c>
      <c r="AF129">
        <v>3</v>
      </c>
      <c r="AG129">
        <v>0</v>
      </c>
      <c r="AH129" t="s">
        <v>552</v>
      </c>
      <c r="AI129">
        <v>0</v>
      </c>
      <c r="AJ129">
        <v>15</v>
      </c>
    </row>
    <row r="130" spans="1:36" x14ac:dyDescent="0.45">
      <c r="A130" t="s">
        <v>553</v>
      </c>
      <c r="B130">
        <v>10167</v>
      </c>
      <c r="C130">
        <v>1</v>
      </c>
      <c r="D130">
        <v>1</v>
      </c>
      <c r="E130">
        <v>1</v>
      </c>
      <c r="F130">
        <v>1</v>
      </c>
      <c r="G130">
        <v>6</v>
      </c>
      <c r="H130">
        <v>3</v>
      </c>
      <c r="I130">
        <v>0</v>
      </c>
      <c r="J130">
        <v>70545</v>
      </c>
      <c r="K130">
        <v>0</v>
      </c>
      <c r="L130">
        <v>3</v>
      </c>
      <c r="M130" t="s">
        <v>220</v>
      </c>
      <c r="N130" t="s">
        <v>554</v>
      </c>
      <c r="O130">
        <v>3062</v>
      </c>
      <c r="P130" t="s">
        <v>555</v>
      </c>
      <c r="Q130" t="s">
        <v>26</v>
      </c>
      <c r="R130" t="s">
        <v>43</v>
      </c>
      <c r="S130" t="s">
        <v>28</v>
      </c>
      <c r="T130" t="s">
        <v>29</v>
      </c>
      <c r="U130" t="s">
        <v>513</v>
      </c>
      <c r="V130" t="s">
        <v>254</v>
      </c>
      <c r="W130" t="s">
        <v>32</v>
      </c>
      <c r="X130" t="s">
        <v>33</v>
      </c>
      <c r="Y130" t="s">
        <v>34</v>
      </c>
      <c r="Z130" t="s">
        <v>225</v>
      </c>
      <c r="AA130" t="s">
        <v>226</v>
      </c>
      <c r="AB130">
        <v>17</v>
      </c>
      <c r="AC130" t="s">
        <v>50</v>
      </c>
      <c r="AD130" t="s">
        <v>51</v>
      </c>
      <c r="AE130">
        <v>3.6</v>
      </c>
      <c r="AF130">
        <v>5</v>
      </c>
      <c r="AG130">
        <v>0</v>
      </c>
      <c r="AH130" t="s">
        <v>244</v>
      </c>
      <c r="AI130">
        <v>0</v>
      </c>
      <c r="AJ130">
        <v>9</v>
      </c>
    </row>
    <row r="131" spans="1:36" x14ac:dyDescent="0.45">
      <c r="A131" t="s">
        <v>556</v>
      </c>
      <c r="B131">
        <v>10195</v>
      </c>
      <c r="C131">
        <v>1</v>
      </c>
      <c r="D131">
        <v>1</v>
      </c>
      <c r="E131">
        <v>0</v>
      </c>
      <c r="F131">
        <v>5</v>
      </c>
      <c r="G131">
        <v>5</v>
      </c>
      <c r="H131">
        <v>3</v>
      </c>
      <c r="I131">
        <v>0</v>
      </c>
      <c r="J131">
        <v>63478</v>
      </c>
      <c r="K131">
        <v>1</v>
      </c>
      <c r="L131">
        <v>20</v>
      </c>
      <c r="M131" t="s">
        <v>54</v>
      </c>
      <c r="N131" t="s">
        <v>24</v>
      </c>
      <c r="O131">
        <v>2445</v>
      </c>
      <c r="P131" t="s">
        <v>557</v>
      </c>
      <c r="Q131" t="s">
        <v>56</v>
      </c>
      <c r="R131" t="s">
        <v>43</v>
      </c>
      <c r="S131" t="s">
        <v>280</v>
      </c>
      <c r="T131" t="s">
        <v>29</v>
      </c>
      <c r="U131" t="s">
        <v>30</v>
      </c>
      <c r="V131" t="s">
        <v>223</v>
      </c>
      <c r="W131" t="s">
        <v>558</v>
      </c>
      <c r="X131" t="s">
        <v>276</v>
      </c>
      <c r="Y131" t="s">
        <v>47</v>
      </c>
      <c r="Z131" t="s">
        <v>35</v>
      </c>
      <c r="AA131" t="s">
        <v>36</v>
      </c>
      <c r="AB131">
        <v>30</v>
      </c>
      <c r="AC131" t="s">
        <v>50</v>
      </c>
      <c r="AD131" t="s">
        <v>51</v>
      </c>
      <c r="AE131">
        <v>3.03</v>
      </c>
      <c r="AF131">
        <v>5</v>
      </c>
      <c r="AG131">
        <v>0</v>
      </c>
      <c r="AH131" t="s">
        <v>230</v>
      </c>
      <c r="AI131">
        <v>0</v>
      </c>
      <c r="AJ131">
        <v>16</v>
      </c>
    </row>
    <row r="132" spans="1:36" x14ac:dyDescent="0.45">
      <c r="A132" t="s">
        <v>559</v>
      </c>
      <c r="B132">
        <v>10112</v>
      </c>
      <c r="C132">
        <v>0</v>
      </c>
      <c r="D132">
        <v>0</v>
      </c>
      <c r="E132">
        <v>0</v>
      </c>
      <c r="F132">
        <v>1</v>
      </c>
      <c r="G132">
        <v>3</v>
      </c>
      <c r="H132">
        <v>3</v>
      </c>
      <c r="I132">
        <v>0</v>
      </c>
      <c r="J132">
        <v>97999</v>
      </c>
      <c r="K132">
        <v>0</v>
      </c>
      <c r="L132">
        <v>8</v>
      </c>
      <c r="M132" t="s">
        <v>152</v>
      </c>
      <c r="N132" t="s">
        <v>24</v>
      </c>
      <c r="O132">
        <v>2493</v>
      </c>
      <c r="P132" t="s">
        <v>560</v>
      </c>
      <c r="Q132" t="s">
        <v>56</v>
      </c>
      <c r="R132" t="s">
        <v>27</v>
      </c>
      <c r="S132" t="s">
        <v>28</v>
      </c>
      <c r="T132" t="s">
        <v>29</v>
      </c>
      <c r="U132" t="s">
        <v>30</v>
      </c>
      <c r="V132" t="s">
        <v>44</v>
      </c>
      <c r="W132" t="s">
        <v>32</v>
      </c>
      <c r="X132" t="s">
        <v>33</v>
      </c>
      <c r="Y132" t="s">
        <v>34</v>
      </c>
      <c r="Z132" t="s">
        <v>48</v>
      </c>
      <c r="AA132" t="s">
        <v>49</v>
      </c>
      <c r="AB132">
        <v>4</v>
      </c>
      <c r="AC132" t="s">
        <v>50</v>
      </c>
      <c r="AD132" t="s">
        <v>51</v>
      </c>
      <c r="AE132">
        <v>4.4800000000000004</v>
      </c>
      <c r="AF132">
        <v>5</v>
      </c>
      <c r="AG132">
        <v>6</v>
      </c>
      <c r="AH132" t="s">
        <v>65</v>
      </c>
      <c r="AI132">
        <v>0</v>
      </c>
      <c r="AJ132">
        <v>4</v>
      </c>
    </row>
    <row r="133" spans="1:36" x14ac:dyDescent="0.45">
      <c r="A133" t="s">
        <v>561</v>
      </c>
      <c r="B133">
        <v>10272</v>
      </c>
      <c r="C133">
        <v>1</v>
      </c>
      <c r="D133">
        <v>1</v>
      </c>
      <c r="E133">
        <v>0</v>
      </c>
      <c r="F133">
        <v>1</v>
      </c>
      <c r="G133">
        <v>6</v>
      </c>
      <c r="H133">
        <v>3</v>
      </c>
      <c r="I133">
        <v>0</v>
      </c>
      <c r="J133">
        <v>180000</v>
      </c>
      <c r="K133">
        <v>0</v>
      </c>
      <c r="L133">
        <v>11</v>
      </c>
      <c r="M133" t="s">
        <v>562</v>
      </c>
      <c r="N133" t="s">
        <v>563</v>
      </c>
      <c r="O133">
        <v>2908</v>
      </c>
      <c r="P133" t="s">
        <v>564</v>
      </c>
      <c r="Q133" t="s">
        <v>56</v>
      </c>
      <c r="R133" t="s">
        <v>43</v>
      </c>
      <c r="S133" t="s">
        <v>28</v>
      </c>
      <c r="T133" t="s">
        <v>29</v>
      </c>
      <c r="U133" t="s">
        <v>30</v>
      </c>
      <c r="V133" t="s">
        <v>328</v>
      </c>
      <c r="W133" t="s">
        <v>32</v>
      </c>
      <c r="X133" t="s">
        <v>33</v>
      </c>
      <c r="Y133" t="s">
        <v>34</v>
      </c>
      <c r="Z133" t="s">
        <v>225</v>
      </c>
      <c r="AA133" t="s">
        <v>199</v>
      </c>
      <c r="AB133">
        <v>2</v>
      </c>
      <c r="AC133" t="s">
        <v>37</v>
      </c>
      <c r="AD133" t="s">
        <v>51</v>
      </c>
      <c r="AE133">
        <v>4.5</v>
      </c>
      <c r="AF133">
        <v>4</v>
      </c>
      <c r="AG133">
        <v>0</v>
      </c>
      <c r="AH133" t="s">
        <v>218</v>
      </c>
      <c r="AI133">
        <v>0</v>
      </c>
      <c r="AJ133">
        <v>19</v>
      </c>
    </row>
    <row r="134" spans="1:36" x14ac:dyDescent="0.45">
      <c r="A134" t="s">
        <v>565</v>
      </c>
      <c r="B134">
        <v>10182</v>
      </c>
      <c r="C134">
        <v>1</v>
      </c>
      <c r="D134">
        <v>1</v>
      </c>
      <c r="E134">
        <v>0</v>
      </c>
      <c r="F134">
        <v>1</v>
      </c>
      <c r="G134">
        <v>1</v>
      </c>
      <c r="H134">
        <v>3</v>
      </c>
      <c r="I134">
        <v>0</v>
      </c>
      <c r="J134">
        <v>49920</v>
      </c>
      <c r="K134">
        <v>1</v>
      </c>
      <c r="L134">
        <v>2</v>
      </c>
      <c r="M134" t="s">
        <v>566</v>
      </c>
      <c r="N134" t="s">
        <v>24</v>
      </c>
      <c r="O134">
        <v>2170</v>
      </c>
      <c r="P134" t="s">
        <v>567</v>
      </c>
      <c r="Q134" t="s">
        <v>56</v>
      </c>
      <c r="R134" t="s">
        <v>43</v>
      </c>
      <c r="S134" t="s">
        <v>28</v>
      </c>
      <c r="T134" t="s">
        <v>29</v>
      </c>
      <c r="U134" t="s">
        <v>96</v>
      </c>
      <c r="V134" t="s">
        <v>191</v>
      </c>
      <c r="W134" t="s">
        <v>568</v>
      </c>
      <c r="X134" t="s">
        <v>414</v>
      </c>
      <c r="Y134" t="s">
        <v>141</v>
      </c>
      <c r="Z134" t="s">
        <v>192</v>
      </c>
      <c r="AA134" t="s">
        <v>193</v>
      </c>
      <c r="AB134">
        <v>1</v>
      </c>
      <c r="AC134" t="s">
        <v>50</v>
      </c>
      <c r="AD134" t="s">
        <v>51</v>
      </c>
      <c r="AE134">
        <v>3.24</v>
      </c>
      <c r="AF134">
        <v>3</v>
      </c>
      <c r="AG134">
        <v>4</v>
      </c>
      <c r="AH134" t="s">
        <v>568</v>
      </c>
      <c r="AI134">
        <v>0</v>
      </c>
      <c r="AJ134">
        <v>6</v>
      </c>
    </row>
    <row r="135" spans="1:36" x14ac:dyDescent="0.45">
      <c r="A135" t="s">
        <v>569</v>
      </c>
      <c r="B135">
        <v>10248</v>
      </c>
      <c r="C135">
        <v>0</v>
      </c>
      <c r="D135">
        <v>0</v>
      </c>
      <c r="E135">
        <v>0</v>
      </c>
      <c r="F135">
        <v>1</v>
      </c>
      <c r="G135">
        <v>5</v>
      </c>
      <c r="H135">
        <v>3</v>
      </c>
      <c r="I135">
        <v>0</v>
      </c>
      <c r="J135">
        <v>55425</v>
      </c>
      <c r="K135">
        <v>0</v>
      </c>
      <c r="L135">
        <v>19</v>
      </c>
      <c r="M135" t="s">
        <v>23</v>
      </c>
      <c r="N135" t="s">
        <v>24</v>
      </c>
      <c r="O135">
        <v>2176</v>
      </c>
      <c r="P135" t="s">
        <v>570</v>
      </c>
      <c r="Q135" t="s">
        <v>56</v>
      </c>
      <c r="R135" t="s">
        <v>27</v>
      </c>
      <c r="S135" t="s">
        <v>28</v>
      </c>
      <c r="T135" t="s">
        <v>29</v>
      </c>
      <c r="U135" t="s">
        <v>30</v>
      </c>
      <c r="V135" t="s">
        <v>128</v>
      </c>
      <c r="W135" t="s">
        <v>32</v>
      </c>
      <c r="X135" t="s">
        <v>33</v>
      </c>
      <c r="Y135" t="s">
        <v>34</v>
      </c>
      <c r="Z135" t="s">
        <v>35</v>
      </c>
      <c r="AA135" t="s">
        <v>91</v>
      </c>
      <c r="AB135">
        <v>19</v>
      </c>
      <c r="AC135" t="s">
        <v>37</v>
      </c>
      <c r="AD135" t="s">
        <v>51</v>
      </c>
      <c r="AE135">
        <v>4.8</v>
      </c>
      <c r="AF135">
        <v>4</v>
      </c>
      <c r="AG135">
        <v>0</v>
      </c>
      <c r="AH135" t="s">
        <v>79</v>
      </c>
      <c r="AI135">
        <v>0</v>
      </c>
      <c r="AJ135">
        <v>4</v>
      </c>
    </row>
    <row r="136" spans="1:36" x14ac:dyDescent="0.45">
      <c r="A136" t="s">
        <v>571</v>
      </c>
      <c r="B136">
        <v>10201</v>
      </c>
      <c r="C136">
        <v>0</v>
      </c>
      <c r="D136">
        <v>0</v>
      </c>
      <c r="E136">
        <v>0</v>
      </c>
      <c r="F136">
        <v>2</v>
      </c>
      <c r="G136">
        <v>5</v>
      </c>
      <c r="H136">
        <v>3</v>
      </c>
      <c r="I136">
        <v>0</v>
      </c>
      <c r="J136">
        <v>69340</v>
      </c>
      <c r="K136">
        <v>0</v>
      </c>
      <c r="L136">
        <v>20</v>
      </c>
      <c r="M136" t="s">
        <v>54</v>
      </c>
      <c r="N136" t="s">
        <v>24</v>
      </c>
      <c r="O136">
        <v>2021</v>
      </c>
      <c r="P136" t="s">
        <v>572</v>
      </c>
      <c r="Q136" t="s">
        <v>56</v>
      </c>
      <c r="R136" t="s">
        <v>27</v>
      </c>
      <c r="S136" t="s">
        <v>28</v>
      </c>
      <c r="T136" t="s">
        <v>29</v>
      </c>
      <c r="U136" t="s">
        <v>30</v>
      </c>
      <c r="V136" t="s">
        <v>573</v>
      </c>
      <c r="W136" t="s">
        <v>32</v>
      </c>
      <c r="X136" t="s">
        <v>33</v>
      </c>
      <c r="Y136" t="s">
        <v>34</v>
      </c>
      <c r="Z136" t="s">
        <v>35</v>
      </c>
      <c r="AA136" t="s">
        <v>64</v>
      </c>
      <c r="AB136">
        <v>16</v>
      </c>
      <c r="AC136" t="s">
        <v>37</v>
      </c>
      <c r="AD136" t="s">
        <v>51</v>
      </c>
      <c r="AE136">
        <v>3</v>
      </c>
      <c r="AF136">
        <v>5</v>
      </c>
      <c r="AG136">
        <v>0</v>
      </c>
      <c r="AH136" t="s">
        <v>375</v>
      </c>
      <c r="AI136">
        <v>0</v>
      </c>
      <c r="AJ136">
        <v>4</v>
      </c>
    </row>
    <row r="137" spans="1:36" x14ac:dyDescent="0.45">
      <c r="A137" t="s">
        <v>574</v>
      </c>
      <c r="B137">
        <v>10214</v>
      </c>
      <c r="C137">
        <v>0</v>
      </c>
      <c r="D137">
        <v>3</v>
      </c>
      <c r="E137">
        <v>0</v>
      </c>
      <c r="F137">
        <v>2</v>
      </c>
      <c r="G137">
        <v>5</v>
      </c>
      <c r="H137">
        <v>3</v>
      </c>
      <c r="I137">
        <v>0</v>
      </c>
      <c r="J137">
        <v>64995</v>
      </c>
      <c r="K137">
        <v>0</v>
      </c>
      <c r="L137">
        <v>20</v>
      </c>
      <c r="M137" t="s">
        <v>54</v>
      </c>
      <c r="N137" t="s">
        <v>24</v>
      </c>
      <c r="O137">
        <v>2351</v>
      </c>
      <c r="P137" t="s">
        <v>575</v>
      </c>
      <c r="Q137" t="s">
        <v>56</v>
      </c>
      <c r="R137" t="s">
        <v>216</v>
      </c>
      <c r="S137" t="s">
        <v>28</v>
      </c>
      <c r="T137" t="s">
        <v>29</v>
      </c>
      <c r="U137" t="s">
        <v>30</v>
      </c>
      <c r="V137" t="s">
        <v>576</v>
      </c>
      <c r="W137" t="s">
        <v>32</v>
      </c>
      <c r="X137" t="s">
        <v>33</v>
      </c>
      <c r="Y137" t="s">
        <v>34</v>
      </c>
      <c r="Z137" t="s">
        <v>35</v>
      </c>
      <c r="AA137" t="s">
        <v>72</v>
      </c>
      <c r="AC137" t="s">
        <v>50</v>
      </c>
      <c r="AD137" t="s">
        <v>51</v>
      </c>
      <c r="AE137">
        <v>4.5</v>
      </c>
      <c r="AF137">
        <v>3</v>
      </c>
      <c r="AG137">
        <v>0</v>
      </c>
      <c r="AH137" t="s">
        <v>130</v>
      </c>
      <c r="AI137">
        <v>0</v>
      </c>
      <c r="AJ137">
        <v>6</v>
      </c>
    </row>
    <row r="138" spans="1:36" x14ac:dyDescent="0.45">
      <c r="A138" t="s">
        <v>577</v>
      </c>
      <c r="B138">
        <v>10160</v>
      </c>
      <c r="C138">
        <v>0</v>
      </c>
      <c r="D138">
        <v>2</v>
      </c>
      <c r="E138">
        <v>0</v>
      </c>
      <c r="F138">
        <v>5</v>
      </c>
      <c r="G138">
        <v>5</v>
      </c>
      <c r="H138">
        <v>3</v>
      </c>
      <c r="I138">
        <v>0</v>
      </c>
      <c r="J138">
        <v>68182</v>
      </c>
      <c r="K138">
        <v>1</v>
      </c>
      <c r="L138">
        <v>20</v>
      </c>
      <c r="M138" t="s">
        <v>54</v>
      </c>
      <c r="N138" t="s">
        <v>24</v>
      </c>
      <c r="O138">
        <v>1742</v>
      </c>
      <c r="P138" t="s">
        <v>578</v>
      </c>
      <c r="Q138" t="s">
        <v>56</v>
      </c>
      <c r="R138" t="s">
        <v>68</v>
      </c>
      <c r="S138" t="s">
        <v>28</v>
      </c>
      <c r="T138" t="s">
        <v>29</v>
      </c>
      <c r="U138" t="s">
        <v>30</v>
      </c>
      <c r="V138" t="s">
        <v>138</v>
      </c>
      <c r="W138" t="s">
        <v>579</v>
      </c>
      <c r="X138" t="s">
        <v>119</v>
      </c>
      <c r="Y138" t="s">
        <v>47</v>
      </c>
      <c r="Z138" t="s">
        <v>35</v>
      </c>
      <c r="AA138" t="s">
        <v>78</v>
      </c>
      <c r="AB138">
        <v>11</v>
      </c>
      <c r="AC138" t="s">
        <v>73</v>
      </c>
      <c r="AD138" t="s">
        <v>51</v>
      </c>
      <c r="AE138">
        <v>3.72</v>
      </c>
      <c r="AF138">
        <v>3</v>
      </c>
      <c r="AG138">
        <v>0</v>
      </c>
      <c r="AH138" t="s">
        <v>532</v>
      </c>
      <c r="AI138">
        <v>0</v>
      </c>
      <c r="AJ138">
        <v>18</v>
      </c>
    </row>
    <row r="139" spans="1:36" x14ac:dyDescent="0.45">
      <c r="A139" t="s">
        <v>580</v>
      </c>
      <c r="B139">
        <v>10289</v>
      </c>
      <c r="C139">
        <v>1</v>
      </c>
      <c r="D139">
        <v>1</v>
      </c>
      <c r="E139">
        <v>1</v>
      </c>
      <c r="F139">
        <v>5</v>
      </c>
      <c r="G139">
        <v>5</v>
      </c>
      <c r="H139">
        <v>2</v>
      </c>
      <c r="I139">
        <v>0</v>
      </c>
      <c r="J139">
        <v>83082</v>
      </c>
      <c r="K139">
        <v>1</v>
      </c>
      <c r="L139">
        <v>18</v>
      </c>
      <c r="M139" t="s">
        <v>195</v>
      </c>
      <c r="N139" t="s">
        <v>24</v>
      </c>
      <c r="O139">
        <v>2128</v>
      </c>
      <c r="P139" t="s">
        <v>581</v>
      </c>
      <c r="Q139" t="s">
        <v>26</v>
      </c>
      <c r="R139" t="s">
        <v>43</v>
      </c>
      <c r="S139" t="s">
        <v>28</v>
      </c>
      <c r="T139" t="s">
        <v>29</v>
      </c>
      <c r="U139" t="s">
        <v>160</v>
      </c>
      <c r="V139" t="s">
        <v>138</v>
      </c>
      <c r="W139" t="s">
        <v>57</v>
      </c>
      <c r="X139" t="s">
        <v>119</v>
      </c>
      <c r="Y139" t="s">
        <v>47</v>
      </c>
      <c r="Z139" t="s">
        <v>35</v>
      </c>
      <c r="AA139" t="s">
        <v>199</v>
      </c>
      <c r="AB139">
        <v>2</v>
      </c>
      <c r="AC139" t="s">
        <v>50</v>
      </c>
      <c r="AD139" t="s">
        <v>175</v>
      </c>
      <c r="AE139">
        <v>2.34</v>
      </c>
      <c r="AF139">
        <v>2</v>
      </c>
      <c r="AG139">
        <v>0</v>
      </c>
      <c r="AH139" t="s">
        <v>582</v>
      </c>
      <c r="AI139">
        <v>3</v>
      </c>
      <c r="AJ139">
        <v>4</v>
      </c>
    </row>
    <row r="140" spans="1:36" x14ac:dyDescent="0.45">
      <c r="A140" t="s">
        <v>583</v>
      </c>
      <c r="B140">
        <v>10139</v>
      </c>
      <c r="C140">
        <v>0</v>
      </c>
      <c r="D140">
        <v>0</v>
      </c>
      <c r="E140">
        <v>0</v>
      </c>
      <c r="F140">
        <v>1</v>
      </c>
      <c r="G140">
        <v>5</v>
      </c>
      <c r="H140">
        <v>3</v>
      </c>
      <c r="I140">
        <v>0</v>
      </c>
      <c r="J140">
        <v>51908</v>
      </c>
      <c r="K140">
        <v>0</v>
      </c>
      <c r="L140">
        <v>19</v>
      </c>
      <c r="M140" t="s">
        <v>23</v>
      </c>
      <c r="N140" t="s">
        <v>24</v>
      </c>
      <c r="O140">
        <v>1775</v>
      </c>
      <c r="P140" t="s">
        <v>584</v>
      </c>
      <c r="Q140" t="s">
        <v>56</v>
      </c>
      <c r="R140" t="s">
        <v>27</v>
      </c>
      <c r="S140" t="s">
        <v>28</v>
      </c>
      <c r="T140" t="s">
        <v>29</v>
      </c>
      <c r="U140" t="s">
        <v>30</v>
      </c>
      <c r="V140" t="s">
        <v>167</v>
      </c>
      <c r="W140" t="s">
        <v>32</v>
      </c>
      <c r="X140" t="s">
        <v>33</v>
      </c>
      <c r="Y140" t="s">
        <v>34</v>
      </c>
      <c r="Z140" t="s">
        <v>35</v>
      </c>
      <c r="AA140" t="s">
        <v>98</v>
      </c>
      <c r="AB140">
        <v>12</v>
      </c>
      <c r="AC140" t="s">
        <v>50</v>
      </c>
      <c r="AD140" t="s">
        <v>51</v>
      </c>
      <c r="AE140">
        <v>3.99</v>
      </c>
      <c r="AF140">
        <v>3</v>
      </c>
      <c r="AG140">
        <v>0</v>
      </c>
      <c r="AH140" t="s">
        <v>146</v>
      </c>
      <c r="AI140">
        <v>0</v>
      </c>
      <c r="AJ140">
        <v>14</v>
      </c>
    </row>
    <row r="141" spans="1:36" x14ac:dyDescent="0.45">
      <c r="A141" t="s">
        <v>585</v>
      </c>
      <c r="B141">
        <v>10227</v>
      </c>
      <c r="C141">
        <v>0</v>
      </c>
      <c r="D141">
        <v>0</v>
      </c>
      <c r="E141">
        <v>0</v>
      </c>
      <c r="F141">
        <v>1</v>
      </c>
      <c r="G141">
        <v>5</v>
      </c>
      <c r="H141">
        <v>3</v>
      </c>
      <c r="I141">
        <v>0</v>
      </c>
      <c r="J141">
        <v>61242</v>
      </c>
      <c r="K141">
        <v>0</v>
      </c>
      <c r="L141">
        <v>19</v>
      </c>
      <c r="M141" t="s">
        <v>23</v>
      </c>
      <c r="N141" t="s">
        <v>24</v>
      </c>
      <c r="O141">
        <v>2081</v>
      </c>
      <c r="P141" t="s">
        <v>586</v>
      </c>
      <c r="Q141" t="s">
        <v>56</v>
      </c>
      <c r="R141" t="s">
        <v>27</v>
      </c>
      <c r="S141" t="s">
        <v>28</v>
      </c>
      <c r="T141" t="s">
        <v>29</v>
      </c>
      <c r="U141" t="s">
        <v>96</v>
      </c>
      <c r="V141" t="s">
        <v>587</v>
      </c>
      <c r="W141" t="s">
        <v>32</v>
      </c>
      <c r="X141" t="s">
        <v>33</v>
      </c>
      <c r="Y141" t="s">
        <v>34</v>
      </c>
      <c r="Z141" t="s">
        <v>35</v>
      </c>
      <c r="AA141" t="s">
        <v>113</v>
      </c>
      <c r="AB141">
        <v>14</v>
      </c>
      <c r="AC141" t="s">
        <v>37</v>
      </c>
      <c r="AD141" t="s">
        <v>51</v>
      </c>
      <c r="AE141">
        <v>4.0999999999999996</v>
      </c>
      <c r="AF141">
        <v>3</v>
      </c>
      <c r="AG141">
        <v>0</v>
      </c>
      <c r="AH141" t="s">
        <v>39</v>
      </c>
      <c r="AI141">
        <v>0</v>
      </c>
      <c r="AJ141">
        <v>7</v>
      </c>
    </row>
    <row r="142" spans="1:36" x14ac:dyDescent="0.45">
      <c r="A142" t="s">
        <v>588</v>
      </c>
      <c r="B142">
        <v>10236</v>
      </c>
      <c r="C142">
        <v>0</v>
      </c>
      <c r="D142">
        <v>2</v>
      </c>
      <c r="E142">
        <v>0</v>
      </c>
      <c r="F142">
        <v>1</v>
      </c>
      <c r="G142">
        <v>5</v>
      </c>
      <c r="H142">
        <v>3</v>
      </c>
      <c r="I142">
        <v>0</v>
      </c>
      <c r="J142">
        <v>45069</v>
      </c>
      <c r="K142">
        <v>0</v>
      </c>
      <c r="L142">
        <v>19</v>
      </c>
      <c r="M142" t="s">
        <v>23</v>
      </c>
      <c r="N142" t="s">
        <v>24</v>
      </c>
      <c r="O142">
        <v>1778</v>
      </c>
      <c r="P142" t="s">
        <v>589</v>
      </c>
      <c r="Q142" t="s">
        <v>56</v>
      </c>
      <c r="R142" t="s">
        <v>68</v>
      </c>
      <c r="S142" t="s">
        <v>28</v>
      </c>
      <c r="T142" t="s">
        <v>29</v>
      </c>
      <c r="U142" t="s">
        <v>30</v>
      </c>
      <c r="V142" t="s">
        <v>90</v>
      </c>
      <c r="W142" t="s">
        <v>32</v>
      </c>
      <c r="X142" t="s">
        <v>33</v>
      </c>
      <c r="Y142" t="s">
        <v>34</v>
      </c>
      <c r="Z142" t="s">
        <v>35</v>
      </c>
      <c r="AA142" t="s">
        <v>59</v>
      </c>
      <c r="AB142">
        <v>20</v>
      </c>
      <c r="AC142" t="s">
        <v>92</v>
      </c>
      <c r="AD142" t="s">
        <v>51</v>
      </c>
      <c r="AE142">
        <v>4.3</v>
      </c>
      <c r="AF142">
        <v>5</v>
      </c>
      <c r="AG142">
        <v>0</v>
      </c>
      <c r="AH142" t="s">
        <v>241</v>
      </c>
      <c r="AI142">
        <v>0</v>
      </c>
      <c r="AJ142">
        <v>7</v>
      </c>
    </row>
    <row r="143" spans="1:36" x14ac:dyDescent="0.45">
      <c r="A143" t="s">
        <v>590</v>
      </c>
      <c r="B143">
        <v>10009</v>
      </c>
      <c r="C143">
        <v>0</v>
      </c>
      <c r="D143">
        <v>2</v>
      </c>
      <c r="E143">
        <v>0</v>
      </c>
      <c r="F143">
        <v>1</v>
      </c>
      <c r="G143">
        <v>5</v>
      </c>
      <c r="H143">
        <v>4</v>
      </c>
      <c r="I143">
        <v>0</v>
      </c>
      <c r="J143">
        <v>60724</v>
      </c>
      <c r="K143">
        <v>0</v>
      </c>
      <c r="L143">
        <v>20</v>
      </c>
      <c r="M143" t="s">
        <v>54</v>
      </c>
      <c r="N143" t="s">
        <v>24</v>
      </c>
      <c r="O143">
        <v>1821</v>
      </c>
      <c r="P143" t="s">
        <v>591</v>
      </c>
      <c r="Q143" t="s">
        <v>56</v>
      </c>
      <c r="R143" t="s">
        <v>68</v>
      </c>
      <c r="S143" t="s">
        <v>28</v>
      </c>
      <c r="T143" t="s">
        <v>29</v>
      </c>
      <c r="U143" t="s">
        <v>513</v>
      </c>
      <c r="V143" t="s">
        <v>31</v>
      </c>
      <c r="W143" t="s">
        <v>32</v>
      </c>
      <c r="X143" t="s">
        <v>33</v>
      </c>
      <c r="Y143" t="s">
        <v>34</v>
      </c>
      <c r="Z143" t="s">
        <v>35</v>
      </c>
      <c r="AA143" t="s">
        <v>91</v>
      </c>
      <c r="AB143">
        <v>19</v>
      </c>
      <c r="AC143" t="s">
        <v>37</v>
      </c>
      <c r="AD143" t="s">
        <v>38</v>
      </c>
      <c r="AE143">
        <v>4.5999999999999996</v>
      </c>
      <c r="AF143">
        <v>4</v>
      </c>
      <c r="AG143">
        <v>0</v>
      </c>
      <c r="AH143" t="s">
        <v>93</v>
      </c>
      <c r="AI143">
        <v>0</v>
      </c>
      <c r="AJ143">
        <v>11</v>
      </c>
    </row>
    <row r="144" spans="1:36" x14ac:dyDescent="0.45">
      <c r="A144" t="s">
        <v>592</v>
      </c>
      <c r="B144">
        <v>10060</v>
      </c>
      <c r="C144">
        <v>0</v>
      </c>
      <c r="D144">
        <v>3</v>
      </c>
      <c r="E144">
        <v>0</v>
      </c>
      <c r="F144">
        <v>1</v>
      </c>
      <c r="G144">
        <v>5</v>
      </c>
      <c r="H144">
        <v>3</v>
      </c>
      <c r="I144">
        <v>0</v>
      </c>
      <c r="J144">
        <v>60436</v>
      </c>
      <c r="K144">
        <v>0</v>
      </c>
      <c r="L144">
        <v>19</v>
      </c>
      <c r="M144" t="s">
        <v>23</v>
      </c>
      <c r="N144" t="s">
        <v>24</v>
      </c>
      <c r="O144">
        <v>2109</v>
      </c>
      <c r="P144" t="s">
        <v>593</v>
      </c>
      <c r="Q144" t="s">
        <v>56</v>
      </c>
      <c r="R144" t="s">
        <v>216</v>
      </c>
      <c r="S144" t="s">
        <v>28</v>
      </c>
      <c r="T144" t="s">
        <v>29</v>
      </c>
      <c r="U144" t="s">
        <v>30</v>
      </c>
      <c r="V144" t="s">
        <v>594</v>
      </c>
      <c r="W144" t="s">
        <v>32</v>
      </c>
      <c r="X144" t="s">
        <v>33</v>
      </c>
      <c r="Y144" t="s">
        <v>34</v>
      </c>
      <c r="Z144" t="s">
        <v>35</v>
      </c>
      <c r="AA144" t="s">
        <v>129</v>
      </c>
      <c r="AB144">
        <v>18</v>
      </c>
      <c r="AC144" t="s">
        <v>37</v>
      </c>
      <c r="AD144" t="s">
        <v>51</v>
      </c>
      <c r="AE144">
        <v>5</v>
      </c>
      <c r="AF144">
        <v>5</v>
      </c>
      <c r="AG144">
        <v>0</v>
      </c>
      <c r="AH144" t="s">
        <v>218</v>
      </c>
      <c r="AI144">
        <v>0</v>
      </c>
      <c r="AJ144">
        <v>9</v>
      </c>
    </row>
    <row r="145" spans="1:36" x14ac:dyDescent="0.45">
      <c r="A145" t="s">
        <v>595</v>
      </c>
      <c r="B145">
        <v>10034</v>
      </c>
      <c r="C145">
        <v>1</v>
      </c>
      <c r="D145">
        <v>1</v>
      </c>
      <c r="E145">
        <v>1</v>
      </c>
      <c r="F145">
        <v>5</v>
      </c>
      <c r="G145">
        <v>5</v>
      </c>
      <c r="H145">
        <v>4</v>
      </c>
      <c r="I145">
        <v>0</v>
      </c>
      <c r="J145">
        <v>46837</v>
      </c>
      <c r="K145">
        <v>1</v>
      </c>
      <c r="L145">
        <v>19</v>
      </c>
      <c r="M145" t="s">
        <v>23</v>
      </c>
      <c r="N145" t="s">
        <v>24</v>
      </c>
      <c r="O145">
        <v>2445</v>
      </c>
      <c r="P145" t="s">
        <v>596</v>
      </c>
      <c r="Q145" t="s">
        <v>26</v>
      </c>
      <c r="R145" t="s">
        <v>43</v>
      </c>
      <c r="S145" t="s">
        <v>28</v>
      </c>
      <c r="T145" t="s">
        <v>29</v>
      </c>
      <c r="U145" t="s">
        <v>30</v>
      </c>
      <c r="V145" t="s">
        <v>338</v>
      </c>
      <c r="W145" t="s">
        <v>597</v>
      </c>
      <c r="X145" t="s">
        <v>356</v>
      </c>
      <c r="Y145" t="s">
        <v>47</v>
      </c>
      <c r="Z145" t="s">
        <v>35</v>
      </c>
      <c r="AA145" t="s">
        <v>36</v>
      </c>
      <c r="AB145">
        <v>22</v>
      </c>
      <c r="AC145" t="s">
        <v>174</v>
      </c>
      <c r="AD145" t="s">
        <v>38</v>
      </c>
      <c r="AE145">
        <v>4.7</v>
      </c>
      <c r="AF145">
        <v>4</v>
      </c>
      <c r="AG145">
        <v>0</v>
      </c>
      <c r="AH145" t="s">
        <v>598</v>
      </c>
      <c r="AI145">
        <v>0</v>
      </c>
      <c r="AJ145">
        <v>9</v>
      </c>
    </row>
    <row r="146" spans="1:36" x14ac:dyDescent="0.45">
      <c r="A146" t="s">
        <v>599</v>
      </c>
      <c r="B146">
        <v>10156</v>
      </c>
      <c r="C146">
        <v>1</v>
      </c>
      <c r="D146">
        <v>1</v>
      </c>
      <c r="E146">
        <v>0</v>
      </c>
      <c r="F146">
        <v>3</v>
      </c>
      <c r="G146">
        <v>3</v>
      </c>
      <c r="H146">
        <v>3</v>
      </c>
      <c r="I146">
        <v>0</v>
      </c>
      <c r="J146">
        <v>105700</v>
      </c>
      <c r="K146">
        <v>0</v>
      </c>
      <c r="L146">
        <v>8</v>
      </c>
      <c r="M146" t="s">
        <v>152</v>
      </c>
      <c r="N146" t="s">
        <v>24</v>
      </c>
      <c r="O146">
        <v>2301</v>
      </c>
      <c r="P146" t="s">
        <v>600</v>
      </c>
      <c r="Q146" t="s">
        <v>56</v>
      </c>
      <c r="R146" t="s">
        <v>43</v>
      </c>
      <c r="S146" t="s">
        <v>28</v>
      </c>
      <c r="T146" t="s">
        <v>29</v>
      </c>
      <c r="U146" t="s">
        <v>160</v>
      </c>
      <c r="V146" t="s">
        <v>104</v>
      </c>
      <c r="W146" t="s">
        <v>32</v>
      </c>
      <c r="X146" t="s">
        <v>33</v>
      </c>
      <c r="Y146" t="s">
        <v>34</v>
      </c>
      <c r="Z146" t="s">
        <v>48</v>
      </c>
      <c r="AA146" t="s">
        <v>49</v>
      </c>
      <c r="AB146">
        <v>4</v>
      </c>
      <c r="AC146" t="s">
        <v>50</v>
      </c>
      <c r="AD146" t="s">
        <v>51</v>
      </c>
      <c r="AE146">
        <v>3.75</v>
      </c>
      <c r="AF146">
        <v>3</v>
      </c>
      <c r="AG146">
        <v>5</v>
      </c>
      <c r="AH146" t="s">
        <v>548</v>
      </c>
      <c r="AI146">
        <v>0</v>
      </c>
      <c r="AJ146">
        <v>2</v>
      </c>
    </row>
    <row r="147" spans="1:36" x14ac:dyDescent="0.45">
      <c r="A147" t="s">
        <v>601</v>
      </c>
      <c r="B147">
        <v>10036</v>
      </c>
      <c r="C147">
        <v>0</v>
      </c>
      <c r="D147">
        <v>0</v>
      </c>
      <c r="E147">
        <v>0</v>
      </c>
      <c r="F147">
        <v>1</v>
      </c>
      <c r="G147">
        <v>5</v>
      </c>
      <c r="H147">
        <v>4</v>
      </c>
      <c r="I147">
        <v>0</v>
      </c>
      <c r="J147">
        <v>63322</v>
      </c>
      <c r="K147">
        <v>0</v>
      </c>
      <c r="L147">
        <v>20</v>
      </c>
      <c r="M147" t="s">
        <v>54</v>
      </c>
      <c r="N147" t="s">
        <v>24</v>
      </c>
      <c r="O147">
        <v>2128</v>
      </c>
      <c r="P147" t="s">
        <v>602</v>
      </c>
      <c r="Q147" t="s">
        <v>56</v>
      </c>
      <c r="R147" t="s">
        <v>27</v>
      </c>
      <c r="S147" t="s">
        <v>28</v>
      </c>
      <c r="T147" t="s">
        <v>29</v>
      </c>
      <c r="U147" t="s">
        <v>30</v>
      </c>
      <c r="V147" t="s">
        <v>154</v>
      </c>
      <c r="W147" t="s">
        <v>32</v>
      </c>
      <c r="X147" t="s">
        <v>33</v>
      </c>
      <c r="Y147" t="s">
        <v>34</v>
      </c>
      <c r="Z147" t="s">
        <v>35</v>
      </c>
      <c r="AA147" t="s">
        <v>98</v>
      </c>
      <c r="AB147">
        <v>12</v>
      </c>
      <c r="AC147" t="s">
        <v>37</v>
      </c>
      <c r="AD147" t="s">
        <v>38</v>
      </c>
      <c r="AE147">
        <v>4.3</v>
      </c>
      <c r="AF147">
        <v>3</v>
      </c>
      <c r="AG147">
        <v>0</v>
      </c>
      <c r="AH147" t="s">
        <v>162</v>
      </c>
      <c r="AI147">
        <v>0</v>
      </c>
      <c r="AJ147">
        <v>1</v>
      </c>
    </row>
    <row r="148" spans="1:36" x14ac:dyDescent="0.45">
      <c r="A148" t="s">
        <v>603</v>
      </c>
      <c r="B148">
        <v>10138</v>
      </c>
      <c r="C148">
        <v>1</v>
      </c>
      <c r="D148">
        <v>1</v>
      </c>
      <c r="E148">
        <v>0</v>
      </c>
      <c r="F148">
        <v>5</v>
      </c>
      <c r="G148">
        <v>5</v>
      </c>
      <c r="H148">
        <v>3</v>
      </c>
      <c r="I148">
        <v>0</v>
      </c>
      <c r="J148">
        <v>61154</v>
      </c>
      <c r="K148">
        <v>1</v>
      </c>
      <c r="L148">
        <v>19</v>
      </c>
      <c r="M148" t="s">
        <v>23</v>
      </c>
      <c r="N148" t="s">
        <v>24</v>
      </c>
      <c r="O148">
        <v>2446</v>
      </c>
      <c r="P148" t="s">
        <v>604</v>
      </c>
      <c r="Q148" t="s">
        <v>56</v>
      </c>
      <c r="R148" t="s">
        <v>43</v>
      </c>
      <c r="S148" t="s">
        <v>28</v>
      </c>
      <c r="T148" t="s">
        <v>29</v>
      </c>
      <c r="U148" t="s">
        <v>96</v>
      </c>
      <c r="V148" t="s">
        <v>110</v>
      </c>
      <c r="W148" t="s">
        <v>605</v>
      </c>
      <c r="X148" t="s">
        <v>119</v>
      </c>
      <c r="Y148" t="s">
        <v>47</v>
      </c>
      <c r="Z148" t="s">
        <v>35</v>
      </c>
      <c r="AA148" t="s">
        <v>64</v>
      </c>
      <c r="AB148">
        <v>16</v>
      </c>
      <c r="AC148" t="s">
        <v>174</v>
      </c>
      <c r="AD148" t="s">
        <v>51</v>
      </c>
      <c r="AE148">
        <v>4</v>
      </c>
      <c r="AF148">
        <v>4</v>
      </c>
      <c r="AG148">
        <v>0</v>
      </c>
      <c r="AH148" t="s">
        <v>606</v>
      </c>
      <c r="AI148">
        <v>0</v>
      </c>
      <c r="AJ148">
        <v>4</v>
      </c>
    </row>
    <row r="149" spans="1:36" x14ac:dyDescent="0.45">
      <c r="A149" t="s">
        <v>607</v>
      </c>
      <c r="B149">
        <v>10244</v>
      </c>
      <c r="C149">
        <v>0</v>
      </c>
      <c r="D149">
        <v>0</v>
      </c>
      <c r="E149">
        <v>0</v>
      </c>
      <c r="F149">
        <v>5</v>
      </c>
      <c r="G149">
        <v>6</v>
      </c>
      <c r="H149">
        <v>3</v>
      </c>
      <c r="I149">
        <v>0</v>
      </c>
      <c r="J149">
        <v>68999</v>
      </c>
      <c r="K149">
        <v>1</v>
      </c>
      <c r="L149">
        <v>21</v>
      </c>
      <c r="M149" t="s">
        <v>326</v>
      </c>
      <c r="N149" t="s">
        <v>608</v>
      </c>
      <c r="O149">
        <v>19444</v>
      </c>
      <c r="P149" t="s">
        <v>609</v>
      </c>
      <c r="Q149" t="s">
        <v>56</v>
      </c>
      <c r="R149" t="s">
        <v>27</v>
      </c>
      <c r="S149" t="s">
        <v>28</v>
      </c>
      <c r="T149" t="s">
        <v>29</v>
      </c>
      <c r="U149" t="s">
        <v>30</v>
      </c>
      <c r="V149" t="s">
        <v>338</v>
      </c>
      <c r="W149" t="s">
        <v>610</v>
      </c>
      <c r="X149" t="s">
        <v>611</v>
      </c>
      <c r="Y149" t="s">
        <v>47</v>
      </c>
      <c r="Z149" t="s">
        <v>225</v>
      </c>
      <c r="AA149" t="s">
        <v>329</v>
      </c>
      <c r="AB149">
        <v>15</v>
      </c>
      <c r="AC149" t="s">
        <v>73</v>
      </c>
      <c r="AD149" t="s">
        <v>51</v>
      </c>
      <c r="AE149">
        <v>4.5</v>
      </c>
      <c r="AF149">
        <v>5</v>
      </c>
      <c r="AG149">
        <v>0</v>
      </c>
      <c r="AH149" t="s">
        <v>612</v>
      </c>
      <c r="AI149">
        <v>0</v>
      </c>
      <c r="AJ149">
        <v>2</v>
      </c>
    </row>
    <row r="150" spans="1:36" x14ac:dyDescent="0.45">
      <c r="A150" t="s">
        <v>613</v>
      </c>
      <c r="B150">
        <v>10192</v>
      </c>
      <c r="C150">
        <v>0</v>
      </c>
      <c r="D150">
        <v>0</v>
      </c>
      <c r="E150">
        <v>1</v>
      </c>
      <c r="F150">
        <v>1</v>
      </c>
      <c r="G150">
        <v>5</v>
      </c>
      <c r="H150">
        <v>3</v>
      </c>
      <c r="I150">
        <v>0</v>
      </c>
      <c r="J150">
        <v>50482</v>
      </c>
      <c r="K150">
        <v>0</v>
      </c>
      <c r="L150">
        <v>19</v>
      </c>
      <c r="M150" t="s">
        <v>23</v>
      </c>
      <c r="N150" t="s">
        <v>24</v>
      </c>
      <c r="O150">
        <v>1887</v>
      </c>
      <c r="P150" t="s">
        <v>614</v>
      </c>
      <c r="Q150" t="s">
        <v>26</v>
      </c>
      <c r="R150" t="s">
        <v>27</v>
      </c>
      <c r="S150" t="s">
        <v>28</v>
      </c>
      <c r="T150" t="s">
        <v>29</v>
      </c>
      <c r="U150" t="s">
        <v>30</v>
      </c>
      <c r="V150" t="s">
        <v>90</v>
      </c>
      <c r="W150" t="s">
        <v>32</v>
      </c>
      <c r="X150" t="s">
        <v>33</v>
      </c>
      <c r="Y150" t="s">
        <v>34</v>
      </c>
      <c r="Z150" t="s">
        <v>35</v>
      </c>
      <c r="AA150" t="s">
        <v>36</v>
      </c>
      <c r="AB150">
        <v>22</v>
      </c>
      <c r="AC150" t="s">
        <v>50</v>
      </c>
      <c r="AD150" t="s">
        <v>51</v>
      </c>
      <c r="AE150">
        <v>3.07</v>
      </c>
      <c r="AF150">
        <v>4</v>
      </c>
      <c r="AG150">
        <v>0</v>
      </c>
      <c r="AH150" t="s">
        <v>365</v>
      </c>
      <c r="AI150">
        <v>0</v>
      </c>
      <c r="AJ150">
        <v>10</v>
      </c>
    </row>
    <row r="151" spans="1:36" x14ac:dyDescent="0.45">
      <c r="A151" t="s">
        <v>615</v>
      </c>
      <c r="B151">
        <v>10231</v>
      </c>
      <c r="C151">
        <v>0</v>
      </c>
      <c r="D151">
        <v>0</v>
      </c>
      <c r="E151">
        <v>1</v>
      </c>
      <c r="F151">
        <v>1</v>
      </c>
      <c r="G151">
        <v>6</v>
      </c>
      <c r="H151">
        <v>3</v>
      </c>
      <c r="I151">
        <v>0</v>
      </c>
      <c r="J151">
        <v>65310</v>
      </c>
      <c r="K151">
        <v>0</v>
      </c>
      <c r="L151">
        <v>3</v>
      </c>
      <c r="M151" t="s">
        <v>220</v>
      </c>
      <c r="N151" t="s">
        <v>616</v>
      </c>
      <c r="O151">
        <v>80820</v>
      </c>
      <c r="P151" t="s">
        <v>617</v>
      </c>
      <c r="Q151" t="s">
        <v>26</v>
      </c>
      <c r="R151" t="s">
        <v>27</v>
      </c>
      <c r="S151" t="s">
        <v>28</v>
      </c>
      <c r="T151" t="s">
        <v>29</v>
      </c>
      <c r="U151" t="s">
        <v>30</v>
      </c>
      <c r="V151" t="s">
        <v>167</v>
      </c>
      <c r="W151" t="s">
        <v>32</v>
      </c>
      <c r="X151" t="s">
        <v>33</v>
      </c>
      <c r="Y151" t="s">
        <v>34</v>
      </c>
      <c r="Z151" t="s">
        <v>225</v>
      </c>
      <c r="AA151" t="s">
        <v>270</v>
      </c>
      <c r="AB151">
        <v>21</v>
      </c>
      <c r="AC151" t="s">
        <v>50</v>
      </c>
      <c r="AD151" t="s">
        <v>51</v>
      </c>
      <c r="AE151">
        <v>4.3</v>
      </c>
      <c r="AF151">
        <v>5</v>
      </c>
      <c r="AG151">
        <v>0</v>
      </c>
      <c r="AH151" t="s">
        <v>318</v>
      </c>
      <c r="AI151">
        <v>0</v>
      </c>
      <c r="AJ151">
        <v>13</v>
      </c>
    </row>
    <row r="152" spans="1:36" x14ac:dyDescent="0.45">
      <c r="A152" t="s">
        <v>618</v>
      </c>
      <c r="B152">
        <v>10089</v>
      </c>
      <c r="C152">
        <v>1</v>
      </c>
      <c r="D152">
        <v>1</v>
      </c>
      <c r="E152">
        <v>0</v>
      </c>
      <c r="F152">
        <v>1</v>
      </c>
      <c r="G152">
        <v>2</v>
      </c>
      <c r="H152">
        <v>3</v>
      </c>
      <c r="I152">
        <v>0</v>
      </c>
      <c r="J152">
        <v>250000</v>
      </c>
      <c r="K152">
        <v>0</v>
      </c>
      <c r="L152">
        <v>16</v>
      </c>
      <c r="M152" t="s">
        <v>619</v>
      </c>
      <c r="N152" t="s">
        <v>24</v>
      </c>
      <c r="O152">
        <v>1902</v>
      </c>
      <c r="P152" t="s">
        <v>620</v>
      </c>
      <c r="Q152" t="s">
        <v>56</v>
      </c>
      <c r="R152" t="s">
        <v>43</v>
      </c>
      <c r="S152" t="s">
        <v>28</v>
      </c>
      <c r="T152" t="s">
        <v>109</v>
      </c>
      <c r="U152" t="s">
        <v>30</v>
      </c>
      <c r="V152" t="s">
        <v>335</v>
      </c>
      <c r="W152" t="s">
        <v>32</v>
      </c>
      <c r="X152" t="s">
        <v>33</v>
      </c>
      <c r="Y152" t="s">
        <v>34</v>
      </c>
      <c r="Z152" t="s">
        <v>621</v>
      </c>
      <c r="AA152" t="s">
        <v>456</v>
      </c>
      <c r="AB152">
        <v>9</v>
      </c>
      <c r="AC152" t="s">
        <v>50</v>
      </c>
      <c r="AD152" t="s">
        <v>51</v>
      </c>
      <c r="AE152">
        <v>4.83</v>
      </c>
      <c r="AF152">
        <v>3</v>
      </c>
      <c r="AG152">
        <v>0</v>
      </c>
      <c r="AH152" t="s">
        <v>39</v>
      </c>
      <c r="AI152">
        <v>0</v>
      </c>
      <c r="AJ152">
        <v>10</v>
      </c>
    </row>
    <row r="153" spans="1:36" x14ac:dyDescent="0.45">
      <c r="A153" t="s">
        <v>622</v>
      </c>
      <c r="B153">
        <v>10166</v>
      </c>
      <c r="C153">
        <v>1</v>
      </c>
      <c r="D153">
        <v>1</v>
      </c>
      <c r="E153">
        <v>0</v>
      </c>
      <c r="F153">
        <v>5</v>
      </c>
      <c r="G153">
        <v>5</v>
      </c>
      <c r="H153">
        <v>3</v>
      </c>
      <c r="I153">
        <v>0</v>
      </c>
      <c r="J153">
        <v>54005</v>
      </c>
      <c r="K153">
        <v>1</v>
      </c>
      <c r="L153">
        <v>19</v>
      </c>
      <c r="M153" t="s">
        <v>23</v>
      </c>
      <c r="N153" t="s">
        <v>24</v>
      </c>
      <c r="O153">
        <v>2170</v>
      </c>
      <c r="P153" t="s">
        <v>623</v>
      </c>
      <c r="Q153" t="s">
        <v>56</v>
      </c>
      <c r="R153" t="s">
        <v>43</v>
      </c>
      <c r="S153" t="s">
        <v>28</v>
      </c>
      <c r="T153" t="s">
        <v>29</v>
      </c>
      <c r="U153" t="s">
        <v>30</v>
      </c>
      <c r="V153" t="s">
        <v>294</v>
      </c>
      <c r="W153" t="s">
        <v>624</v>
      </c>
      <c r="X153" t="s">
        <v>356</v>
      </c>
      <c r="Y153" t="s">
        <v>47</v>
      </c>
      <c r="Z153" t="s">
        <v>35</v>
      </c>
      <c r="AA153" t="s">
        <v>72</v>
      </c>
      <c r="AB153">
        <v>39</v>
      </c>
      <c r="AC153" t="s">
        <v>73</v>
      </c>
      <c r="AD153" t="s">
        <v>51</v>
      </c>
      <c r="AE153">
        <v>3.6</v>
      </c>
      <c r="AF153">
        <v>5</v>
      </c>
      <c r="AG153">
        <v>0</v>
      </c>
      <c r="AH153" t="s">
        <v>625</v>
      </c>
      <c r="AI153">
        <v>0</v>
      </c>
      <c r="AJ153">
        <v>16</v>
      </c>
    </row>
    <row r="154" spans="1:36" x14ac:dyDescent="0.45">
      <c r="A154" t="s">
        <v>626</v>
      </c>
      <c r="B154">
        <v>10170</v>
      </c>
      <c r="C154">
        <v>1</v>
      </c>
      <c r="D154">
        <v>1</v>
      </c>
      <c r="E154">
        <v>0</v>
      </c>
      <c r="F154">
        <v>5</v>
      </c>
      <c r="G154">
        <v>5</v>
      </c>
      <c r="H154">
        <v>3</v>
      </c>
      <c r="I154">
        <v>0</v>
      </c>
      <c r="J154">
        <v>45433</v>
      </c>
      <c r="K154">
        <v>1</v>
      </c>
      <c r="L154">
        <v>19</v>
      </c>
      <c r="M154" t="s">
        <v>23</v>
      </c>
      <c r="N154" t="s">
        <v>24</v>
      </c>
      <c r="O154">
        <v>2127</v>
      </c>
      <c r="P154" t="s">
        <v>627</v>
      </c>
      <c r="Q154" t="s">
        <v>56</v>
      </c>
      <c r="R154" t="s">
        <v>43</v>
      </c>
      <c r="S154" t="s">
        <v>28</v>
      </c>
      <c r="T154" t="s">
        <v>29</v>
      </c>
      <c r="U154" t="s">
        <v>30</v>
      </c>
      <c r="V154" t="s">
        <v>294</v>
      </c>
      <c r="W154" t="s">
        <v>628</v>
      </c>
      <c r="X154" t="s">
        <v>356</v>
      </c>
      <c r="Y154" t="s">
        <v>47</v>
      </c>
      <c r="Z154" t="s">
        <v>35</v>
      </c>
      <c r="AA154" t="s">
        <v>78</v>
      </c>
      <c r="AB154">
        <v>11</v>
      </c>
      <c r="AC154" t="s">
        <v>73</v>
      </c>
      <c r="AD154" t="s">
        <v>51</v>
      </c>
      <c r="AE154">
        <v>3.49</v>
      </c>
      <c r="AF154">
        <v>4</v>
      </c>
      <c r="AG154">
        <v>0</v>
      </c>
      <c r="AH154" t="s">
        <v>552</v>
      </c>
      <c r="AI154">
        <v>0</v>
      </c>
      <c r="AJ154">
        <v>6</v>
      </c>
    </row>
    <row r="155" spans="1:36" x14ac:dyDescent="0.45">
      <c r="A155" t="s">
        <v>629</v>
      </c>
      <c r="B155">
        <v>10208</v>
      </c>
      <c r="C155">
        <v>0</v>
      </c>
      <c r="D155">
        <v>0</v>
      </c>
      <c r="E155">
        <v>1</v>
      </c>
      <c r="F155">
        <v>1</v>
      </c>
      <c r="G155">
        <v>5</v>
      </c>
      <c r="H155">
        <v>3</v>
      </c>
      <c r="I155">
        <v>0</v>
      </c>
      <c r="J155">
        <v>46654</v>
      </c>
      <c r="K155">
        <v>0</v>
      </c>
      <c r="L155">
        <v>19</v>
      </c>
      <c r="M155" t="s">
        <v>23</v>
      </c>
      <c r="N155" t="s">
        <v>24</v>
      </c>
      <c r="O155">
        <v>1721</v>
      </c>
      <c r="P155" t="s">
        <v>630</v>
      </c>
      <c r="Q155" t="s">
        <v>26</v>
      </c>
      <c r="R155" t="s">
        <v>27</v>
      </c>
      <c r="S155" t="s">
        <v>28</v>
      </c>
      <c r="T155" t="s">
        <v>29</v>
      </c>
      <c r="U155" t="s">
        <v>96</v>
      </c>
      <c r="V155" t="s">
        <v>184</v>
      </c>
      <c r="W155" t="s">
        <v>32</v>
      </c>
      <c r="X155" t="s">
        <v>33</v>
      </c>
      <c r="Y155" t="s">
        <v>34</v>
      </c>
      <c r="Z155" t="s">
        <v>35</v>
      </c>
      <c r="AA155" t="s">
        <v>91</v>
      </c>
      <c r="AB155">
        <v>19</v>
      </c>
      <c r="AC155" t="s">
        <v>37</v>
      </c>
      <c r="AD155" t="s">
        <v>51</v>
      </c>
      <c r="AE155">
        <v>3.1</v>
      </c>
      <c r="AF155">
        <v>3</v>
      </c>
      <c r="AG155">
        <v>0</v>
      </c>
      <c r="AH155" t="s">
        <v>631</v>
      </c>
      <c r="AI155">
        <v>0</v>
      </c>
      <c r="AJ155">
        <v>3</v>
      </c>
    </row>
    <row r="156" spans="1:36" x14ac:dyDescent="0.45">
      <c r="A156" t="s">
        <v>632</v>
      </c>
      <c r="B156">
        <v>10176</v>
      </c>
      <c r="C156">
        <v>1</v>
      </c>
      <c r="D156">
        <v>1</v>
      </c>
      <c r="E156">
        <v>1</v>
      </c>
      <c r="F156">
        <v>1</v>
      </c>
      <c r="G156">
        <v>5</v>
      </c>
      <c r="H156">
        <v>3</v>
      </c>
      <c r="I156">
        <v>0</v>
      </c>
      <c r="J156">
        <v>63973</v>
      </c>
      <c r="K156">
        <v>0</v>
      </c>
      <c r="L156">
        <v>19</v>
      </c>
      <c r="M156" t="s">
        <v>23</v>
      </c>
      <c r="N156" t="s">
        <v>24</v>
      </c>
      <c r="O156">
        <v>1801</v>
      </c>
      <c r="P156" t="s">
        <v>633</v>
      </c>
      <c r="Q156" t="s">
        <v>26</v>
      </c>
      <c r="R156" t="s">
        <v>43</v>
      </c>
      <c r="S156" t="s">
        <v>28</v>
      </c>
      <c r="T156" t="s">
        <v>29</v>
      </c>
      <c r="U156" t="s">
        <v>160</v>
      </c>
      <c r="V156" t="s">
        <v>110</v>
      </c>
      <c r="W156" t="s">
        <v>32</v>
      </c>
      <c r="X156" t="s">
        <v>33</v>
      </c>
      <c r="Y156" t="s">
        <v>34</v>
      </c>
      <c r="Z156" t="s">
        <v>35</v>
      </c>
      <c r="AA156" t="s">
        <v>98</v>
      </c>
      <c r="AB156">
        <v>12</v>
      </c>
      <c r="AC156" t="s">
        <v>50</v>
      </c>
      <c r="AD156" t="s">
        <v>51</v>
      </c>
      <c r="AE156">
        <v>3.38</v>
      </c>
      <c r="AF156">
        <v>3</v>
      </c>
      <c r="AG156">
        <v>0</v>
      </c>
      <c r="AH156" t="s">
        <v>218</v>
      </c>
      <c r="AI156">
        <v>0</v>
      </c>
      <c r="AJ156">
        <v>17</v>
      </c>
    </row>
    <row r="157" spans="1:36" x14ac:dyDescent="0.45">
      <c r="A157" t="s">
        <v>634</v>
      </c>
      <c r="B157">
        <v>10165</v>
      </c>
      <c r="C157">
        <v>0</v>
      </c>
      <c r="D157">
        <v>0</v>
      </c>
      <c r="E157">
        <v>1</v>
      </c>
      <c r="F157">
        <v>1</v>
      </c>
      <c r="G157">
        <v>6</v>
      </c>
      <c r="H157">
        <v>3</v>
      </c>
      <c r="I157">
        <v>1</v>
      </c>
      <c r="J157">
        <v>71339</v>
      </c>
      <c r="K157">
        <v>0</v>
      </c>
      <c r="L157">
        <v>3</v>
      </c>
      <c r="M157" t="s">
        <v>220</v>
      </c>
      <c r="N157" t="s">
        <v>635</v>
      </c>
      <c r="O157">
        <v>10171</v>
      </c>
      <c r="P157" t="s">
        <v>636</v>
      </c>
      <c r="Q157" t="s">
        <v>26</v>
      </c>
      <c r="R157" t="s">
        <v>27</v>
      </c>
      <c r="S157" t="s">
        <v>28</v>
      </c>
      <c r="T157" t="s">
        <v>109</v>
      </c>
      <c r="U157" t="s">
        <v>96</v>
      </c>
      <c r="V157" t="s">
        <v>637</v>
      </c>
      <c r="W157" t="s">
        <v>32</v>
      </c>
      <c r="X157" t="s">
        <v>33</v>
      </c>
      <c r="Y157" t="s">
        <v>34</v>
      </c>
      <c r="Z157" t="s">
        <v>225</v>
      </c>
      <c r="AA157" t="s">
        <v>226</v>
      </c>
      <c r="AB157">
        <v>17</v>
      </c>
      <c r="AC157" t="s">
        <v>99</v>
      </c>
      <c r="AD157" t="s">
        <v>51</v>
      </c>
      <c r="AE157">
        <v>3.65</v>
      </c>
      <c r="AF157">
        <v>5</v>
      </c>
      <c r="AG157">
        <v>0</v>
      </c>
      <c r="AH157" t="s">
        <v>39</v>
      </c>
      <c r="AI157">
        <v>0</v>
      </c>
      <c r="AJ157">
        <v>20</v>
      </c>
    </row>
    <row r="158" spans="1:36" x14ac:dyDescent="0.45">
      <c r="A158" t="s">
        <v>638</v>
      </c>
      <c r="B158">
        <v>10113</v>
      </c>
      <c r="C158">
        <v>1</v>
      </c>
      <c r="D158">
        <v>1</v>
      </c>
      <c r="E158">
        <v>1</v>
      </c>
      <c r="F158">
        <v>3</v>
      </c>
      <c r="G158">
        <v>3</v>
      </c>
      <c r="H158">
        <v>3</v>
      </c>
      <c r="I158">
        <v>0</v>
      </c>
      <c r="J158">
        <v>93206</v>
      </c>
      <c r="K158">
        <v>0</v>
      </c>
      <c r="L158">
        <v>28</v>
      </c>
      <c r="M158" t="s">
        <v>323</v>
      </c>
      <c r="N158" t="s">
        <v>24</v>
      </c>
      <c r="O158">
        <v>2169</v>
      </c>
      <c r="P158" t="s">
        <v>639</v>
      </c>
      <c r="Q158" t="s">
        <v>26</v>
      </c>
      <c r="R158" t="s">
        <v>43</v>
      </c>
      <c r="S158" t="s">
        <v>28</v>
      </c>
      <c r="T158" t="s">
        <v>29</v>
      </c>
      <c r="U158" t="s">
        <v>30</v>
      </c>
      <c r="V158" t="s">
        <v>83</v>
      </c>
      <c r="W158" t="s">
        <v>32</v>
      </c>
      <c r="X158" t="s">
        <v>33</v>
      </c>
      <c r="Y158" t="s">
        <v>34</v>
      </c>
      <c r="Z158" t="s">
        <v>48</v>
      </c>
      <c r="AA158" t="s">
        <v>105</v>
      </c>
      <c r="AB158">
        <v>7</v>
      </c>
      <c r="AC158" t="s">
        <v>92</v>
      </c>
      <c r="AD158" t="s">
        <v>51</v>
      </c>
      <c r="AE158">
        <v>4.46</v>
      </c>
      <c r="AF158">
        <v>5</v>
      </c>
      <c r="AG158">
        <v>6</v>
      </c>
      <c r="AH158" t="s">
        <v>79</v>
      </c>
      <c r="AI158">
        <v>0</v>
      </c>
      <c r="AJ158">
        <v>7</v>
      </c>
    </row>
    <row r="159" spans="1:36" x14ac:dyDescent="0.45">
      <c r="A159" t="s">
        <v>640</v>
      </c>
      <c r="B159">
        <v>10092</v>
      </c>
      <c r="C159">
        <v>1</v>
      </c>
      <c r="D159">
        <v>1</v>
      </c>
      <c r="E159">
        <v>1</v>
      </c>
      <c r="F159">
        <v>4</v>
      </c>
      <c r="G159">
        <v>5</v>
      </c>
      <c r="H159">
        <v>3</v>
      </c>
      <c r="I159">
        <v>0</v>
      </c>
      <c r="J159">
        <v>82758</v>
      </c>
      <c r="K159">
        <v>1</v>
      </c>
      <c r="L159">
        <v>18</v>
      </c>
      <c r="M159" t="s">
        <v>195</v>
      </c>
      <c r="N159" t="s">
        <v>24</v>
      </c>
      <c r="O159">
        <v>1890</v>
      </c>
      <c r="P159" t="s">
        <v>641</v>
      </c>
      <c r="Q159" t="s">
        <v>26</v>
      </c>
      <c r="R159" t="s">
        <v>43</v>
      </c>
      <c r="S159" t="s">
        <v>28</v>
      </c>
      <c r="T159" t="s">
        <v>29</v>
      </c>
      <c r="U159" t="s">
        <v>30</v>
      </c>
      <c r="V159" t="s">
        <v>110</v>
      </c>
      <c r="W159" t="s">
        <v>642</v>
      </c>
      <c r="X159" t="s">
        <v>140</v>
      </c>
      <c r="Y159" t="s">
        <v>141</v>
      </c>
      <c r="Z159" t="s">
        <v>35</v>
      </c>
      <c r="AA159" t="s">
        <v>199</v>
      </c>
      <c r="AB159">
        <v>2</v>
      </c>
      <c r="AC159" t="s">
        <v>92</v>
      </c>
      <c r="AD159" t="s">
        <v>51</v>
      </c>
      <c r="AE159">
        <v>4.78</v>
      </c>
      <c r="AF159">
        <v>4</v>
      </c>
      <c r="AG159">
        <v>0</v>
      </c>
      <c r="AH159" t="s">
        <v>643</v>
      </c>
      <c r="AI159">
        <v>0</v>
      </c>
      <c r="AJ159">
        <v>9</v>
      </c>
    </row>
    <row r="160" spans="1:36" x14ac:dyDescent="0.45">
      <c r="A160" t="s">
        <v>644</v>
      </c>
      <c r="B160">
        <v>10106</v>
      </c>
      <c r="C160">
        <v>0</v>
      </c>
      <c r="D160">
        <v>2</v>
      </c>
      <c r="E160">
        <v>0</v>
      </c>
      <c r="F160">
        <v>5</v>
      </c>
      <c r="G160">
        <v>5</v>
      </c>
      <c r="H160">
        <v>3</v>
      </c>
      <c r="I160">
        <v>0</v>
      </c>
      <c r="J160">
        <v>66074</v>
      </c>
      <c r="K160">
        <v>1</v>
      </c>
      <c r="L160">
        <v>20</v>
      </c>
      <c r="M160" t="s">
        <v>54</v>
      </c>
      <c r="N160" t="s">
        <v>24</v>
      </c>
      <c r="O160">
        <v>2090</v>
      </c>
      <c r="P160" t="s">
        <v>645</v>
      </c>
      <c r="Q160" t="s">
        <v>56</v>
      </c>
      <c r="R160" t="s">
        <v>68</v>
      </c>
      <c r="S160" t="s">
        <v>28</v>
      </c>
      <c r="T160" t="s">
        <v>29</v>
      </c>
      <c r="U160" t="s">
        <v>160</v>
      </c>
      <c r="V160" t="s">
        <v>289</v>
      </c>
      <c r="W160" t="s">
        <v>247</v>
      </c>
      <c r="X160" t="s">
        <v>112</v>
      </c>
      <c r="Y160" t="s">
        <v>47</v>
      </c>
      <c r="Z160" t="s">
        <v>35</v>
      </c>
      <c r="AA160" t="s">
        <v>113</v>
      </c>
      <c r="AB160">
        <v>14</v>
      </c>
      <c r="AC160" t="s">
        <v>50</v>
      </c>
      <c r="AD160" t="s">
        <v>51</v>
      </c>
      <c r="AE160">
        <v>4.5199999999999996</v>
      </c>
      <c r="AF160">
        <v>3</v>
      </c>
      <c r="AG160">
        <v>0</v>
      </c>
      <c r="AH160" t="s">
        <v>200</v>
      </c>
      <c r="AI160">
        <v>0</v>
      </c>
      <c r="AJ160">
        <v>20</v>
      </c>
    </row>
    <row r="161" spans="1:36" x14ac:dyDescent="0.45">
      <c r="A161" t="s">
        <v>646</v>
      </c>
      <c r="B161">
        <v>10052</v>
      </c>
      <c r="C161">
        <v>1</v>
      </c>
      <c r="D161">
        <v>1</v>
      </c>
      <c r="E161">
        <v>1</v>
      </c>
      <c r="F161">
        <v>1</v>
      </c>
      <c r="G161">
        <v>5</v>
      </c>
      <c r="H161">
        <v>3</v>
      </c>
      <c r="I161">
        <v>0</v>
      </c>
      <c r="J161">
        <v>46120</v>
      </c>
      <c r="K161">
        <v>0</v>
      </c>
      <c r="L161">
        <v>19</v>
      </c>
      <c r="M161" t="s">
        <v>23</v>
      </c>
      <c r="N161" t="s">
        <v>24</v>
      </c>
      <c r="O161">
        <v>2048</v>
      </c>
      <c r="P161" t="s">
        <v>647</v>
      </c>
      <c r="Q161" t="s">
        <v>26</v>
      </c>
      <c r="R161" t="s">
        <v>43</v>
      </c>
      <c r="S161" t="s">
        <v>28</v>
      </c>
      <c r="T161" t="s">
        <v>29</v>
      </c>
      <c r="U161" t="s">
        <v>30</v>
      </c>
      <c r="V161" t="s">
        <v>648</v>
      </c>
      <c r="W161" t="s">
        <v>32</v>
      </c>
      <c r="X161" t="s">
        <v>33</v>
      </c>
      <c r="Y161" t="s">
        <v>34</v>
      </c>
      <c r="Z161" t="s">
        <v>35</v>
      </c>
      <c r="AA161" t="s">
        <v>113</v>
      </c>
      <c r="AB161">
        <v>14</v>
      </c>
      <c r="AC161" t="s">
        <v>37</v>
      </c>
      <c r="AD161" t="s">
        <v>51</v>
      </c>
      <c r="AE161">
        <v>5</v>
      </c>
      <c r="AF161">
        <v>5</v>
      </c>
      <c r="AG161">
        <v>0</v>
      </c>
      <c r="AH161" t="s">
        <v>313</v>
      </c>
      <c r="AI161">
        <v>0</v>
      </c>
      <c r="AJ161">
        <v>13</v>
      </c>
    </row>
    <row r="162" spans="1:36" x14ac:dyDescent="0.45">
      <c r="A162" t="s">
        <v>649</v>
      </c>
      <c r="B162">
        <v>10038</v>
      </c>
      <c r="C162">
        <v>0</v>
      </c>
      <c r="D162">
        <v>2</v>
      </c>
      <c r="E162">
        <v>1</v>
      </c>
      <c r="F162">
        <v>1</v>
      </c>
      <c r="G162">
        <v>1</v>
      </c>
      <c r="H162">
        <v>3</v>
      </c>
      <c r="I162">
        <v>0</v>
      </c>
      <c r="J162">
        <v>64520</v>
      </c>
      <c r="K162">
        <v>0</v>
      </c>
      <c r="L162">
        <v>1</v>
      </c>
      <c r="M162" t="s">
        <v>206</v>
      </c>
      <c r="N162" t="s">
        <v>24</v>
      </c>
      <c r="O162">
        <v>1460</v>
      </c>
      <c r="P162" t="s">
        <v>650</v>
      </c>
      <c r="Q162" t="s">
        <v>26</v>
      </c>
      <c r="R162" t="s">
        <v>68</v>
      </c>
      <c r="S162" t="s">
        <v>28</v>
      </c>
      <c r="T162" t="s">
        <v>29</v>
      </c>
      <c r="U162" t="s">
        <v>96</v>
      </c>
      <c r="V162" t="s">
        <v>594</v>
      </c>
      <c r="W162" t="s">
        <v>32</v>
      </c>
      <c r="X162" t="s">
        <v>33</v>
      </c>
      <c r="Y162" t="s">
        <v>34</v>
      </c>
      <c r="Z162" t="s">
        <v>192</v>
      </c>
      <c r="AA162" t="s">
        <v>193</v>
      </c>
      <c r="AB162">
        <v>1</v>
      </c>
      <c r="AC162" t="s">
        <v>371</v>
      </c>
      <c r="AD162" t="s">
        <v>51</v>
      </c>
      <c r="AE162">
        <v>5</v>
      </c>
      <c r="AF162">
        <v>4</v>
      </c>
      <c r="AG162">
        <v>4</v>
      </c>
      <c r="AH162" t="s">
        <v>39</v>
      </c>
      <c r="AI162">
        <v>0</v>
      </c>
      <c r="AJ162">
        <v>3</v>
      </c>
    </row>
    <row r="163" spans="1:36" x14ac:dyDescent="0.45">
      <c r="A163" t="s">
        <v>651</v>
      </c>
      <c r="B163">
        <v>10249</v>
      </c>
      <c r="C163">
        <v>1</v>
      </c>
      <c r="D163">
        <v>1</v>
      </c>
      <c r="E163">
        <v>1</v>
      </c>
      <c r="F163">
        <v>5</v>
      </c>
      <c r="G163">
        <v>5</v>
      </c>
      <c r="H163">
        <v>3</v>
      </c>
      <c r="I163">
        <v>0</v>
      </c>
      <c r="J163">
        <v>61962</v>
      </c>
      <c r="K163">
        <v>1</v>
      </c>
      <c r="L163">
        <v>20</v>
      </c>
      <c r="M163" t="s">
        <v>54</v>
      </c>
      <c r="N163" t="s">
        <v>24</v>
      </c>
      <c r="O163">
        <v>2126</v>
      </c>
      <c r="P163" t="s">
        <v>652</v>
      </c>
      <c r="Q163" t="s">
        <v>26</v>
      </c>
      <c r="R163" t="s">
        <v>43</v>
      </c>
      <c r="S163" t="s">
        <v>28</v>
      </c>
      <c r="T163" t="s">
        <v>29</v>
      </c>
      <c r="U163" t="s">
        <v>30</v>
      </c>
      <c r="V163" t="s">
        <v>117</v>
      </c>
      <c r="W163" t="s">
        <v>653</v>
      </c>
      <c r="X163" t="s">
        <v>356</v>
      </c>
      <c r="Y163" t="s">
        <v>47</v>
      </c>
      <c r="Z163" t="s">
        <v>35</v>
      </c>
      <c r="AA163" t="s">
        <v>59</v>
      </c>
      <c r="AB163">
        <v>20</v>
      </c>
      <c r="AC163" t="s">
        <v>73</v>
      </c>
      <c r="AD163" t="s">
        <v>51</v>
      </c>
      <c r="AE163">
        <v>4.9000000000000004</v>
      </c>
      <c r="AF163">
        <v>3</v>
      </c>
      <c r="AG163">
        <v>0</v>
      </c>
      <c r="AH163" t="s">
        <v>654</v>
      </c>
      <c r="AI163">
        <v>0</v>
      </c>
      <c r="AJ163">
        <v>20</v>
      </c>
    </row>
    <row r="164" spans="1:36" x14ac:dyDescent="0.45">
      <c r="A164" t="s">
        <v>655</v>
      </c>
      <c r="B164">
        <v>10232</v>
      </c>
      <c r="C164">
        <v>0</v>
      </c>
      <c r="D164">
        <v>0</v>
      </c>
      <c r="E164">
        <v>0</v>
      </c>
      <c r="F164">
        <v>1</v>
      </c>
      <c r="G164">
        <v>3</v>
      </c>
      <c r="H164">
        <v>3</v>
      </c>
      <c r="I164">
        <v>0</v>
      </c>
      <c r="J164">
        <v>81584</v>
      </c>
      <c r="K164">
        <v>0</v>
      </c>
      <c r="L164">
        <v>22</v>
      </c>
      <c r="M164" t="s">
        <v>656</v>
      </c>
      <c r="N164" t="s">
        <v>24</v>
      </c>
      <c r="O164">
        <v>1886</v>
      </c>
      <c r="P164" t="s">
        <v>657</v>
      </c>
      <c r="Q164" t="s">
        <v>56</v>
      </c>
      <c r="R164" t="s">
        <v>27</v>
      </c>
      <c r="S164" t="s">
        <v>28</v>
      </c>
      <c r="T164" t="s">
        <v>29</v>
      </c>
      <c r="U164" t="s">
        <v>160</v>
      </c>
      <c r="V164" t="s">
        <v>658</v>
      </c>
      <c r="W164" t="s">
        <v>32</v>
      </c>
      <c r="X164" t="s">
        <v>33</v>
      </c>
      <c r="Y164" t="s">
        <v>34</v>
      </c>
      <c r="Z164" t="s">
        <v>48</v>
      </c>
      <c r="AA164" t="s">
        <v>364</v>
      </c>
      <c r="AB164">
        <v>13</v>
      </c>
      <c r="AC164" t="s">
        <v>50</v>
      </c>
      <c r="AD164" t="s">
        <v>51</v>
      </c>
      <c r="AE164">
        <v>4.0999999999999996</v>
      </c>
      <c r="AF164">
        <v>5</v>
      </c>
      <c r="AG164">
        <v>7</v>
      </c>
      <c r="AH164" t="s">
        <v>538</v>
      </c>
      <c r="AI164">
        <v>0</v>
      </c>
      <c r="AJ164">
        <v>2</v>
      </c>
    </row>
    <row r="165" spans="1:36" x14ac:dyDescent="0.45">
      <c r="A165" t="s">
        <v>659</v>
      </c>
      <c r="B165">
        <v>10087</v>
      </c>
      <c r="C165">
        <v>0</v>
      </c>
      <c r="D165">
        <v>0</v>
      </c>
      <c r="E165">
        <v>0</v>
      </c>
      <c r="F165">
        <v>5</v>
      </c>
      <c r="G165">
        <v>5</v>
      </c>
      <c r="H165">
        <v>3</v>
      </c>
      <c r="I165">
        <v>0</v>
      </c>
      <c r="J165">
        <v>63676</v>
      </c>
      <c r="K165">
        <v>1</v>
      </c>
      <c r="L165">
        <v>19</v>
      </c>
      <c r="M165" t="s">
        <v>23</v>
      </c>
      <c r="N165" t="s">
        <v>24</v>
      </c>
      <c r="O165">
        <v>1810</v>
      </c>
      <c r="P165" t="s">
        <v>660</v>
      </c>
      <c r="Q165" t="s">
        <v>56</v>
      </c>
      <c r="R165" t="s">
        <v>27</v>
      </c>
      <c r="S165" t="s">
        <v>28</v>
      </c>
      <c r="T165" t="s">
        <v>29</v>
      </c>
      <c r="U165" t="s">
        <v>160</v>
      </c>
      <c r="V165" t="s">
        <v>294</v>
      </c>
      <c r="W165" t="s">
        <v>447</v>
      </c>
      <c r="X165" t="s">
        <v>71</v>
      </c>
      <c r="Y165" t="s">
        <v>47</v>
      </c>
      <c r="Z165" t="s">
        <v>35</v>
      </c>
      <c r="AA165" t="s">
        <v>59</v>
      </c>
      <c r="AB165">
        <v>20</v>
      </c>
      <c r="AC165" t="s">
        <v>174</v>
      </c>
      <c r="AD165" t="s">
        <v>51</v>
      </c>
      <c r="AE165">
        <v>4.88</v>
      </c>
      <c r="AF165">
        <v>3</v>
      </c>
      <c r="AG165">
        <v>0</v>
      </c>
      <c r="AH165" t="s">
        <v>661</v>
      </c>
      <c r="AI165">
        <v>0</v>
      </c>
      <c r="AJ165">
        <v>17</v>
      </c>
    </row>
    <row r="166" spans="1:36" x14ac:dyDescent="0.45">
      <c r="A166" t="s">
        <v>662</v>
      </c>
      <c r="B166">
        <v>10134</v>
      </c>
      <c r="C166">
        <v>1</v>
      </c>
      <c r="D166">
        <v>1</v>
      </c>
      <c r="E166">
        <v>1</v>
      </c>
      <c r="F166">
        <v>1</v>
      </c>
      <c r="G166">
        <v>1</v>
      </c>
      <c r="H166">
        <v>3</v>
      </c>
      <c r="I166">
        <v>0</v>
      </c>
      <c r="J166">
        <v>93046</v>
      </c>
      <c r="K166">
        <v>0</v>
      </c>
      <c r="L166">
        <v>23</v>
      </c>
      <c r="M166" t="s">
        <v>663</v>
      </c>
      <c r="N166" t="s">
        <v>24</v>
      </c>
      <c r="O166">
        <v>1460</v>
      </c>
      <c r="P166" t="s">
        <v>664</v>
      </c>
      <c r="Q166" t="s">
        <v>26</v>
      </c>
      <c r="R166" t="s">
        <v>43</v>
      </c>
      <c r="S166" t="s">
        <v>28</v>
      </c>
      <c r="T166" t="s">
        <v>29</v>
      </c>
      <c r="U166" t="s">
        <v>30</v>
      </c>
      <c r="V166" t="s">
        <v>665</v>
      </c>
      <c r="W166" t="s">
        <v>32</v>
      </c>
      <c r="X166" t="s">
        <v>33</v>
      </c>
      <c r="Y166" t="s">
        <v>34</v>
      </c>
      <c r="Z166" t="s">
        <v>192</v>
      </c>
      <c r="AA166" t="s">
        <v>199</v>
      </c>
      <c r="AB166">
        <v>2</v>
      </c>
      <c r="AC166" t="s">
        <v>174</v>
      </c>
      <c r="AD166" t="s">
        <v>51</v>
      </c>
      <c r="AE166">
        <v>4.0999999999999996</v>
      </c>
      <c r="AF166">
        <v>4</v>
      </c>
      <c r="AG166">
        <v>0</v>
      </c>
      <c r="AH166" t="s">
        <v>321</v>
      </c>
      <c r="AI166">
        <v>0</v>
      </c>
      <c r="AJ166">
        <v>20</v>
      </c>
    </row>
    <row r="167" spans="1:36" x14ac:dyDescent="0.45">
      <c r="A167" t="s">
        <v>666</v>
      </c>
      <c r="B167">
        <v>10251</v>
      </c>
      <c r="C167">
        <v>1</v>
      </c>
      <c r="D167">
        <v>1</v>
      </c>
      <c r="E167">
        <v>1</v>
      </c>
      <c r="F167">
        <v>1</v>
      </c>
      <c r="G167">
        <v>5</v>
      </c>
      <c r="H167">
        <v>3</v>
      </c>
      <c r="I167">
        <v>0</v>
      </c>
      <c r="J167">
        <v>64738</v>
      </c>
      <c r="K167">
        <v>0</v>
      </c>
      <c r="L167">
        <v>19</v>
      </c>
      <c r="M167" t="s">
        <v>23</v>
      </c>
      <c r="N167" t="s">
        <v>24</v>
      </c>
      <c r="O167">
        <v>1776</v>
      </c>
      <c r="P167" t="s">
        <v>667</v>
      </c>
      <c r="Q167" t="s">
        <v>26</v>
      </c>
      <c r="R167" t="s">
        <v>43</v>
      </c>
      <c r="S167" t="s">
        <v>28</v>
      </c>
      <c r="T167" t="s">
        <v>29</v>
      </c>
      <c r="U167" t="s">
        <v>160</v>
      </c>
      <c r="V167" t="s">
        <v>269</v>
      </c>
      <c r="W167" t="s">
        <v>32</v>
      </c>
      <c r="X167" t="s">
        <v>33</v>
      </c>
      <c r="Y167" t="s">
        <v>34</v>
      </c>
      <c r="Z167" t="s">
        <v>35</v>
      </c>
      <c r="AA167" t="s">
        <v>64</v>
      </c>
      <c r="AB167">
        <v>16</v>
      </c>
      <c r="AC167" t="s">
        <v>73</v>
      </c>
      <c r="AD167" t="s">
        <v>51</v>
      </c>
      <c r="AE167">
        <v>4.0999999999999996</v>
      </c>
      <c r="AF167">
        <v>3</v>
      </c>
      <c r="AG167">
        <v>0</v>
      </c>
      <c r="AH167" t="s">
        <v>241</v>
      </c>
      <c r="AI167">
        <v>0</v>
      </c>
      <c r="AJ167">
        <v>10</v>
      </c>
    </row>
    <row r="168" spans="1:36" x14ac:dyDescent="0.45">
      <c r="A168" t="s">
        <v>668</v>
      </c>
      <c r="B168">
        <v>10103</v>
      </c>
      <c r="C168">
        <v>0</v>
      </c>
      <c r="D168">
        <v>3</v>
      </c>
      <c r="E168">
        <v>1</v>
      </c>
      <c r="F168">
        <v>1</v>
      </c>
      <c r="G168">
        <v>6</v>
      </c>
      <c r="H168">
        <v>3</v>
      </c>
      <c r="I168">
        <v>0</v>
      </c>
      <c r="J168">
        <v>70468</v>
      </c>
      <c r="K168">
        <v>0</v>
      </c>
      <c r="L168">
        <v>3</v>
      </c>
      <c r="M168" t="s">
        <v>220</v>
      </c>
      <c r="N168" t="s">
        <v>669</v>
      </c>
      <c r="O168">
        <v>84111</v>
      </c>
      <c r="P168" t="s">
        <v>670</v>
      </c>
      <c r="Q168" t="s">
        <v>26</v>
      </c>
      <c r="R168" t="s">
        <v>216</v>
      </c>
      <c r="S168" t="s">
        <v>28</v>
      </c>
      <c r="T168" t="s">
        <v>29</v>
      </c>
      <c r="U168" t="s">
        <v>96</v>
      </c>
      <c r="V168" t="s">
        <v>671</v>
      </c>
      <c r="W168" t="s">
        <v>32</v>
      </c>
      <c r="X168" t="s">
        <v>33</v>
      </c>
      <c r="Y168" t="s">
        <v>34</v>
      </c>
      <c r="Z168" t="s">
        <v>225</v>
      </c>
      <c r="AA168" t="s">
        <v>226</v>
      </c>
      <c r="AB168">
        <v>17</v>
      </c>
      <c r="AC168" t="s">
        <v>371</v>
      </c>
      <c r="AD168" t="s">
        <v>51</v>
      </c>
      <c r="AE168">
        <v>4.53</v>
      </c>
      <c r="AF168">
        <v>3</v>
      </c>
      <c r="AG168">
        <v>0</v>
      </c>
      <c r="AH168" t="s">
        <v>372</v>
      </c>
      <c r="AI168">
        <v>0</v>
      </c>
      <c r="AJ168">
        <v>16</v>
      </c>
    </row>
    <row r="169" spans="1:36" x14ac:dyDescent="0.45">
      <c r="A169" t="s">
        <v>672</v>
      </c>
      <c r="B169">
        <v>10017</v>
      </c>
      <c r="C169">
        <v>1</v>
      </c>
      <c r="D169">
        <v>1</v>
      </c>
      <c r="E169">
        <v>0</v>
      </c>
      <c r="F169">
        <v>1</v>
      </c>
      <c r="G169">
        <v>5</v>
      </c>
      <c r="H169">
        <v>4</v>
      </c>
      <c r="I169">
        <v>0</v>
      </c>
      <c r="J169">
        <v>77915</v>
      </c>
      <c r="K169">
        <v>0</v>
      </c>
      <c r="L169">
        <v>18</v>
      </c>
      <c r="M169" t="s">
        <v>195</v>
      </c>
      <c r="N169" t="s">
        <v>24</v>
      </c>
      <c r="O169">
        <v>2110</v>
      </c>
      <c r="P169" t="s">
        <v>673</v>
      </c>
      <c r="Q169" t="s">
        <v>56</v>
      </c>
      <c r="R169" t="s">
        <v>43</v>
      </c>
      <c r="S169" t="s">
        <v>28</v>
      </c>
      <c r="T169" t="s">
        <v>29</v>
      </c>
      <c r="U169" t="s">
        <v>30</v>
      </c>
      <c r="V169" t="s">
        <v>90</v>
      </c>
      <c r="W169" t="s">
        <v>32</v>
      </c>
      <c r="X169" t="s">
        <v>33</v>
      </c>
      <c r="Y169" t="s">
        <v>34</v>
      </c>
      <c r="Z169" t="s">
        <v>35</v>
      </c>
      <c r="AA169" t="s">
        <v>199</v>
      </c>
      <c r="AB169">
        <v>2</v>
      </c>
      <c r="AC169" t="s">
        <v>371</v>
      </c>
      <c r="AD169" t="s">
        <v>38</v>
      </c>
      <c r="AE169">
        <v>4.0999999999999996</v>
      </c>
      <c r="AF169">
        <v>3</v>
      </c>
      <c r="AG169">
        <v>0</v>
      </c>
      <c r="AH169" t="s">
        <v>218</v>
      </c>
      <c r="AI169">
        <v>0</v>
      </c>
      <c r="AJ169">
        <v>11</v>
      </c>
    </row>
    <row r="170" spans="1:36" x14ac:dyDescent="0.45">
      <c r="A170" t="s">
        <v>674</v>
      </c>
      <c r="B170">
        <v>10186</v>
      </c>
      <c r="C170">
        <v>1</v>
      </c>
      <c r="D170">
        <v>1</v>
      </c>
      <c r="E170">
        <v>0</v>
      </c>
      <c r="F170">
        <v>5</v>
      </c>
      <c r="G170">
        <v>5</v>
      </c>
      <c r="H170">
        <v>3</v>
      </c>
      <c r="I170">
        <v>0</v>
      </c>
      <c r="J170">
        <v>52624</v>
      </c>
      <c r="K170">
        <v>1</v>
      </c>
      <c r="L170">
        <v>19</v>
      </c>
      <c r="M170" t="s">
        <v>23</v>
      </c>
      <c r="N170" t="s">
        <v>24</v>
      </c>
      <c r="O170">
        <v>1886</v>
      </c>
      <c r="P170" t="s">
        <v>675</v>
      </c>
      <c r="Q170" t="s">
        <v>56</v>
      </c>
      <c r="R170" t="s">
        <v>43</v>
      </c>
      <c r="S170" t="s">
        <v>28</v>
      </c>
      <c r="T170" t="s">
        <v>29</v>
      </c>
      <c r="U170" t="s">
        <v>30</v>
      </c>
      <c r="V170" t="s">
        <v>31</v>
      </c>
      <c r="W170" t="s">
        <v>676</v>
      </c>
      <c r="X170" t="s">
        <v>119</v>
      </c>
      <c r="Y170" t="s">
        <v>47</v>
      </c>
      <c r="Z170" t="s">
        <v>35</v>
      </c>
      <c r="AA170" t="s">
        <v>36</v>
      </c>
      <c r="AB170">
        <v>22</v>
      </c>
      <c r="AC170" t="s">
        <v>50</v>
      </c>
      <c r="AD170" t="s">
        <v>51</v>
      </c>
      <c r="AE170">
        <v>3.18</v>
      </c>
      <c r="AF170">
        <v>4</v>
      </c>
      <c r="AG170">
        <v>0</v>
      </c>
      <c r="AH170" t="s">
        <v>677</v>
      </c>
      <c r="AI170">
        <v>0</v>
      </c>
      <c r="AJ170">
        <v>16</v>
      </c>
    </row>
    <row r="171" spans="1:36" x14ac:dyDescent="0.45">
      <c r="A171" t="s">
        <v>678</v>
      </c>
      <c r="B171">
        <v>10137</v>
      </c>
      <c r="C171">
        <v>1</v>
      </c>
      <c r="D171">
        <v>1</v>
      </c>
      <c r="E171">
        <v>1</v>
      </c>
      <c r="F171">
        <v>3</v>
      </c>
      <c r="G171">
        <v>5</v>
      </c>
      <c r="H171">
        <v>3</v>
      </c>
      <c r="I171">
        <v>0</v>
      </c>
      <c r="J171">
        <v>63450</v>
      </c>
      <c r="K171">
        <v>0</v>
      </c>
      <c r="L171">
        <v>20</v>
      </c>
      <c r="M171" t="s">
        <v>54</v>
      </c>
      <c r="N171" t="s">
        <v>24</v>
      </c>
      <c r="O171">
        <v>1770</v>
      </c>
      <c r="P171" t="s">
        <v>679</v>
      </c>
      <c r="Q171" t="s">
        <v>26</v>
      </c>
      <c r="R171" t="s">
        <v>43</v>
      </c>
      <c r="S171" t="s">
        <v>28</v>
      </c>
      <c r="T171" t="s">
        <v>29</v>
      </c>
      <c r="U171" t="s">
        <v>30</v>
      </c>
      <c r="V171" t="s">
        <v>161</v>
      </c>
      <c r="W171" t="s">
        <v>32</v>
      </c>
      <c r="X171" t="s">
        <v>33</v>
      </c>
      <c r="Y171" t="s">
        <v>34</v>
      </c>
      <c r="Z171" t="s">
        <v>35</v>
      </c>
      <c r="AA171" t="s">
        <v>129</v>
      </c>
      <c r="AB171">
        <v>18</v>
      </c>
      <c r="AC171" t="s">
        <v>37</v>
      </c>
      <c r="AD171" t="s">
        <v>51</v>
      </c>
      <c r="AE171">
        <v>4</v>
      </c>
      <c r="AF171">
        <v>3</v>
      </c>
      <c r="AG171">
        <v>0</v>
      </c>
      <c r="AH171" t="s">
        <v>106</v>
      </c>
      <c r="AI171">
        <v>0</v>
      </c>
      <c r="AJ171">
        <v>7</v>
      </c>
    </row>
    <row r="172" spans="1:36" x14ac:dyDescent="0.45">
      <c r="A172" t="s">
        <v>680</v>
      </c>
      <c r="B172">
        <v>10008</v>
      </c>
      <c r="C172">
        <v>0</v>
      </c>
      <c r="D172">
        <v>0</v>
      </c>
      <c r="E172">
        <v>0</v>
      </c>
      <c r="F172">
        <v>1</v>
      </c>
      <c r="G172">
        <v>3</v>
      </c>
      <c r="H172">
        <v>4</v>
      </c>
      <c r="I172">
        <v>1</v>
      </c>
      <c r="J172">
        <v>51777</v>
      </c>
      <c r="K172">
        <v>0</v>
      </c>
      <c r="L172">
        <v>14</v>
      </c>
      <c r="M172" t="s">
        <v>102</v>
      </c>
      <c r="N172" t="s">
        <v>182</v>
      </c>
      <c r="O172">
        <v>6070</v>
      </c>
      <c r="P172" t="s">
        <v>681</v>
      </c>
      <c r="Q172" t="s">
        <v>56</v>
      </c>
      <c r="R172" t="s">
        <v>27</v>
      </c>
      <c r="S172" t="s">
        <v>28</v>
      </c>
      <c r="T172" t="s">
        <v>109</v>
      </c>
      <c r="U172" t="s">
        <v>96</v>
      </c>
      <c r="V172" t="s">
        <v>682</v>
      </c>
      <c r="W172" t="s">
        <v>32</v>
      </c>
      <c r="X172" t="s">
        <v>33</v>
      </c>
      <c r="Y172" t="s">
        <v>34</v>
      </c>
      <c r="Z172" t="s">
        <v>48</v>
      </c>
      <c r="AA172" t="s">
        <v>285</v>
      </c>
      <c r="AB172">
        <v>6</v>
      </c>
      <c r="AC172" t="s">
        <v>99</v>
      </c>
      <c r="AD172" t="s">
        <v>38</v>
      </c>
      <c r="AE172">
        <v>4.6399999999999997</v>
      </c>
      <c r="AF172">
        <v>4</v>
      </c>
      <c r="AG172">
        <v>5</v>
      </c>
      <c r="AH172" t="s">
        <v>100</v>
      </c>
      <c r="AI172">
        <v>0</v>
      </c>
      <c r="AJ172">
        <v>14</v>
      </c>
    </row>
    <row r="173" spans="1:36" x14ac:dyDescent="0.45">
      <c r="A173" t="s">
        <v>683</v>
      </c>
      <c r="B173">
        <v>10096</v>
      </c>
      <c r="C173">
        <v>0</v>
      </c>
      <c r="D173">
        <v>4</v>
      </c>
      <c r="E173">
        <v>0</v>
      </c>
      <c r="F173">
        <v>5</v>
      </c>
      <c r="G173">
        <v>5</v>
      </c>
      <c r="H173">
        <v>3</v>
      </c>
      <c r="I173">
        <v>0</v>
      </c>
      <c r="J173">
        <v>67237</v>
      </c>
      <c r="K173">
        <v>1</v>
      </c>
      <c r="L173">
        <v>20</v>
      </c>
      <c r="M173" t="s">
        <v>54</v>
      </c>
      <c r="N173" t="s">
        <v>24</v>
      </c>
      <c r="O173">
        <v>2122</v>
      </c>
      <c r="P173" t="s">
        <v>684</v>
      </c>
      <c r="Q173" t="s">
        <v>56</v>
      </c>
      <c r="R173" t="s">
        <v>89</v>
      </c>
      <c r="S173" t="s">
        <v>28</v>
      </c>
      <c r="T173" t="s">
        <v>29</v>
      </c>
      <c r="U173" t="s">
        <v>30</v>
      </c>
      <c r="V173" t="s">
        <v>161</v>
      </c>
      <c r="W173" t="s">
        <v>685</v>
      </c>
      <c r="X173" t="s">
        <v>356</v>
      </c>
      <c r="Y173" t="s">
        <v>47</v>
      </c>
      <c r="Z173" t="s">
        <v>35</v>
      </c>
      <c r="AA173" t="s">
        <v>36</v>
      </c>
      <c r="AB173">
        <v>22</v>
      </c>
      <c r="AC173" t="s">
        <v>37</v>
      </c>
      <c r="AD173" t="s">
        <v>51</v>
      </c>
      <c r="AE173">
        <v>4.6500000000000004</v>
      </c>
      <c r="AF173">
        <v>4</v>
      </c>
      <c r="AG173">
        <v>0</v>
      </c>
      <c r="AH173" t="s">
        <v>686</v>
      </c>
      <c r="AI173">
        <v>0</v>
      </c>
      <c r="AJ173">
        <v>15</v>
      </c>
    </row>
    <row r="174" spans="1:36" x14ac:dyDescent="0.45">
      <c r="A174" t="s">
        <v>687</v>
      </c>
      <c r="B174">
        <v>10035</v>
      </c>
      <c r="C174">
        <v>0</v>
      </c>
      <c r="D174">
        <v>0</v>
      </c>
      <c r="E174">
        <v>0</v>
      </c>
      <c r="F174">
        <v>1</v>
      </c>
      <c r="G174">
        <v>5</v>
      </c>
      <c r="H174">
        <v>4</v>
      </c>
      <c r="I174">
        <v>0</v>
      </c>
      <c r="J174">
        <v>73330</v>
      </c>
      <c r="K174">
        <v>0</v>
      </c>
      <c r="L174">
        <v>20</v>
      </c>
      <c r="M174" t="s">
        <v>54</v>
      </c>
      <c r="N174" t="s">
        <v>24</v>
      </c>
      <c r="O174">
        <v>2324</v>
      </c>
      <c r="P174" t="s">
        <v>688</v>
      </c>
      <c r="Q174" t="s">
        <v>56</v>
      </c>
      <c r="R174" t="s">
        <v>27</v>
      </c>
      <c r="S174" t="s">
        <v>28</v>
      </c>
      <c r="T174" t="s">
        <v>29</v>
      </c>
      <c r="U174" t="s">
        <v>96</v>
      </c>
      <c r="V174" t="s">
        <v>167</v>
      </c>
      <c r="W174" t="s">
        <v>32</v>
      </c>
      <c r="X174" t="s">
        <v>33</v>
      </c>
      <c r="Y174" t="s">
        <v>34</v>
      </c>
      <c r="Z174" t="s">
        <v>35</v>
      </c>
      <c r="AA174" t="s">
        <v>64</v>
      </c>
      <c r="AB174">
        <v>16</v>
      </c>
      <c r="AC174" t="s">
        <v>50</v>
      </c>
      <c r="AD174" t="s">
        <v>38</v>
      </c>
      <c r="AE174">
        <v>4.2</v>
      </c>
      <c r="AF174">
        <v>4</v>
      </c>
      <c r="AG174">
        <v>0</v>
      </c>
      <c r="AH174" t="s">
        <v>257</v>
      </c>
      <c r="AI174">
        <v>0</v>
      </c>
      <c r="AJ174">
        <v>19</v>
      </c>
    </row>
    <row r="175" spans="1:36" x14ac:dyDescent="0.45">
      <c r="A175" t="s">
        <v>689</v>
      </c>
      <c r="B175">
        <v>10057</v>
      </c>
      <c r="C175">
        <v>1</v>
      </c>
      <c r="D175">
        <v>1</v>
      </c>
      <c r="E175">
        <v>0</v>
      </c>
      <c r="F175">
        <v>3</v>
      </c>
      <c r="G175">
        <v>5</v>
      </c>
      <c r="H175">
        <v>3</v>
      </c>
      <c r="I175">
        <v>0</v>
      </c>
      <c r="J175">
        <v>52057</v>
      </c>
      <c r="K175">
        <v>0</v>
      </c>
      <c r="L175">
        <v>19</v>
      </c>
      <c r="M175" t="s">
        <v>23</v>
      </c>
      <c r="N175" t="s">
        <v>24</v>
      </c>
      <c r="O175">
        <v>2122</v>
      </c>
      <c r="P175" t="s">
        <v>690</v>
      </c>
      <c r="Q175" t="s">
        <v>56</v>
      </c>
      <c r="R175" t="s">
        <v>43</v>
      </c>
      <c r="S175" t="s">
        <v>28</v>
      </c>
      <c r="T175" t="s">
        <v>29</v>
      </c>
      <c r="U175" t="s">
        <v>96</v>
      </c>
      <c r="V175" t="s">
        <v>191</v>
      </c>
      <c r="W175" t="s">
        <v>32</v>
      </c>
      <c r="X175" t="s">
        <v>33</v>
      </c>
      <c r="Y175" t="s">
        <v>34</v>
      </c>
      <c r="Z175" t="s">
        <v>35</v>
      </c>
      <c r="AA175" t="s">
        <v>64</v>
      </c>
      <c r="AB175">
        <v>16</v>
      </c>
      <c r="AC175" t="s">
        <v>371</v>
      </c>
      <c r="AD175" t="s">
        <v>51</v>
      </c>
      <c r="AE175">
        <v>5</v>
      </c>
      <c r="AF175">
        <v>3</v>
      </c>
      <c r="AG175">
        <v>0</v>
      </c>
      <c r="AH175" t="s">
        <v>365</v>
      </c>
      <c r="AI175">
        <v>0</v>
      </c>
      <c r="AJ175">
        <v>6</v>
      </c>
    </row>
    <row r="176" spans="1:36" x14ac:dyDescent="0.45">
      <c r="A176" t="s">
        <v>691</v>
      </c>
      <c r="B176">
        <v>10004</v>
      </c>
      <c r="C176">
        <v>0</v>
      </c>
      <c r="D176">
        <v>0</v>
      </c>
      <c r="E176">
        <v>0</v>
      </c>
      <c r="F176">
        <v>5</v>
      </c>
      <c r="G176">
        <v>5</v>
      </c>
      <c r="H176">
        <v>4</v>
      </c>
      <c r="I176">
        <v>1</v>
      </c>
      <c r="J176">
        <v>47434</v>
      </c>
      <c r="K176">
        <v>1</v>
      </c>
      <c r="L176">
        <v>19</v>
      </c>
      <c r="M176" t="s">
        <v>23</v>
      </c>
      <c r="N176" t="s">
        <v>24</v>
      </c>
      <c r="O176">
        <v>1844</v>
      </c>
      <c r="P176" t="s">
        <v>692</v>
      </c>
      <c r="Q176" t="s">
        <v>56</v>
      </c>
      <c r="R176" t="s">
        <v>27</v>
      </c>
      <c r="S176" t="s">
        <v>28</v>
      </c>
      <c r="T176" t="s">
        <v>109</v>
      </c>
      <c r="U176" t="s">
        <v>96</v>
      </c>
      <c r="V176" t="s">
        <v>338</v>
      </c>
      <c r="W176" t="s">
        <v>693</v>
      </c>
      <c r="X176" t="s">
        <v>112</v>
      </c>
      <c r="Y176" t="s">
        <v>47</v>
      </c>
      <c r="Z176" t="s">
        <v>35</v>
      </c>
      <c r="AA176" t="s">
        <v>72</v>
      </c>
      <c r="AB176">
        <v>39</v>
      </c>
      <c r="AC176" t="s">
        <v>99</v>
      </c>
      <c r="AD176" t="s">
        <v>38</v>
      </c>
      <c r="AE176">
        <v>5</v>
      </c>
      <c r="AF176">
        <v>4</v>
      </c>
      <c r="AG176">
        <v>0</v>
      </c>
      <c r="AH176" t="s">
        <v>694</v>
      </c>
      <c r="AI176">
        <v>0</v>
      </c>
      <c r="AJ176">
        <v>17</v>
      </c>
    </row>
    <row r="177" spans="1:36" x14ac:dyDescent="0.45">
      <c r="A177" t="s">
        <v>695</v>
      </c>
      <c r="B177">
        <v>10191</v>
      </c>
      <c r="C177">
        <v>0</v>
      </c>
      <c r="D177">
        <v>4</v>
      </c>
      <c r="E177">
        <v>1</v>
      </c>
      <c r="F177">
        <v>5</v>
      </c>
      <c r="G177">
        <v>5</v>
      </c>
      <c r="H177">
        <v>3</v>
      </c>
      <c r="I177">
        <v>0</v>
      </c>
      <c r="J177">
        <v>52788</v>
      </c>
      <c r="K177">
        <v>1</v>
      </c>
      <c r="L177">
        <v>19</v>
      </c>
      <c r="M177" t="s">
        <v>23</v>
      </c>
      <c r="N177" t="s">
        <v>24</v>
      </c>
      <c r="O177">
        <v>1938</v>
      </c>
      <c r="P177" t="s">
        <v>696</v>
      </c>
      <c r="Q177" t="s">
        <v>26</v>
      </c>
      <c r="R177" t="s">
        <v>89</v>
      </c>
      <c r="S177" t="s">
        <v>28</v>
      </c>
      <c r="T177" t="s">
        <v>29</v>
      </c>
      <c r="U177" t="s">
        <v>30</v>
      </c>
      <c r="V177" t="s">
        <v>57</v>
      </c>
      <c r="W177" t="s">
        <v>697</v>
      </c>
      <c r="X177" t="s">
        <v>58</v>
      </c>
      <c r="Y177" t="s">
        <v>47</v>
      </c>
      <c r="Z177" t="s">
        <v>35</v>
      </c>
      <c r="AA177" t="s">
        <v>78</v>
      </c>
      <c r="AB177">
        <v>11</v>
      </c>
      <c r="AC177" t="s">
        <v>50</v>
      </c>
      <c r="AD177" t="s">
        <v>51</v>
      </c>
      <c r="AE177">
        <v>3.08</v>
      </c>
      <c r="AF177">
        <v>4</v>
      </c>
      <c r="AG177">
        <v>0</v>
      </c>
      <c r="AH177" t="s">
        <v>698</v>
      </c>
      <c r="AI177">
        <v>0</v>
      </c>
      <c r="AJ177">
        <v>18</v>
      </c>
    </row>
    <row r="178" spans="1:36" x14ac:dyDescent="0.45">
      <c r="A178" t="s">
        <v>699</v>
      </c>
      <c r="B178">
        <v>10219</v>
      </c>
      <c r="C178">
        <v>0</v>
      </c>
      <c r="D178">
        <v>0</v>
      </c>
      <c r="E178">
        <v>0</v>
      </c>
      <c r="F178">
        <v>1</v>
      </c>
      <c r="G178">
        <v>5</v>
      </c>
      <c r="H178">
        <v>3</v>
      </c>
      <c r="I178">
        <v>0</v>
      </c>
      <c r="J178">
        <v>45395</v>
      </c>
      <c r="K178">
        <v>0</v>
      </c>
      <c r="L178">
        <v>19</v>
      </c>
      <c r="M178" t="s">
        <v>23</v>
      </c>
      <c r="N178" t="s">
        <v>24</v>
      </c>
      <c r="O178">
        <v>2189</v>
      </c>
      <c r="P178" t="s">
        <v>700</v>
      </c>
      <c r="Q178" t="s">
        <v>56</v>
      </c>
      <c r="R178" t="s">
        <v>27</v>
      </c>
      <c r="S178" t="s">
        <v>28</v>
      </c>
      <c r="T178" t="s">
        <v>29</v>
      </c>
      <c r="U178" t="s">
        <v>30</v>
      </c>
      <c r="V178" t="s">
        <v>594</v>
      </c>
      <c r="W178" t="s">
        <v>32</v>
      </c>
      <c r="X178" t="s">
        <v>33</v>
      </c>
      <c r="Y178" t="s">
        <v>34</v>
      </c>
      <c r="Z178" t="s">
        <v>35</v>
      </c>
      <c r="AA178" t="s">
        <v>91</v>
      </c>
      <c r="AB178">
        <v>19</v>
      </c>
      <c r="AC178" t="s">
        <v>37</v>
      </c>
      <c r="AD178" t="s">
        <v>51</v>
      </c>
      <c r="AE178">
        <v>4.5999999999999996</v>
      </c>
      <c r="AF178">
        <v>4</v>
      </c>
      <c r="AG178">
        <v>0</v>
      </c>
      <c r="AH178" t="s">
        <v>469</v>
      </c>
      <c r="AI178">
        <v>0</v>
      </c>
      <c r="AJ178">
        <v>14</v>
      </c>
    </row>
    <row r="179" spans="1:36" x14ac:dyDescent="0.45">
      <c r="A179" t="s">
        <v>701</v>
      </c>
      <c r="B179">
        <v>10077</v>
      </c>
      <c r="C179">
        <v>1</v>
      </c>
      <c r="D179">
        <v>1</v>
      </c>
      <c r="E179">
        <v>0</v>
      </c>
      <c r="F179">
        <v>2</v>
      </c>
      <c r="G179">
        <v>5</v>
      </c>
      <c r="H179">
        <v>3</v>
      </c>
      <c r="I179">
        <v>0</v>
      </c>
      <c r="J179">
        <v>62385</v>
      </c>
      <c r="K179">
        <v>0</v>
      </c>
      <c r="L179">
        <v>20</v>
      </c>
      <c r="M179" t="s">
        <v>54</v>
      </c>
      <c r="N179" t="s">
        <v>24</v>
      </c>
      <c r="O179">
        <v>2324</v>
      </c>
      <c r="P179" t="s">
        <v>702</v>
      </c>
      <c r="Q179" t="s">
        <v>56</v>
      </c>
      <c r="R179" t="s">
        <v>43</v>
      </c>
      <c r="S179" t="s">
        <v>28</v>
      </c>
      <c r="T179" t="s">
        <v>29</v>
      </c>
      <c r="U179" t="s">
        <v>30</v>
      </c>
      <c r="V179" t="s">
        <v>703</v>
      </c>
      <c r="W179" t="s">
        <v>32</v>
      </c>
      <c r="X179" t="s">
        <v>33</v>
      </c>
      <c r="Y179" t="s">
        <v>34</v>
      </c>
      <c r="Z179" t="s">
        <v>35</v>
      </c>
      <c r="AA179" t="s">
        <v>72</v>
      </c>
      <c r="AC179" t="s">
        <v>37</v>
      </c>
      <c r="AD179" t="s">
        <v>51</v>
      </c>
      <c r="AE179">
        <v>5</v>
      </c>
      <c r="AF179">
        <v>3</v>
      </c>
      <c r="AG179">
        <v>0</v>
      </c>
      <c r="AH179" t="s">
        <v>218</v>
      </c>
      <c r="AI179">
        <v>0</v>
      </c>
      <c r="AJ179">
        <v>4</v>
      </c>
    </row>
    <row r="180" spans="1:36" x14ac:dyDescent="0.45">
      <c r="A180" t="s">
        <v>704</v>
      </c>
      <c r="B180">
        <v>10073</v>
      </c>
      <c r="C180">
        <v>1</v>
      </c>
      <c r="D180">
        <v>1</v>
      </c>
      <c r="E180">
        <v>0</v>
      </c>
      <c r="F180">
        <v>5</v>
      </c>
      <c r="G180">
        <v>5</v>
      </c>
      <c r="H180">
        <v>3</v>
      </c>
      <c r="I180">
        <v>0</v>
      </c>
      <c r="J180">
        <v>68407</v>
      </c>
      <c r="K180">
        <v>1</v>
      </c>
      <c r="L180">
        <v>20</v>
      </c>
      <c r="M180" t="s">
        <v>54</v>
      </c>
      <c r="N180" t="s">
        <v>24</v>
      </c>
      <c r="O180">
        <v>2176</v>
      </c>
      <c r="P180" t="s">
        <v>705</v>
      </c>
      <c r="Q180" t="s">
        <v>56</v>
      </c>
      <c r="R180" t="s">
        <v>43</v>
      </c>
      <c r="S180" t="s">
        <v>28</v>
      </c>
      <c r="T180" t="s">
        <v>29</v>
      </c>
      <c r="U180" t="s">
        <v>127</v>
      </c>
      <c r="V180" t="s">
        <v>31</v>
      </c>
      <c r="W180" t="s">
        <v>706</v>
      </c>
      <c r="X180" t="s">
        <v>112</v>
      </c>
      <c r="Y180" t="s">
        <v>47</v>
      </c>
      <c r="Z180" t="s">
        <v>35</v>
      </c>
      <c r="AA180" t="s">
        <v>78</v>
      </c>
      <c r="AB180">
        <v>11</v>
      </c>
      <c r="AC180" t="s">
        <v>37</v>
      </c>
      <c r="AD180" t="s">
        <v>51</v>
      </c>
      <c r="AE180">
        <v>5</v>
      </c>
      <c r="AF180">
        <v>4</v>
      </c>
      <c r="AG180">
        <v>0</v>
      </c>
      <c r="AH180" t="s">
        <v>335</v>
      </c>
      <c r="AI180">
        <v>0</v>
      </c>
      <c r="AJ180">
        <v>16</v>
      </c>
    </row>
    <row r="181" spans="1:36" x14ac:dyDescent="0.45">
      <c r="A181" t="s">
        <v>707</v>
      </c>
      <c r="B181">
        <v>10279</v>
      </c>
      <c r="C181">
        <v>1</v>
      </c>
      <c r="D181">
        <v>1</v>
      </c>
      <c r="E181">
        <v>0</v>
      </c>
      <c r="F181">
        <v>1</v>
      </c>
      <c r="G181">
        <v>5</v>
      </c>
      <c r="H181">
        <v>3</v>
      </c>
      <c r="I181">
        <v>0</v>
      </c>
      <c r="J181">
        <v>61349</v>
      </c>
      <c r="K181">
        <v>0</v>
      </c>
      <c r="L181">
        <v>19</v>
      </c>
      <c r="M181" t="s">
        <v>23</v>
      </c>
      <c r="N181" t="s">
        <v>24</v>
      </c>
      <c r="O181">
        <v>2451</v>
      </c>
      <c r="P181" t="s">
        <v>708</v>
      </c>
      <c r="Q181" t="s">
        <v>56</v>
      </c>
      <c r="R181" t="s">
        <v>43</v>
      </c>
      <c r="S181" t="s">
        <v>28</v>
      </c>
      <c r="T181" t="s">
        <v>29</v>
      </c>
      <c r="U181" t="s">
        <v>30</v>
      </c>
      <c r="V181" t="s">
        <v>217</v>
      </c>
      <c r="W181" t="s">
        <v>32</v>
      </c>
      <c r="X181" t="s">
        <v>33</v>
      </c>
      <c r="Y181" t="s">
        <v>34</v>
      </c>
      <c r="Z181" t="s">
        <v>35</v>
      </c>
      <c r="AA181" t="s">
        <v>98</v>
      </c>
      <c r="AB181">
        <v>12</v>
      </c>
      <c r="AC181" t="s">
        <v>37</v>
      </c>
      <c r="AD181" t="s">
        <v>51</v>
      </c>
      <c r="AE181">
        <v>4.0999999999999996</v>
      </c>
      <c r="AF181">
        <v>3</v>
      </c>
      <c r="AG181">
        <v>0</v>
      </c>
      <c r="AH181" t="s">
        <v>318</v>
      </c>
      <c r="AI181">
        <v>0</v>
      </c>
      <c r="AJ181">
        <v>11</v>
      </c>
    </row>
    <row r="182" spans="1:36" x14ac:dyDescent="0.45">
      <c r="A182" t="s">
        <v>709</v>
      </c>
      <c r="B182">
        <v>10110</v>
      </c>
      <c r="C182">
        <v>0</v>
      </c>
      <c r="D182">
        <v>0</v>
      </c>
      <c r="E182">
        <v>0</v>
      </c>
      <c r="F182">
        <v>1</v>
      </c>
      <c r="G182">
        <v>4</v>
      </c>
      <c r="H182">
        <v>3</v>
      </c>
      <c r="I182">
        <v>0</v>
      </c>
      <c r="J182">
        <v>105688</v>
      </c>
      <c r="K182">
        <v>0</v>
      </c>
      <c r="L182">
        <v>24</v>
      </c>
      <c r="M182" t="s">
        <v>81</v>
      </c>
      <c r="N182" t="s">
        <v>24</v>
      </c>
      <c r="O182">
        <v>2135</v>
      </c>
      <c r="P182" t="s">
        <v>710</v>
      </c>
      <c r="Q182" t="s">
        <v>56</v>
      </c>
      <c r="R182" t="s">
        <v>27</v>
      </c>
      <c r="S182" t="s">
        <v>28</v>
      </c>
      <c r="T182" t="s">
        <v>29</v>
      </c>
      <c r="U182" t="s">
        <v>160</v>
      </c>
      <c r="V182" t="s">
        <v>217</v>
      </c>
      <c r="W182" t="s">
        <v>32</v>
      </c>
      <c r="X182" t="s">
        <v>33</v>
      </c>
      <c r="Y182" t="s">
        <v>34</v>
      </c>
      <c r="Z182" t="s">
        <v>84</v>
      </c>
      <c r="AA182" t="s">
        <v>85</v>
      </c>
      <c r="AB182">
        <v>10</v>
      </c>
      <c r="AC182" t="s">
        <v>73</v>
      </c>
      <c r="AD182" t="s">
        <v>51</v>
      </c>
      <c r="AE182">
        <v>4.5</v>
      </c>
      <c r="AF182">
        <v>5</v>
      </c>
      <c r="AG182">
        <v>4</v>
      </c>
      <c r="AH182" t="s">
        <v>146</v>
      </c>
      <c r="AI182">
        <v>0</v>
      </c>
      <c r="AJ182">
        <v>14</v>
      </c>
    </row>
    <row r="183" spans="1:36" x14ac:dyDescent="0.45">
      <c r="A183" t="s">
        <v>711</v>
      </c>
      <c r="B183">
        <v>10053</v>
      </c>
      <c r="C183">
        <v>1</v>
      </c>
      <c r="D183">
        <v>1</v>
      </c>
      <c r="E183">
        <v>0</v>
      </c>
      <c r="F183">
        <v>1</v>
      </c>
      <c r="G183">
        <v>5</v>
      </c>
      <c r="H183">
        <v>3</v>
      </c>
      <c r="I183">
        <v>0</v>
      </c>
      <c r="J183">
        <v>54132</v>
      </c>
      <c r="K183">
        <v>0</v>
      </c>
      <c r="L183">
        <v>19</v>
      </c>
      <c r="M183" t="s">
        <v>23</v>
      </c>
      <c r="N183" t="s">
        <v>24</v>
      </c>
      <c r="O183">
        <v>2330</v>
      </c>
      <c r="P183" t="s">
        <v>712</v>
      </c>
      <c r="Q183" t="s">
        <v>56</v>
      </c>
      <c r="R183" t="s">
        <v>43</v>
      </c>
      <c r="S183" t="s">
        <v>28</v>
      </c>
      <c r="T183" t="s">
        <v>29</v>
      </c>
      <c r="U183" t="s">
        <v>30</v>
      </c>
      <c r="V183" t="s">
        <v>713</v>
      </c>
      <c r="W183" t="s">
        <v>32</v>
      </c>
      <c r="X183" t="s">
        <v>33</v>
      </c>
      <c r="Y183" t="s">
        <v>34</v>
      </c>
      <c r="Z183" t="s">
        <v>35</v>
      </c>
      <c r="AA183" t="s">
        <v>113</v>
      </c>
      <c r="AB183">
        <v>14</v>
      </c>
      <c r="AC183" t="s">
        <v>50</v>
      </c>
      <c r="AD183" t="s">
        <v>51</v>
      </c>
      <c r="AE183">
        <v>5</v>
      </c>
      <c r="AF183">
        <v>4</v>
      </c>
      <c r="AG183">
        <v>0</v>
      </c>
      <c r="AH183" t="s">
        <v>168</v>
      </c>
      <c r="AI183">
        <v>0</v>
      </c>
      <c r="AJ183">
        <v>8</v>
      </c>
    </row>
    <row r="184" spans="1:36" x14ac:dyDescent="0.45">
      <c r="A184" t="s">
        <v>714</v>
      </c>
      <c r="B184">
        <v>10076</v>
      </c>
      <c r="C184">
        <v>0</v>
      </c>
      <c r="D184">
        <v>0</v>
      </c>
      <c r="E184">
        <v>0</v>
      </c>
      <c r="F184">
        <v>1</v>
      </c>
      <c r="G184">
        <v>5</v>
      </c>
      <c r="H184">
        <v>3</v>
      </c>
      <c r="I184">
        <v>0</v>
      </c>
      <c r="J184">
        <v>55315</v>
      </c>
      <c r="K184">
        <v>0</v>
      </c>
      <c r="L184">
        <v>20</v>
      </c>
      <c r="M184" t="s">
        <v>54</v>
      </c>
      <c r="N184" t="s">
        <v>24</v>
      </c>
      <c r="O184">
        <v>2149</v>
      </c>
      <c r="P184" t="s">
        <v>715</v>
      </c>
      <c r="Q184" t="s">
        <v>56</v>
      </c>
      <c r="R184" t="s">
        <v>27</v>
      </c>
      <c r="S184" t="s">
        <v>28</v>
      </c>
      <c r="T184" t="s">
        <v>29</v>
      </c>
      <c r="U184" t="s">
        <v>96</v>
      </c>
      <c r="V184" t="s">
        <v>44</v>
      </c>
      <c r="W184" t="s">
        <v>32</v>
      </c>
      <c r="X184" t="s">
        <v>33</v>
      </c>
      <c r="Y184" t="s">
        <v>34</v>
      </c>
      <c r="Z184" t="s">
        <v>35</v>
      </c>
      <c r="AA184" t="s">
        <v>91</v>
      </c>
      <c r="AB184">
        <v>19</v>
      </c>
      <c r="AC184" t="s">
        <v>37</v>
      </c>
      <c r="AD184" t="s">
        <v>51</v>
      </c>
      <c r="AE184">
        <v>5</v>
      </c>
      <c r="AF184">
        <v>5</v>
      </c>
      <c r="AG184">
        <v>0</v>
      </c>
      <c r="AH184" t="s">
        <v>488</v>
      </c>
      <c r="AI184">
        <v>0</v>
      </c>
      <c r="AJ184">
        <v>16</v>
      </c>
    </row>
    <row r="185" spans="1:36" x14ac:dyDescent="0.45">
      <c r="A185" t="s">
        <v>716</v>
      </c>
      <c r="B185">
        <v>10145</v>
      </c>
      <c r="C185">
        <v>1</v>
      </c>
      <c r="D185">
        <v>1</v>
      </c>
      <c r="E185">
        <v>0</v>
      </c>
      <c r="F185">
        <v>1</v>
      </c>
      <c r="G185">
        <v>5</v>
      </c>
      <c r="H185">
        <v>3</v>
      </c>
      <c r="I185">
        <v>0</v>
      </c>
      <c r="J185">
        <v>62810</v>
      </c>
      <c r="K185">
        <v>0</v>
      </c>
      <c r="L185">
        <v>19</v>
      </c>
      <c r="M185" t="s">
        <v>23</v>
      </c>
      <c r="N185" t="s">
        <v>24</v>
      </c>
      <c r="O185">
        <v>2184</v>
      </c>
      <c r="P185" t="s">
        <v>717</v>
      </c>
      <c r="Q185" t="s">
        <v>56</v>
      </c>
      <c r="R185" t="s">
        <v>43</v>
      </c>
      <c r="S185" t="s">
        <v>28</v>
      </c>
      <c r="T185" t="s">
        <v>29</v>
      </c>
      <c r="U185" t="s">
        <v>96</v>
      </c>
      <c r="V185" t="s">
        <v>289</v>
      </c>
      <c r="W185" t="s">
        <v>32</v>
      </c>
      <c r="X185" t="s">
        <v>33</v>
      </c>
      <c r="Y185" t="s">
        <v>34</v>
      </c>
      <c r="Z185" t="s">
        <v>35</v>
      </c>
      <c r="AA185" t="s">
        <v>59</v>
      </c>
      <c r="AB185">
        <v>20</v>
      </c>
      <c r="AC185" t="s">
        <v>174</v>
      </c>
      <c r="AD185" t="s">
        <v>51</v>
      </c>
      <c r="AE185">
        <v>3.93</v>
      </c>
      <c r="AF185">
        <v>3</v>
      </c>
      <c r="AG185">
        <v>0</v>
      </c>
      <c r="AH185" t="s">
        <v>244</v>
      </c>
      <c r="AI185">
        <v>0</v>
      </c>
      <c r="AJ185">
        <v>20</v>
      </c>
    </row>
    <row r="186" spans="1:36" x14ac:dyDescent="0.45">
      <c r="A186" t="s">
        <v>718</v>
      </c>
      <c r="B186">
        <v>10202</v>
      </c>
      <c r="C186">
        <v>1</v>
      </c>
      <c r="D186">
        <v>1</v>
      </c>
      <c r="E186">
        <v>1</v>
      </c>
      <c r="F186">
        <v>2</v>
      </c>
      <c r="G186">
        <v>6</v>
      </c>
      <c r="H186">
        <v>3</v>
      </c>
      <c r="I186">
        <v>0</v>
      </c>
      <c r="J186">
        <v>63291</v>
      </c>
      <c r="K186">
        <v>0</v>
      </c>
      <c r="L186">
        <v>3</v>
      </c>
      <c r="M186" t="s">
        <v>220</v>
      </c>
      <c r="N186" t="s">
        <v>123</v>
      </c>
      <c r="O186">
        <v>78789</v>
      </c>
      <c r="P186" t="s">
        <v>719</v>
      </c>
      <c r="Q186" t="s">
        <v>26</v>
      </c>
      <c r="R186" t="s">
        <v>43</v>
      </c>
      <c r="S186" t="s">
        <v>28</v>
      </c>
      <c r="T186" t="s">
        <v>29</v>
      </c>
      <c r="U186" t="s">
        <v>127</v>
      </c>
      <c r="V186" t="s">
        <v>298</v>
      </c>
      <c r="W186" t="s">
        <v>32</v>
      </c>
      <c r="X186" t="s">
        <v>33</v>
      </c>
      <c r="Y186" t="s">
        <v>34</v>
      </c>
      <c r="Z186" t="s">
        <v>225</v>
      </c>
      <c r="AA186" t="s">
        <v>270</v>
      </c>
      <c r="AB186">
        <v>21</v>
      </c>
      <c r="AC186" t="s">
        <v>371</v>
      </c>
      <c r="AD186" t="s">
        <v>51</v>
      </c>
      <c r="AE186">
        <v>3.4</v>
      </c>
      <c r="AF186">
        <v>4</v>
      </c>
      <c r="AG186">
        <v>0</v>
      </c>
      <c r="AH186" t="s">
        <v>372</v>
      </c>
      <c r="AI186">
        <v>0</v>
      </c>
      <c r="AJ186">
        <v>7</v>
      </c>
    </row>
    <row r="187" spans="1:36" x14ac:dyDescent="0.45">
      <c r="A187" t="s">
        <v>720</v>
      </c>
      <c r="B187">
        <v>10128</v>
      </c>
      <c r="C187">
        <v>0</v>
      </c>
      <c r="D187">
        <v>0</v>
      </c>
      <c r="E187">
        <v>0</v>
      </c>
      <c r="F187">
        <v>5</v>
      </c>
      <c r="G187">
        <v>5</v>
      </c>
      <c r="H187">
        <v>3</v>
      </c>
      <c r="I187">
        <v>1</v>
      </c>
      <c r="J187">
        <v>62659</v>
      </c>
      <c r="K187">
        <v>1</v>
      </c>
      <c r="L187">
        <v>19</v>
      </c>
      <c r="M187" t="s">
        <v>23</v>
      </c>
      <c r="N187" t="s">
        <v>24</v>
      </c>
      <c r="O187">
        <v>1760</v>
      </c>
      <c r="P187" t="s">
        <v>721</v>
      </c>
      <c r="Q187" t="s">
        <v>56</v>
      </c>
      <c r="R187" t="s">
        <v>27</v>
      </c>
      <c r="S187" t="s">
        <v>28</v>
      </c>
      <c r="T187" t="s">
        <v>29</v>
      </c>
      <c r="U187" t="s">
        <v>96</v>
      </c>
      <c r="V187" t="s">
        <v>117</v>
      </c>
      <c r="W187" t="s">
        <v>722</v>
      </c>
      <c r="X187" t="s">
        <v>112</v>
      </c>
      <c r="Y187" t="s">
        <v>47</v>
      </c>
      <c r="Z187" t="s">
        <v>35</v>
      </c>
      <c r="AA187" t="s">
        <v>129</v>
      </c>
      <c r="AB187">
        <v>18</v>
      </c>
      <c r="AC187" t="s">
        <v>99</v>
      </c>
      <c r="AD187" t="s">
        <v>51</v>
      </c>
      <c r="AE187">
        <v>4.18</v>
      </c>
      <c r="AF187">
        <v>4</v>
      </c>
      <c r="AG187">
        <v>0</v>
      </c>
      <c r="AH187" t="s">
        <v>723</v>
      </c>
      <c r="AI187">
        <v>0</v>
      </c>
      <c r="AJ187">
        <v>17</v>
      </c>
    </row>
    <row r="188" spans="1:36" x14ac:dyDescent="0.45">
      <c r="A188" t="s">
        <v>724</v>
      </c>
      <c r="B188">
        <v>10068</v>
      </c>
      <c r="C188">
        <v>0</v>
      </c>
      <c r="D188">
        <v>0</v>
      </c>
      <c r="E188">
        <v>0</v>
      </c>
      <c r="F188">
        <v>1</v>
      </c>
      <c r="G188">
        <v>5</v>
      </c>
      <c r="H188">
        <v>3</v>
      </c>
      <c r="I188">
        <v>0</v>
      </c>
      <c r="J188">
        <v>55688</v>
      </c>
      <c r="K188">
        <v>0</v>
      </c>
      <c r="L188">
        <v>19</v>
      </c>
      <c r="M188" t="s">
        <v>23</v>
      </c>
      <c r="N188" t="s">
        <v>24</v>
      </c>
      <c r="O188">
        <v>2346</v>
      </c>
      <c r="P188" t="s">
        <v>578</v>
      </c>
      <c r="Q188" t="s">
        <v>56</v>
      </c>
      <c r="R188" t="s">
        <v>27</v>
      </c>
      <c r="S188" t="s">
        <v>28</v>
      </c>
      <c r="T188" t="s">
        <v>29</v>
      </c>
      <c r="U188" t="s">
        <v>30</v>
      </c>
      <c r="V188" t="s">
        <v>44</v>
      </c>
      <c r="W188" t="s">
        <v>32</v>
      </c>
      <c r="X188" t="s">
        <v>33</v>
      </c>
      <c r="Y188" t="s">
        <v>34</v>
      </c>
      <c r="Z188" t="s">
        <v>35</v>
      </c>
      <c r="AA188" t="s">
        <v>36</v>
      </c>
      <c r="AB188">
        <v>22</v>
      </c>
      <c r="AC188" t="s">
        <v>174</v>
      </c>
      <c r="AD188" t="s">
        <v>51</v>
      </c>
      <c r="AE188">
        <v>5</v>
      </c>
      <c r="AF188">
        <v>4</v>
      </c>
      <c r="AG188">
        <v>0</v>
      </c>
      <c r="AH188" t="s">
        <v>218</v>
      </c>
      <c r="AI188">
        <v>0</v>
      </c>
      <c r="AJ188">
        <v>10</v>
      </c>
    </row>
    <row r="189" spans="1:36" x14ac:dyDescent="0.45">
      <c r="A189" t="s">
        <v>725</v>
      </c>
      <c r="B189">
        <v>10116</v>
      </c>
      <c r="C189">
        <v>0</v>
      </c>
      <c r="D189">
        <v>0</v>
      </c>
      <c r="E189">
        <v>1</v>
      </c>
      <c r="F189">
        <v>1</v>
      </c>
      <c r="G189">
        <v>5</v>
      </c>
      <c r="H189">
        <v>3</v>
      </c>
      <c r="I189">
        <v>0</v>
      </c>
      <c r="J189">
        <v>83667</v>
      </c>
      <c r="K189">
        <v>0</v>
      </c>
      <c r="L189">
        <v>18</v>
      </c>
      <c r="M189" t="s">
        <v>195</v>
      </c>
      <c r="N189" t="s">
        <v>24</v>
      </c>
      <c r="O189">
        <v>2045</v>
      </c>
      <c r="P189" t="s">
        <v>726</v>
      </c>
      <c r="Q189" t="s">
        <v>26</v>
      </c>
      <c r="R189" t="s">
        <v>27</v>
      </c>
      <c r="S189" t="s">
        <v>28</v>
      </c>
      <c r="T189" t="s">
        <v>727</v>
      </c>
      <c r="U189" t="s">
        <v>728</v>
      </c>
      <c r="V189" t="s">
        <v>729</v>
      </c>
      <c r="W189" t="s">
        <v>32</v>
      </c>
      <c r="X189" t="s">
        <v>33</v>
      </c>
      <c r="Y189" t="s">
        <v>34</v>
      </c>
      <c r="Z189" t="s">
        <v>35</v>
      </c>
      <c r="AA189" t="s">
        <v>199</v>
      </c>
      <c r="AB189">
        <v>2</v>
      </c>
      <c r="AC189" t="s">
        <v>50</v>
      </c>
      <c r="AD189" t="s">
        <v>51</v>
      </c>
      <c r="AE189">
        <v>4.37</v>
      </c>
      <c r="AF189">
        <v>3</v>
      </c>
      <c r="AG189">
        <v>0</v>
      </c>
      <c r="AH189" t="s">
        <v>146</v>
      </c>
      <c r="AI189">
        <v>0</v>
      </c>
      <c r="AJ189">
        <v>2</v>
      </c>
    </row>
    <row r="190" spans="1:36" x14ac:dyDescent="0.45">
      <c r="A190" t="s">
        <v>730</v>
      </c>
      <c r="B190">
        <v>10298</v>
      </c>
      <c r="C190">
        <v>0</v>
      </c>
      <c r="D190">
        <v>0</v>
      </c>
      <c r="E190">
        <v>1</v>
      </c>
      <c r="F190">
        <v>5</v>
      </c>
      <c r="G190">
        <v>5</v>
      </c>
      <c r="H190">
        <v>1</v>
      </c>
      <c r="I190">
        <v>0</v>
      </c>
      <c r="J190">
        <v>55800</v>
      </c>
      <c r="K190">
        <v>1</v>
      </c>
      <c r="L190">
        <v>20</v>
      </c>
      <c r="M190" t="s">
        <v>54</v>
      </c>
      <c r="N190" t="s">
        <v>24</v>
      </c>
      <c r="O190">
        <v>2472</v>
      </c>
      <c r="P190" t="s">
        <v>731</v>
      </c>
      <c r="Q190" t="s">
        <v>26</v>
      </c>
      <c r="R190" t="s">
        <v>27</v>
      </c>
      <c r="S190" t="s">
        <v>28</v>
      </c>
      <c r="T190" t="s">
        <v>29</v>
      </c>
      <c r="U190" t="s">
        <v>30</v>
      </c>
      <c r="V190" t="s">
        <v>223</v>
      </c>
      <c r="W190" t="s">
        <v>732</v>
      </c>
      <c r="X190" t="s">
        <v>119</v>
      </c>
      <c r="Y190" t="s">
        <v>47</v>
      </c>
      <c r="Z190" t="s">
        <v>35</v>
      </c>
      <c r="AA190" t="s">
        <v>98</v>
      </c>
      <c r="AB190">
        <v>12</v>
      </c>
      <c r="AC190" t="s">
        <v>37</v>
      </c>
      <c r="AD190" t="s">
        <v>352</v>
      </c>
      <c r="AE190">
        <v>3</v>
      </c>
      <c r="AF190">
        <v>2</v>
      </c>
      <c r="AG190">
        <v>0</v>
      </c>
      <c r="AH190" t="s">
        <v>733</v>
      </c>
      <c r="AI190">
        <v>6</v>
      </c>
      <c r="AJ190">
        <v>6</v>
      </c>
    </row>
    <row r="191" spans="1:36" x14ac:dyDescent="0.45">
      <c r="A191" t="s">
        <v>734</v>
      </c>
      <c r="B191">
        <v>10213</v>
      </c>
      <c r="C191">
        <v>1</v>
      </c>
      <c r="D191">
        <v>1</v>
      </c>
      <c r="E191">
        <v>1</v>
      </c>
      <c r="F191">
        <v>1</v>
      </c>
      <c r="G191">
        <v>5</v>
      </c>
      <c r="H191">
        <v>3</v>
      </c>
      <c r="I191">
        <v>0</v>
      </c>
      <c r="J191">
        <v>58207</v>
      </c>
      <c r="K191">
        <v>0</v>
      </c>
      <c r="L191">
        <v>20</v>
      </c>
      <c r="M191" t="s">
        <v>54</v>
      </c>
      <c r="N191" t="s">
        <v>24</v>
      </c>
      <c r="O191">
        <v>1450</v>
      </c>
      <c r="P191" t="s">
        <v>735</v>
      </c>
      <c r="Q191" t="s">
        <v>26</v>
      </c>
      <c r="R191" t="s">
        <v>43</v>
      </c>
      <c r="S191" t="s">
        <v>28</v>
      </c>
      <c r="T191" t="s">
        <v>29</v>
      </c>
      <c r="U191" t="s">
        <v>30</v>
      </c>
      <c r="V191" t="s">
        <v>338</v>
      </c>
      <c r="W191" t="s">
        <v>32</v>
      </c>
      <c r="X191" t="s">
        <v>33</v>
      </c>
      <c r="Y191" t="s">
        <v>34</v>
      </c>
      <c r="Z191" t="s">
        <v>35</v>
      </c>
      <c r="AA191" t="s">
        <v>113</v>
      </c>
      <c r="AB191">
        <v>14</v>
      </c>
      <c r="AC191" t="s">
        <v>37</v>
      </c>
      <c r="AD191" t="s">
        <v>51</v>
      </c>
      <c r="AE191">
        <v>3.7</v>
      </c>
      <c r="AF191">
        <v>3</v>
      </c>
      <c r="AG191">
        <v>0</v>
      </c>
      <c r="AH191" t="s">
        <v>538</v>
      </c>
      <c r="AI191">
        <v>0</v>
      </c>
      <c r="AJ191">
        <v>14</v>
      </c>
    </row>
    <row r="192" spans="1:36" x14ac:dyDescent="0.45">
      <c r="A192" t="s">
        <v>736</v>
      </c>
      <c r="B192">
        <v>10288</v>
      </c>
      <c r="C192">
        <v>1</v>
      </c>
      <c r="D192">
        <v>1</v>
      </c>
      <c r="E192">
        <v>1</v>
      </c>
      <c r="F192">
        <v>1</v>
      </c>
      <c r="G192">
        <v>3</v>
      </c>
      <c r="H192">
        <v>2</v>
      </c>
      <c r="I192">
        <v>1</v>
      </c>
      <c r="J192">
        <v>157000</v>
      </c>
      <c r="K192">
        <v>0</v>
      </c>
      <c r="L192">
        <v>13</v>
      </c>
      <c r="M192" t="s">
        <v>737</v>
      </c>
      <c r="N192" t="s">
        <v>24</v>
      </c>
      <c r="O192">
        <v>2134</v>
      </c>
      <c r="P192" t="s">
        <v>738</v>
      </c>
      <c r="Q192" t="s">
        <v>26</v>
      </c>
      <c r="R192" t="s">
        <v>43</v>
      </c>
      <c r="S192" t="s">
        <v>149</v>
      </c>
      <c r="T192" t="s">
        <v>109</v>
      </c>
      <c r="U192" t="s">
        <v>96</v>
      </c>
      <c r="V192" t="s">
        <v>739</v>
      </c>
      <c r="W192" t="s">
        <v>32</v>
      </c>
      <c r="X192" t="s">
        <v>33</v>
      </c>
      <c r="Y192" t="s">
        <v>34</v>
      </c>
      <c r="Z192" t="s">
        <v>48</v>
      </c>
      <c r="AA192" t="s">
        <v>237</v>
      </c>
      <c r="AB192">
        <v>5</v>
      </c>
      <c r="AC192" t="s">
        <v>99</v>
      </c>
      <c r="AD192" t="s">
        <v>175</v>
      </c>
      <c r="AE192">
        <v>2.39</v>
      </c>
      <c r="AF192">
        <v>3</v>
      </c>
      <c r="AG192">
        <v>6</v>
      </c>
      <c r="AH192" t="s">
        <v>241</v>
      </c>
      <c r="AI192">
        <v>4</v>
      </c>
      <c r="AJ192">
        <v>13</v>
      </c>
    </row>
    <row r="193" spans="1:36" x14ac:dyDescent="0.45">
      <c r="A193" t="s">
        <v>740</v>
      </c>
      <c r="B193">
        <v>10025</v>
      </c>
      <c r="C193">
        <v>0</v>
      </c>
      <c r="D193">
        <v>0</v>
      </c>
      <c r="E193">
        <v>0</v>
      </c>
      <c r="F193">
        <v>1</v>
      </c>
      <c r="G193">
        <v>5</v>
      </c>
      <c r="H193">
        <v>4</v>
      </c>
      <c r="I193">
        <v>0</v>
      </c>
      <c r="J193">
        <v>72460</v>
      </c>
      <c r="K193">
        <v>0</v>
      </c>
      <c r="L193">
        <v>20</v>
      </c>
      <c r="M193" t="s">
        <v>54</v>
      </c>
      <c r="N193" t="s">
        <v>24</v>
      </c>
      <c r="O193">
        <v>2126</v>
      </c>
      <c r="P193" t="s">
        <v>741</v>
      </c>
      <c r="Q193" t="s">
        <v>56</v>
      </c>
      <c r="R193" t="s">
        <v>27</v>
      </c>
      <c r="S193" t="s">
        <v>28</v>
      </c>
      <c r="T193" t="s">
        <v>29</v>
      </c>
      <c r="U193" t="s">
        <v>96</v>
      </c>
      <c r="V193" t="s">
        <v>742</v>
      </c>
      <c r="W193" t="s">
        <v>32</v>
      </c>
      <c r="X193" t="s">
        <v>33</v>
      </c>
      <c r="Y193" t="s">
        <v>34</v>
      </c>
      <c r="Z193" t="s">
        <v>35</v>
      </c>
      <c r="AA193" t="s">
        <v>59</v>
      </c>
      <c r="AB193">
        <v>20</v>
      </c>
      <c r="AC193" t="s">
        <v>50</v>
      </c>
      <c r="AD193" t="s">
        <v>38</v>
      </c>
      <c r="AE193">
        <v>4.7</v>
      </c>
      <c r="AF193">
        <v>3</v>
      </c>
      <c r="AG193">
        <v>0</v>
      </c>
      <c r="AH193" t="s">
        <v>146</v>
      </c>
      <c r="AI193">
        <v>0</v>
      </c>
      <c r="AJ193">
        <v>1</v>
      </c>
    </row>
    <row r="194" spans="1:36" x14ac:dyDescent="0.45">
      <c r="A194" t="s">
        <v>743</v>
      </c>
      <c r="B194">
        <v>10223</v>
      </c>
      <c r="C194">
        <v>0</v>
      </c>
      <c r="D194">
        <v>0</v>
      </c>
      <c r="E194">
        <v>1</v>
      </c>
      <c r="F194">
        <v>3</v>
      </c>
      <c r="G194">
        <v>5</v>
      </c>
      <c r="H194">
        <v>3</v>
      </c>
      <c r="I194">
        <v>1</v>
      </c>
      <c r="J194">
        <v>72106</v>
      </c>
      <c r="K194">
        <v>0</v>
      </c>
      <c r="L194">
        <v>20</v>
      </c>
      <c r="M194" t="s">
        <v>54</v>
      </c>
      <c r="N194" t="s">
        <v>24</v>
      </c>
      <c r="O194">
        <v>2127</v>
      </c>
      <c r="P194" t="s">
        <v>744</v>
      </c>
      <c r="Q194" t="s">
        <v>26</v>
      </c>
      <c r="R194" t="s">
        <v>27</v>
      </c>
      <c r="S194" t="s">
        <v>28</v>
      </c>
      <c r="T194" t="s">
        <v>29</v>
      </c>
      <c r="U194" t="s">
        <v>96</v>
      </c>
      <c r="V194" t="s">
        <v>77</v>
      </c>
      <c r="W194" t="s">
        <v>32</v>
      </c>
      <c r="X194" t="s">
        <v>33</v>
      </c>
      <c r="Y194" t="s">
        <v>34</v>
      </c>
      <c r="Z194" t="s">
        <v>35</v>
      </c>
      <c r="AA194" t="s">
        <v>129</v>
      </c>
      <c r="AB194">
        <v>18</v>
      </c>
      <c r="AC194" t="s">
        <v>99</v>
      </c>
      <c r="AD194" t="s">
        <v>51</v>
      </c>
      <c r="AE194">
        <v>4.0999999999999996</v>
      </c>
      <c r="AF194">
        <v>4</v>
      </c>
      <c r="AG194">
        <v>0</v>
      </c>
      <c r="AH194" t="s">
        <v>342</v>
      </c>
      <c r="AI194">
        <v>0</v>
      </c>
      <c r="AJ194">
        <v>12</v>
      </c>
    </row>
    <row r="195" spans="1:36" x14ac:dyDescent="0.45">
      <c r="A195" t="s">
        <v>745</v>
      </c>
      <c r="B195">
        <v>10151</v>
      </c>
      <c r="C195">
        <v>1</v>
      </c>
      <c r="D195">
        <v>1</v>
      </c>
      <c r="E195">
        <v>0</v>
      </c>
      <c r="F195">
        <v>1</v>
      </c>
      <c r="G195">
        <v>3</v>
      </c>
      <c r="H195">
        <v>3</v>
      </c>
      <c r="I195">
        <v>0</v>
      </c>
      <c r="J195">
        <v>52599</v>
      </c>
      <c r="K195">
        <v>0</v>
      </c>
      <c r="L195">
        <v>15</v>
      </c>
      <c r="M195" t="s">
        <v>433</v>
      </c>
      <c r="N195" t="s">
        <v>24</v>
      </c>
      <c r="O195">
        <v>2048</v>
      </c>
      <c r="P195" t="s">
        <v>746</v>
      </c>
      <c r="Q195" t="s">
        <v>56</v>
      </c>
      <c r="R195" t="s">
        <v>43</v>
      </c>
      <c r="S195" t="s">
        <v>28</v>
      </c>
      <c r="T195" t="s">
        <v>29</v>
      </c>
      <c r="U195" t="s">
        <v>30</v>
      </c>
      <c r="V195" t="s">
        <v>191</v>
      </c>
      <c r="W195" t="s">
        <v>32</v>
      </c>
      <c r="X195" t="s">
        <v>33</v>
      </c>
      <c r="Y195" t="s">
        <v>34</v>
      </c>
      <c r="Z195" t="s">
        <v>48</v>
      </c>
      <c r="AA195" t="s">
        <v>105</v>
      </c>
      <c r="AB195">
        <v>7</v>
      </c>
      <c r="AC195" t="s">
        <v>174</v>
      </c>
      <c r="AD195" t="s">
        <v>51</v>
      </c>
      <c r="AE195">
        <v>3.81</v>
      </c>
      <c r="AF195">
        <v>3</v>
      </c>
      <c r="AG195">
        <v>6</v>
      </c>
      <c r="AH195" t="s">
        <v>548</v>
      </c>
      <c r="AI195">
        <v>0</v>
      </c>
      <c r="AJ195">
        <v>6</v>
      </c>
    </row>
    <row r="196" spans="1:36" x14ac:dyDescent="0.45">
      <c r="A196" t="s">
        <v>747</v>
      </c>
      <c r="B196">
        <v>10254</v>
      </c>
      <c r="C196">
        <v>0</v>
      </c>
      <c r="D196">
        <v>2</v>
      </c>
      <c r="E196">
        <v>0</v>
      </c>
      <c r="F196">
        <v>1</v>
      </c>
      <c r="G196">
        <v>5</v>
      </c>
      <c r="H196">
        <v>3</v>
      </c>
      <c r="I196">
        <v>0</v>
      </c>
      <c r="J196">
        <v>63430</v>
      </c>
      <c r="K196">
        <v>0</v>
      </c>
      <c r="L196">
        <v>19</v>
      </c>
      <c r="M196" t="s">
        <v>23</v>
      </c>
      <c r="N196" t="s">
        <v>24</v>
      </c>
      <c r="O196">
        <v>2453</v>
      </c>
      <c r="P196" t="s">
        <v>748</v>
      </c>
      <c r="Q196" t="s">
        <v>56</v>
      </c>
      <c r="R196" t="s">
        <v>68</v>
      </c>
      <c r="S196" t="s">
        <v>28</v>
      </c>
      <c r="T196" t="s">
        <v>29</v>
      </c>
      <c r="U196" t="s">
        <v>30</v>
      </c>
      <c r="V196" t="s">
        <v>579</v>
      </c>
      <c r="W196" t="s">
        <v>32</v>
      </c>
      <c r="X196" t="s">
        <v>33</v>
      </c>
      <c r="Y196" t="s">
        <v>34</v>
      </c>
      <c r="Z196" t="s">
        <v>35</v>
      </c>
      <c r="AA196" t="s">
        <v>64</v>
      </c>
      <c r="AB196">
        <v>16</v>
      </c>
      <c r="AC196" t="s">
        <v>37</v>
      </c>
      <c r="AD196" t="s">
        <v>51</v>
      </c>
      <c r="AE196">
        <v>4.4000000000000004</v>
      </c>
      <c r="AF196">
        <v>4</v>
      </c>
      <c r="AG196">
        <v>0</v>
      </c>
      <c r="AH196" t="s">
        <v>39</v>
      </c>
      <c r="AI196">
        <v>0</v>
      </c>
      <c r="AJ196">
        <v>18</v>
      </c>
    </row>
    <row r="197" spans="1:36" x14ac:dyDescent="0.45">
      <c r="A197" t="s">
        <v>749</v>
      </c>
      <c r="B197">
        <v>10120</v>
      </c>
      <c r="C197">
        <v>0</v>
      </c>
      <c r="D197">
        <v>3</v>
      </c>
      <c r="E197">
        <v>1</v>
      </c>
      <c r="F197">
        <v>1</v>
      </c>
      <c r="G197">
        <v>5</v>
      </c>
      <c r="H197">
        <v>3</v>
      </c>
      <c r="I197">
        <v>0</v>
      </c>
      <c r="J197">
        <v>74417</v>
      </c>
      <c r="K197">
        <v>0</v>
      </c>
      <c r="L197">
        <v>20</v>
      </c>
      <c r="M197" t="s">
        <v>54</v>
      </c>
      <c r="N197" t="s">
        <v>24</v>
      </c>
      <c r="O197">
        <v>1460</v>
      </c>
      <c r="P197" t="s">
        <v>750</v>
      </c>
      <c r="Q197" t="s">
        <v>26</v>
      </c>
      <c r="R197" t="s">
        <v>216</v>
      </c>
      <c r="S197" t="s">
        <v>28</v>
      </c>
      <c r="T197" t="s">
        <v>29</v>
      </c>
      <c r="U197" t="s">
        <v>96</v>
      </c>
      <c r="V197" t="s">
        <v>742</v>
      </c>
      <c r="W197" t="s">
        <v>32</v>
      </c>
      <c r="X197" t="s">
        <v>33</v>
      </c>
      <c r="Y197" t="s">
        <v>34</v>
      </c>
      <c r="Z197" t="s">
        <v>35</v>
      </c>
      <c r="AA197" t="s">
        <v>36</v>
      </c>
      <c r="AB197">
        <v>22</v>
      </c>
      <c r="AC197" t="s">
        <v>37</v>
      </c>
      <c r="AD197" t="s">
        <v>51</v>
      </c>
      <c r="AE197">
        <v>4.29</v>
      </c>
      <c r="AF197">
        <v>5</v>
      </c>
      <c r="AG197">
        <v>0</v>
      </c>
      <c r="AH197" t="s">
        <v>321</v>
      </c>
      <c r="AI197">
        <v>0</v>
      </c>
      <c r="AJ197">
        <v>11</v>
      </c>
    </row>
    <row r="198" spans="1:36" x14ac:dyDescent="0.45">
      <c r="A198" t="s">
        <v>751</v>
      </c>
      <c r="B198">
        <v>10216</v>
      </c>
      <c r="C198">
        <v>0</v>
      </c>
      <c r="D198">
        <v>0</v>
      </c>
      <c r="E198">
        <v>1</v>
      </c>
      <c r="F198">
        <v>1</v>
      </c>
      <c r="G198">
        <v>5</v>
      </c>
      <c r="H198">
        <v>3</v>
      </c>
      <c r="I198">
        <v>0</v>
      </c>
      <c r="J198">
        <v>57575</v>
      </c>
      <c r="K198">
        <v>0</v>
      </c>
      <c r="L198">
        <v>19</v>
      </c>
      <c r="M198" t="s">
        <v>23</v>
      </c>
      <c r="N198" t="s">
        <v>24</v>
      </c>
      <c r="O198">
        <v>1550</v>
      </c>
      <c r="P198" t="s">
        <v>752</v>
      </c>
      <c r="Q198" t="s">
        <v>26</v>
      </c>
      <c r="R198" t="s">
        <v>27</v>
      </c>
      <c r="S198" t="s">
        <v>28</v>
      </c>
      <c r="T198" t="s">
        <v>29</v>
      </c>
      <c r="U198" t="s">
        <v>160</v>
      </c>
      <c r="V198" t="s">
        <v>161</v>
      </c>
      <c r="W198" t="s">
        <v>32</v>
      </c>
      <c r="X198" t="s">
        <v>33</v>
      </c>
      <c r="Y198" t="s">
        <v>34</v>
      </c>
      <c r="Z198" t="s">
        <v>35</v>
      </c>
      <c r="AA198" t="s">
        <v>59</v>
      </c>
      <c r="AB198">
        <v>20</v>
      </c>
      <c r="AC198" t="s">
        <v>37</v>
      </c>
      <c r="AD198" t="s">
        <v>51</v>
      </c>
      <c r="AE198">
        <v>4.0999999999999996</v>
      </c>
      <c r="AF198">
        <v>4</v>
      </c>
      <c r="AG198">
        <v>0</v>
      </c>
      <c r="AH198" t="s">
        <v>318</v>
      </c>
      <c r="AI198">
        <v>0</v>
      </c>
      <c r="AJ198">
        <v>13</v>
      </c>
    </row>
    <row r="199" spans="1:36" x14ac:dyDescent="0.45">
      <c r="A199" t="s">
        <v>753</v>
      </c>
      <c r="B199">
        <v>10079</v>
      </c>
      <c r="C199">
        <v>0</v>
      </c>
      <c r="D199">
        <v>0</v>
      </c>
      <c r="E199">
        <v>1</v>
      </c>
      <c r="F199">
        <v>1</v>
      </c>
      <c r="G199">
        <v>3</v>
      </c>
      <c r="H199">
        <v>3</v>
      </c>
      <c r="I199">
        <v>0</v>
      </c>
      <c r="J199">
        <v>87921</v>
      </c>
      <c r="K199">
        <v>0</v>
      </c>
      <c r="L199">
        <v>22</v>
      </c>
      <c r="M199" t="s">
        <v>656</v>
      </c>
      <c r="N199" t="s">
        <v>24</v>
      </c>
      <c r="O199">
        <v>2056</v>
      </c>
      <c r="P199" t="s">
        <v>754</v>
      </c>
      <c r="Q199" t="s">
        <v>26</v>
      </c>
      <c r="R199" t="s">
        <v>27</v>
      </c>
      <c r="S199" t="s">
        <v>28</v>
      </c>
      <c r="T199" t="s">
        <v>29</v>
      </c>
      <c r="U199" t="s">
        <v>160</v>
      </c>
      <c r="V199" t="s">
        <v>755</v>
      </c>
      <c r="W199" t="s">
        <v>32</v>
      </c>
      <c r="X199" t="s">
        <v>33</v>
      </c>
      <c r="Y199" t="s">
        <v>34</v>
      </c>
      <c r="Z199" t="s">
        <v>48</v>
      </c>
      <c r="AA199" t="s">
        <v>364</v>
      </c>
      <c r="AB199">
        <v>13</v>
      </c>
      <c r="AC199" t="s">
        <v>50</v>
      </c>
      <c r="AD199" t="s">
        <v>51</v>
      </c>
      <c r="AE199">
        <v>5</v>
      </c>
      <c r="AF199">
        <v>3</v>
      </c>
      <c r="AG199">
        <v>6</v>
      </c>
      <c r="AH199" t="s">
        <v>93</v>
      </c>
      <c r="AI199">
        <v>0</v>
      </c>
      <c r="AJ199">
        <v>17</v>
      </c>
    </row>
    <row r="200" spans="1:36" x14ac:dyDescent="0.45">
      <c r="A200" t="s">
        <v>756</v>
      </c>
      <c r="B200">
        <v>10215</v>
      </c>
      <c r="C200">
        <v>0</v>
      </c>
      <c r="D200">
        <v>0</v>
      </c>
      <c r="E200">
        <v>1</v>
      </c>
      <c r="F200">
        <v>5</v>
      </c>
      <c r="G200">
        <v>5</v>
      </c>
      <c r="H200">
        <v>3</v>
      </c>
      <c r="I200">
        <v>1</v>
      </c>
      <c r="J200">
        <v>50470</v>
      </c>
      <c r="K200">
        <v>1</v>
      </c>
      <c r="L200">
        <v>19</v>
      </c>
      <c r="M200" t="s">
        <v>23</v>
      </c>
      <c r="N200" t="s">
        <v>24</v>
      </c>
      <c r="O200">
        <v>2110</v>
      </c>
      <c r="P200" t="s">
        <v>757</v>
      </c>
      <c r="Q200" t="s">
        <v>26</v>
      </c>
      <c r="R200" t="s">
        <v>27</v>
      </c>
      <c r="S200" t="s">
        <v>28</v>
      </c>
      <c r="T200" t="s">
        <v>29</v>
      </c>
      <c r="U200" t="s">
        <v>96</v>
      </c>
      <c r="V200" t="s">
        <v>294</v>
      </c>
      <c r="W200" t="s">
        <v>178</v>
      </c>
      <c r="X200" t="s">
        <v>71</v>
      </c>
      <c r="Y200" t="s">
        <v>47</v>
      </c>
      <c r="Z200" t="s">
        <v>35</v>
      </c>
      <c r="AA200" t="s">
        <v>72</v>
      </c>
      <c r="AB200">
        <v>39</v>
      </c>
      <c r="AC200" t="s">
        <v>99</v>
      </c>
      <c r="AD200" t="s">
        <v>51</v>
      </c>
      <c r="AE200">
        <v>4.3</v>
      </c>
      <c r="AF200">
        <v>3</v>
      </c>
      <c r="AG200">
        <v>0</v>
      </c>
      <c r="AH200" t="s">
        <v>758</v>
      </c>
      <c r="AI200">
        <v>0</v>
      </c>
      <c r="AJ200">
        <v>19</v>
      </c>
    </row>
    <row r="201" spans="1:36" x14ac:dyDescent="0.45">
      <c r="A201" t="s">
        <v>759</v>
      </c>
      <c r="B201">
        <v>10185</v>
      </c>
      <c r="C201">
        <v>1</v>
      </c>
      <c r="D201">
        <v>1</v>
      </c>
      <c r="E201">
        <v>1</v>
      </c>
      <c r="F201">
        <v>5</v>
      </c>
      <c r="G201">
        <v>5</v>
      </c>
      <c r="H201">
        <v>3</v>
      </c>
      <c r="I201">
        <v>0</v>
      </c>
      <c r="J201">
        <v>46664</v>
      </c>
      <c r="K201">
        <v>1</v>
      </c>
      <c r="L201">
        <v>19</v>
      </c>
      <c r="M201" t="s">
        <v>23</v>
      </c>
      <c r="N201" t="s">
        <v>24</v>
      </c>
      <c r="O201">
        <v>2421</v>
      </c>
      <c r="P201" t="s">
        <v>760</v>
      </c>
      <c r="Q201" t="s">
        <v>26</v>
      </c>
      <c r="R201" t="s">
        <v>43</v>
      </c>
      <c r="S201" t="s">
        <v>28</v>
      </c>
      <c r="T201" t="s">
        <v>29</v>
      </c>
      <c r="U201" t="s">
        <v>30</v>
      </c>
      <c r="V201" t="s">
        <v>579</v>
      </c>
      <c r="W201" t="s">
        <v>761</v>
      </c>
      <c r="X201" t="s">
        <v>356</v>
      </c>
      <c r="Y201" t="s">
        <v>47</v>
      </c>
      <c r="Z201" t="s">
        <v>35</v>
      </c>
      <c r="AA201" t="s">
        <v>78</v>
      </c>
      <c r="AB201">
        <v>11</v>
      </c>
      <c r="AC201" t="s">
        <v>92</v>
      </c>
      <c r="AD201" t="s">
        <v>51</v>
      </c>
      <c r="AE201">
        <v>3.18</v>
      </c>
      <c r="AF201">
        <v>3</v>
      </c>
      <c r="AG201">
        <v>0</v>
      </c>
      <c r="AH201" t="s">
        <v>762</v>
      </c>
      <c r="AI201">
        <v>0</v>
      </c>
      <c r="AJ201">
        <v>10</v>
      </c>
    </row>
    <row r="202" spans="1:36" x14ac:dyDescent="0.45">
      <c r="A202" t="s">
        <v>763</v>
      </c>
      <c r="B202">
        <v>10063</v>
      </c>
      <c r="C202">
        <v>1</v>
      </c>
      <c r="D202">
        <v>1</v>
      </c>
      <c r="E202">
        <v>1</v>
      </c>
      <c r="F202">
        <v>3</v>
      </c>
      <c r="G202">
        <v>5</v>
      </c>
      <c r="H202">
        <v>3</v>
      </c>
      <c r="I202">
        <v>0</v>
      </c>
      <c r="J202">
        <v>48495</v>
      </c>
      <c r="K202">
        <v>0</v>
      </c>
      <c r="L202">
        <v>19</v>
      </c>
      <c r="M202" t="s">
        <v>23</v>
      </c>
      <c r="N202" t="s">
        <v>24</v>
      </c>
      <c r="O202">
        <v>2136</v>
      </c>
      <c r="P202" t="s">
        <v>764</v>
      </c>
      <c r="Q202" t="s">
        <v>26</v>
      </c>
      <c r="R202" t="s">
        <v>43</v>
      </c>
      <c r="S202" t="s">
        <v>28</v>
      </c>
      <c r="T202" t="s">
        <v>29</v>
      </c>
      <c r="U202" t="s">
        <v>30</v>
      </c>
      <c r="V202" t="s">
        <v>263</v>
      </c>
      <c r="W202" t="s">
        <v>32</v>
      </c>
      <c r="X202" t="s">
        <v>33</v>
      </c>
      <c r="Y202" t="s">
        <v>34</v>
      </c>
      <c r="Z202" t="s">
        <v>35</v>
      </c>
      <c r="AA202" t="s">
        <v>91</v>
      </c>
      <c r="AB202">
        <v>19</v>
      </c>
      <c r="AC202" t="s">
        <v>37</v>
      </c>
      <c r="AD202" t="s">
        <v>51</v>
      </c>
      <c r="AE202">
        <v>5</v>
      </c>
      <c r="AF202">
        <v>5</v>
      </c>
      <c r="AG202">
        <v>0</v>
      </c>
      <c r="AH202" t="s">
        <v>106</v>
      </c>
      <c r="AI202">
        <v>0</v>
      </c>
      <c r="AJ202">
        <v>11</v>
      </c>
    </row>
    <row r="203" spans="1:36" x14ac:dyDescent="0.45">
      <c r="A203" t="s">
        <v>765</v>
      </c>
      <c r="B203">
        <v>10037</v>
      </c>
      <c r="C203">
        <v>0</v>
      </c>
      <c r="D203">
        <v>3</v>
      </c>
      <c r="E203">
        <v>0</v>
      </c>
      <c r="F203">
        <v>1</v>
      </c>
      <c r="G203">
        <v>5</v>
      </c>
      <c r="H203">
        <v>4</v>
      </c>
      <c r="I203">
        <v>1</v>
      </c>
      <c r="J203">
        <v>52984</v>
      </c>
      <c r="K203">
        <v>0</v>
      </c>
      <c r="L203">
        <v>19</v>
      </c>
      <c r="M203" t="s">
        <v>23</v>
      </c>
      <c r="N203" t="s">
        <v>24</v>
      </c>
      <c r="O203">
        <v>1810</v>
      </c>
      <c r="P203" t="s">
        <v>766</v>
      </c>
      <c r="Q203" t="s">
        <v>56</v>
      </c>
      <c r="R203" t="s">
        <v>216</v>
      </c>
      <c r="S203" t="s">
        <v>28</v>
      </c>
      <c r="T203" t="s">
        <v>29</v>
      </c>
      <c r="U203" t="s">
        <v>96</v>
      </c>
      <c r="V203" t="s">
        <v>579</v>
      </c>
      <c r="W203" t="s">
        <v>32</v>
      </c>
      <c r="X203" t="s">
        <v>33</v>
      </c>
      <c r="Y203" t="s">
        <v>34</v>
      </c>
      <c r="Z203" t="s">
        <v>35</v>
      </c>
      <c r="AA203" t="s">
        <v>98</v>
      </c>
      <c r="AB203">
        <v>12</v>
      </c>
      <c r="AC203" t="s">
        <v>99</v>
      </c>
      <c r="AD203" t="s">
        <v>38</v>
      </c>
      <c r="AE203">
        <v>4</v>
      </c>
      <c r="AF203">
        <v>3</v>
      </c>
      <c r="AG203">
        <v>0</v>
      </c>
      <c r="AH203" t="s">
        <v>402</v>
      </c>
      <c r="AI203">
        <v>0</v>
      </c>
      <c r="AJ203">
        <v>12</v>
      </c>
    </row>
    <row r="204" spans="1:36" x14ac:dyDescent="0.45">
      <c r="A204" t="s">
        <v>767</v>
      </c>
      <c r="B204">
        <v>10042</v>
      </c>
      <c r="C204">
        <v>0</v>
      </c>
      <c r="D204">
        <v>0</v>
      </c>
      <c r="E204">
        <v>0</v>
      </c>
      <c r="F204">
        <v>1</v>
      </c>
      <c r="G204">
        <v>6</v>
      </c>
      <c r="H204">
        <v>3</v>
      </c>
      <c r="I204">
        <v>0</v>
      </c>
      <c r="J204">
        <v>63695</v>
      </c>
      <c r="K204">
        <v>0</v>
      </c>
      <c r="L204">
        <v>3</v>
      </c>
      <c r="M204" t="s">
        <v>220</v>
      </c>
      <c r="N204" t="s">
        <v>768</v>
      </c>
      <c r="O204">
        <v>30428</v>
      </c>
      <c r="P204" t="s">
        <v>769</v>
      </c>
      <c r="Q204" t="s">
        <v>56</v>
      </c>
      <c r="R204" t="s">
        <v>27</v>
      </c>
      <c r="S204" t="s">
        <v>28</v>
      </c>
      <c r="T204" t="s">
        <v>29</v>
      </c>
      <c r="U204" t="s">
        <v>127</v>
      </c>
      <c r="V204" t="s">
        <v>161</v>
      </c>
      <c r="W204" t="s">
        <v>32</v>
      </c>
      <c r="X204" t="s">
        <v>33</v>
      </c>
      <c r="Y204" t="s">
        <v>34</v>
      </c>
      <c r="Z204" t="s">
        <v>225</v>
      </c>
      <c r="AA204" t="s">
        <v>270</v>
      </c>
      <c r="AB204">
        <v>21</v>
      </c>
      <c r="AC204" t="s">
        <v>50</v>
      </c>
      <c r="AD204" t="s">
        <v>51</v>
      </c>
      <c r="AE204">
        <v>5</v>
      </c>
      <c r="AF204">
        <v>5</v>
      </c>
      <c r="AG204">
        <v>0</v>
      </c>
      <c r="AH204" t="s">
        <v>100</v>
      </c>
      <c r="AI204">
        <v>0</v>
      </c>
      <c r="AJ204">
        <v>2</v>
      </c>
    </row>
    <row r="205" spans="1:36" x14ac:dyDescent="0.45">
      <c r="A205" t="s">
        <v>770</v>
      </c>
      <c r="B205">
        <v>10206</v>
      </c>
      <c r="C205">
        <v>0</v>
      </c>
      <c r="D205">
        <v>0</v>
      </c>
      <c r="E205">
        <v>0</v>
      </c>
      <c r="F205">
        <v>1</v>
      </c>
      <c r="G205">
        <v>5</v>
      </c>
      <c r="H205">
        <v>3</v>
      </c>
      <c r="I205">
        <v>0</v>
      </c>
      <c r="J205">
        <v>62061</v>
      </c>
      <c r="K205">
        <v>0</v>
      </c>
      <c r="L205">
        <v>19</v>
      </c>
      <c r="M205" t="s">
        <v>23</v>
      </c>
      <c r="N205" t="s">
        <v>24</v>
      </c>
      <c r="O205">
        <v>2132</v>
      </c>
      <c r="P205" t="s">
        <v>748</v>
      </c>
      <c r="Q205" t="s">
        <v>56</v>
      </c>
      <c r="R205" t="s">
        <v>27</v>
      </c>
      <c r="S205" t="s">
        <v>28</v>
      </c>
      <c r="T205" t="s">
        <v>29</v>
      </c>
      <c r="U205" t="s">
        <v>30</v>
      </c>
      <c r="V205" t="s">
        <v>161</v>
      </c>
      <c r="W205" t="s">
        <v>32</v>
      </c>
      <c r="X205" t="s">
        <v>33</v>
      </c>
      <c r="Y205" t="s">
        <v>34</v>
      </c>
      <c r="Z205" t="s">
        <v>35</v>
      </c>
      <c r="AA205" t="s">
        <v>113</v>
      </c>
      <c r="AB205">
        <v>14</v>
      </c>
      <c r="AC205" t="s">
        <v>37</v>
      </c>
      <c r="AD205" t="s">
        <v>51</v>
      </c>
      <c r="AE205">
        <v>3.6</v>
      </c>
      <c r="AF205">
        <v>5</v>
      </c>
      <c r="AG205">
        <v>0</v>
      </c>
      <c r="AH205" t="s">
        <v>86</v>
      </c>
      <c r="AI205">
        <v>0</v>
      </c>
      <c r="AJ205">
        <v>4</v>
      </c>
    </row>
    <row r="206" spans="1:36" x14ac:dyDescent="0.45">
      <c r="A206" t="s">
        <v>771</v>
      </c>
      <c r="B206">
        <v>10104</v>
      </c>
      <c r="C206">
        <v>0</v>
      </c>
      <c r="D206">
        <v>0</v>
      </c>
      <c r="E206">
        <v>0</v>
      </c>
      <c r="F206">
        <v>1</v>
      </c>
      <c r="G206">
        <v>5</v>
      </c>
      <c r="H206">
        <v>3</v>
      </c>
      <c r="I206">
        <v>0</v>
      </c>
      <c r="J206">
        <v>66738</v>
      </c>
      <c r="K206">
        <v>0</v>
      </c>
      <c r="L206">
        <v>20</v>
      </c>
      <c r="M206" t="s">
        <v>54</v>
      </c>
      <c r="N206" t="s">
        <v>24</v>
      </c>
      <c r="O206">
        <v>1040</v>
      </c>
      <c r="P206" t="s">
        <v>772</v>
      </c>
      <c r="Q206" t="s">
        <v>56</v>
      </c>
      <c r="R206" t="s">
        <v>27</v>
      </c>
      <c r="S206" t="s">
        <v>28</v>
      </c>
      <c r="T206" t="s">
        <v>29</v>
      </c>
      <c r="U206" t="s">
        <v>30</v>
      </c>
      <c r="V206" t="s">
        <v>83</v>
      </c>
      <c r="W206" t="s">
        <v>32</v>
      </c>
      <c r="X206" t="s">
        <v>33</v>
      </c>
      <c r="Y206" t="s">
        <v>34</v>
      </c>
      <c r="Z206" t="s">
        <v>35</v>
      </c>
      <c r="AA206" t="s">
        <v>64</v>
      </c>
      <c r="AB206">
        <v>16</v>
      </c>
      <c r="AC206" t="s">
        <v>50</v>
      </c>
      <c r="AD206" t="s">
        <v>51</v>
      </c>
      <c r="AE206">
        <v>4.53</v>
      </c>
      <c r="AF206">
        <v>5</v>
      </c>
      <c r="AG206">
        <v>0</v>
      </c>
      <c r="AH206" t="s">
        <v>472</v>
      </c>
      <c r="AI206">
        <v>0</v>
      </c>
      <c r="AJ206">
        <v>5</v>
      </c>
    </row>
    <row r="207" spans="1:36" x14ac:dyDescent="0.45">
      <c r="A207" t="s">
        <v>773</v>
      </c>
      <c r="B207">
        <v>10303</v>
      </c>
      <c r="C207">
        <v>0</v>
      </c>
      <c r="D207">
        <v>0</v>
      </c>
      <c r="E207">
        <v>0</v>
      </c>
      <c r="F207">
        <v>4</v>
      </c>
      <c r="G207">
        <v>5</v>
      </c>
      <c r="H207">
        <v>1</v>
      </c>
      <c r="I207">
        <v>0</v>
      </c>
      <c r="J207">
        <v>52674</v>
      </c>
      <c r="K207">
        <v>1</v>
      </c>
      <c r="L207">
        <v>19</v>
      </c>
      <c r="M207" t="s">
        <v>23</v>
      </c>
      <c r="N207" t="s">
        <v>24</v>
      </c>
      <c r="O207">
        <v>2152</v>
      </c>
      <c r="P207" t="s">
        <v>774</v>
      </c>
      <c r="Q207" t="s">
        <v>56</v>
      </c>
      <c r="R207" t="s">
        <v>27</v>
      </c>
      <c r="S207" t="s">
        <v>28</v>
      </c>
      <c r="T207" t="s">
        <v>29</v>
      </c>
      <c r="U207" t="s">
        <v>127</v>
      </c>
      <c r="V207" t="s">
        <v>247</v>
      </c>
      <c r="W207" t="s">
        <v>775</v>
      </c>
      <c r="X207" t="s">
        <v>156</v>
      </c>
      <c r="Y207" t="s">
        <v>141</v>
      </c>
      <c r="Z207" t="s">
        <v>35</v>
      </c>
      <c r="AA207" t="s">
        <v>59</v>
      </c>
      <c r="AB207">
        <v>20</v>
      </c>
      <c r="AC207" t="s">
        <v>37</v>
      </c>
      <c r="AD207" t="s">
        <v>352</v>
      </c>
      <c r="AE207">
        <v>2.33</v>
      </c>
      <c r="AF207">
        <v>2</v>
      </c>
      <c r="AG207">
        <v>0</v>
      </c>
      <c r="AH207" t="s">
        <v>776</v>
      </c>
      <c r="AI207">
        <v>6</v>
      </c>
      <c r="AJ207">
        <v>3</v>
      </c>
    </row>
    <row r="208" spans="1:36" x14ac:dyDescent="0.45">
      <c r="A208" t="s">
        <v>777</v>
      </c>
      <c r="B208">
        <v>10078</v>
      </c>
      <c r="C208">
        <v>1</v>
      </c>
      <c r="D208">
        <v>1</v>
      </c>
      <c r="E208">
        <v>0</v>
      </c>
      <c r="F208">
        <v>5</v>
      </c>
      <c r="G208">
        <v>5</v>
      </c>
      <c r="H208">
        <v>3</v>
      </c>
      <c r="I208">
        <v>0</v>
      </c>
      <c r="J208">
        <v>71966</v>
      </c>
      <c r="K208">
        <v>1</v>
      </c>
      <c r="L208">
        <v>20</v>
      </c>
      <c r="M208" t="s">
        <v>54</v>
      </c>
      <c r="N208" t="s">
        <v>24</v>
      </c>
      <c r="O208">
        <v>2492</v>
      </c>
      <c r="P208" t="s">
        <v>778</v>
      </c>
      <c r="Q208" t="s">
        <v>56</v>
      </c>
      <c r="R208" t="s">
        <v>43</v>
      </c>
      <c r="S208" t="s">
        <v>28</v>
      </c>
      <c r="T208" t="s">
        <v>29</v>
      </c>
      <c r="U208" t="s">
        <v>160</v>
      </c>
      <c r="V208" t="s">
        <v>269</v>
      </c>
      <c r="W208" t="s">
        <v>167</v>
      </c>
      <c r="X208" t="s">
        <v>119</v>
      </c>
      <c r="Y208" t="s">
        <v>47</v>
      </c>
      <c r="Z208" t="s">
        <v>35</v>
      </c>
      <c r="AA208" t="s">
        <v>72</v>
      </c>
      <c r="AB208">
        <v>39</v>
      </c>
      <c r="AC208" t="s">
        <v>37</v>
      </c>
      <c r="AD208" t="s">
        <v>51</v>
      </c>
      <c r="AE208">
        <v>5</v>
      </c>
      <c r="AF208">
        <v>3</v>
      </c>
      <c r="AG208">
        <v>0</v>
      </c>
      <c r="AH208" t="s">
        <v>779</v>
      </c>
      <c r="AI208">
        <v>0</v>
      </c>
      <c r="AJ208">
        <v>17</v>
      </c>
    </row>
    <row r="209" spans="1:36" x14ac:dyDescent="0.45">
      <c r="A209" t="s">
        <v>780</v>
      </c>
      <c r="B209">
        <v>10121</v>
      </c>
      <c r="C209">
        <v>0</v>
      </c>
      <c r="D209">
        <v>0</v>
      </c>
      <c r="E209">
        <v>0</v>
      </c>
      <c r="F209">
        <v>1</v>
      </c>
      <c r="G209">
        <v>6</v>
      </c>
      <c r="H209">
        <v>3</v>
      </c>
      <c r="I209">
        <v>0</v>
      </c>
      <c r="J209">
        <v>63051</v>
      </c>
      <c r="K209">
        <v>0</v>
      </c>
      <c r="L209">
        <v>3</v>
      </c>
      <c r="M209" t="s">
        <v>220</v>
      </c>
      <c r="N209" t="s">
        <v>781</v>
      </c>
      <c r="O209">
        <v>33174</v>
      </c>
      <c r="P209" t="s">
        <v>782</v>
      </c>
      <c r="Q209" t="s">
        <v>56</v>
      </c>
      <c r="R209" t="s">
        <v>27</v>
      </c>
      <c r="S209" t="s">
        <v>28</v>
      </c>
      <c r="T209" t="s">
        <v>109</v>
      </c>
      <c r="U209" t="s">
        <v>30</v>
      </c>
      <c r="V209" t="s">
        <v>90</v>
      </c>
      <c r="W209" t="s">
        <v>32</v>
      </c>
      <c r="X209" t="s">
        <v>33</v>
      </c>
      <c r="Y209" t="s">
        <v>34</v>
      </c>
      <c r="Z209" t="s">
        <v>225</v>
      </c>
      <c r="AA209" t="s">
        <v>270</v>
      </c>
      <c r="AB209">
        <v>21</v>
      </c>
      <c r="AC209" t="s">
        <v>50</v>
      </c>
      <c r="AD209" t="s">
        <v>51</v>
      </c>
      <c r="AE209">
        <v>4.28</v>
      </c>
      <c r="AF209">
        <v>3</v>
      </c>
      <c r="AG209">
        <v>0</v>
      </c>
      <c r="AH209" t="s">
        <v>100</v>
      </c>
      <c r="AI209">
        <v>0</v>
      </c>
      <c r="AJ209">
        <v>1</v>
      </c>
    </row>
    <row r="210" spans="1:36" x14ac:dyDescent="0.45">
      <c r="A210" t="s">
        <v>783</v>
      </c>
      <c r="B210">
        <v>10021</v>
      </c>
      <c r="C210">
        <v>1</v>
      </c>
      <c r="D210">
        <v>1</v>
      </c>
      <c r="E210">
        <v>1</v>
      </c>
      <c r="F210">
        <v>1</v>
      </c>
      <c r="G210">
        <v>5</v>
      </c>
      <c r="H210">
        <v>4</v>
      </c>
      <c r="I210">
        <v>0</v>
      </c>
      <c r="J210">
        <v>47414</v>
      </c>
      <c r="K210">
        <v>0</v>
      </c>
      <c r="L210">
        <v>19</v>
      </c>
      <c r="M210" t="s">
        <v>23</v>
      </c>
      <c r="N210" t="s">
        <v>24</v>
      </c>
      <c r="O210">
        <v>2478</v>
      </c>
      <c r="P210" t="s">
        <v>784</v>
      </c>
      <c r="Q210" t="s">
        <v>26</v>
      </c>
      <c r="R210" t="s">
        <v>43</v>
      </c>
      <c r="S210" t="s">
        <v>28</v>
      </c>
      <c r="T210" t="s">
        <v>29</v>
      </c>
      <c r="U210" t="s">
        <v>30</v>
      </c>
      <c r="V210" t="s">
        <v>90</v>
      </c>
      <c r="W210" t="s">
        <v>32</v>
      </c>
      <c r="X210" t="s">
        <v>33</v>
      </c>
      <c r="Y210" t="s">
        <v>34</v>
      </c>
      <c r="Z210" t="s">
        <v>35</v>
      </c>
      <c r="AA210" t="s">
        <v>129</v>
      </c>
      <c r="AB210">
        <v>18</v>
      </c>
      <c r="AC210" t="s">
        <v>37</v>
      </c>
      <c r="AD210" t="s">
        <v>38</v>
      </c>
      <c r="AE210">
        <v>5</v>
      </c>
      <c r="AF210">
        <v>3</v>
      </c>
      <c r="AG210">
        <v>0</v>
      </c>
      <c r="AH210" t="s">
        <v>488</v>
      </c>
      <c r="AI210">
        <v>0</v>
      </c>
      <c r="AJ210">
        <v>13</v>
      </c>
    </row>
    <row r="211" spans="1:36" x14ac:dyDescent="0.45">
      <c r="A211" t="s">
        <v>785</v>
      </c>
      <c r="B211">
        <v>10281</v>
      </c>
      <c r="C211">
        <v>0</v>
      </c>
      <c r="D211">
        <v>0</v>
      </c>
      <c r="E211">
        <v>1</v>
      </c>
      <c r="F211">
        <v>1</v>
      </c>
      <c r="G211">
        <v>5</v>
      </c>
      <c r="H211">
        <v>2</v>
      </c>
      <c r="I211">
        <v>0</v>
      </c>
      <c r="J211">
        <v>53060</v>
      </c>
      <c r="K211">
        <v>0</v>
      </c>
      <c r="L211">
        <v>19</v>
      </c>
      <c r="M211" t="s">
        <v>23</v>
      </c>
      <c r="N211" t="s">
        <v>24</v>
      </c>
      <c r="O211">
        <v>1760</v>
      </c>
      <c r="P211" t="s">
        <v>786</v>
      </c>
      <c r="Q211" t="s">
        <v>26</v>
      </c>
      <c r="R211" t="s">
        <v>27</v>
      </c>
      <c r="S211" t="s">
        <v>28</v>
      </c>
      <c r="T211" t="s">
        <v>29</v>
      </c>
      <c r="U211" t="s">
        <v>96</v>
      </c>
      <c r="V211" t="s">
        <v>184</v>
      </c>
      <c r="W211" t="s">
        <v>32</v>
      </c>
      <c r="X211" t="s">
        <v>33</v>
      </c>
      <c r="Y211" t="s">
        <v>34</v>
      </c>
      <c r="Z211" t="s">
        <v>35</v>
      </c>
      <c r="AA211" t="s">
        <v>36</v>
      </c>
      <c r="AB211">
        <v>22</v>
      </c>
      <c r="AC211" t="s">
        <v>37</v>
      </c>
      <c r="AD211" t="s">
        <v>175</v>
      </c>
      <c r="AE211">
        <v>4.25</v>
      </c>
      <c r="AF211">
        <v>3</v>
      </c>
      <c r="AG211">
        <v>0</v>
      </c>
      <c r="AH211" t="s">
        <v>313</v>
      </c>
      <c r="AI211">
        <v>4</v>
      </c>
      <c r="AJ211">
        <v>6</v>
      </c>
    </row>
    <row r="212" spans="1:36" x14ac:dyDescent="0.45">
      <c r="A212" t="s">
        <v>787</v>
      </c>
      <c r="B212">
        <v>10041</v>
      </c>
      <c r="C212">
        <v>0</v>
      </c>
      <c r="D212">
        <v>0</v>
      </c>
      <c r="E212">
        <v>1</v>
      </c>
      <c r="F212">
        <v>1</v>
      </c>
      <c r="G212">
        <v>6</v>
      </c>
      <c r="H212">
        <v>3</v>
      </c>
      <c r="I212">
        <v>0</v>
      </c>
      <c r="J212">
        <v>68829</v>
      </c>
      <c r="K212">
        <v>0</v>
      </c>
      <c r="L212">
        <v>3</v>
      </c>
      <c r="M212" t="s">
        <v>220</v>
      </c>
      <c r="N212" t="s">
        <v>788</v>
      </c>
      <c r="O212">
        <v>27229</v>
      </c>
      <c r="P212" t="s">
        <v>789</v>
      </c>
      <c r="Q212" t="s">
        <v>26</v>
      </c>
      <c r="R212" t="s">
        <v>27</v>
      </c>
      <c r="S212" t="s">
        <v>28</v>
      </c>
      <c r="T212" t="s">
        <v>29</v>
      </c>
      <c r="U212" t="s">
        <v>30</v>
      </c>
      <c r="V212" t="s">
        <v>104</v>
      </c>
      <c r="W212" t="s">
        <v>32</v>
      </c>
      <c r="X212" t="s">
        <v>33</v>
      </c>
      <c r="Y212" t="s">
        <v>34</v>
      </c>
      <c r="Z212" t="s">
        <v>225</v>
      </c>
      <c r="AA212" t="s">
        <v>226</v>
      </c>
      <c r="AB212">
        <v>17</v>
      </c>
      <c r="AC212" t="s">
        <v>371</v>
      </c>
      <c r="AD212" t="s">
        <v>51</v>
      </c>
      <c r="AE212">
        <v>5</v>
      </c>
      <c r="AF212">
        <v>5</v>
      </c>
      <c r="AG212">
        <v>0</v>
      </c>
      <c r="AH212" t="s">
        <v>146</v>
      </c>
      <c r="AI212">
        <v>0</v>
      </c>
      <c r="AJ212">
        <v>18</v>
      </c>
    </row>
    <row r="213" spans="1:36" x14ac:dyDescent="0.45">
      <c r="A213" t="s">
        <v>790</v>
      </c>
      <c r="B213">
        <v>10148</v>
      </c>
      <c r="C213">
        <v>1</v>
      </c>
      <c r="D213">
        <v>1</v>
      </c>
      <c r="E213">
        <v>0</v>
      </c>
      <c r="F213">
        <v>5</v>
      </c>
      <c r="G213">
        <v>5</v>
      </c>
      <c r="H213">
        <v>3</v>
      </c>
      <c r="I213">
        <v>0</v>
      </c>
      <c r="J213">
        <v>63515</v>
      </c>
      <c r="K213">
        <v>1</v>
      </c>
      <c r="L213">
        <v>19</v>
      </c>
      <c r="M213" t="s">
        <v>23</v>
      </c>
      <c r="N213" t="s">
        <v>24</v>
      </c>
      <c r="O213">
        <v>2351</v>
      </c>
      <c r="P213" t="s">
        <v>791</v>
      </c>
      <c r="Q213" t="s">
        <v>56</v>
      </c>
      <c r="R213" t="s">
        <v>43</v>
      </c>
      <c r="S213" t="s">
        <v>28</v>
      </c>
      <c r="T213" t="s">
        <v>29</v>
      </c>
      <c r="U213" t="s">
        <v>30</v>
      </c>
      <c r="V213" t="s">
        <v>792</v>
      </c>
      <c r="W213" t="s">
        <v>793</v>
      </c>
      <c r="X213" t="s">
        <v>112</v>
      </c>
      <c r="Y213" t="s">
        <v>47</v>
      </c>
      <c r="Z213" t="s">
        <v>35</v>
      </c>
      <c r="AA213" t="s">
        <v>64</v>
      </c>
      <c r="AB213">
        <v>16</v>
      </c>
      <c r="AC213" t="s">
        <v>73</v>
      </c>
      <c r="AD213" t="s">
        <v>51</v>
      </c>
      <c r="AE213">
        <v>3.89</v>
      </c>
      <c r="AF213">
        <v>4</v>
      </c>
      <c r="AG213">
        <v>0</v>
      </c>
      <c r="AH213" t="s">
        <v>204</v>
      </c>
      <c r="AI213">
        <v>0</v>
      </c>
      <c r="AJ213">
        <v>7</v>
      </c>
    </row>
    <row r="214" spans="1:36" x14ac:dyDescent="0.45">
      <c r="A214" t="s">
        <v>794</v>
      </c>
      <c r="B214">
        <v>10005</v>
      </c>
      <c r="C214">
        <v>0</v>
      </c>
      <c r="D214">
        <v>0</v>
      </c>
      <c r="E214">
        <v>1</v>
      </c>
      <c r="F214">
        <v>5</v>
      </c>
      <c r="G214">
        <v>4</v>
      </c>
      <c r="H214">
        <v>4</v>
      </c>
      <c r="I214">
        <v>1</v>
      </c>
      <c r="J214">
        <v>108987</v>
      </c>
      <c r="K214">
        <v>1</v>
      </c>
      <c r="L214">
        <v>24</v>
      </c>
      <c r="M214" t="s">
        <v>81</v>
      </c>
      <c r="N214" t="s">
        <v>24</v>
      </c>
      <c r="O214">
        <v>1844</v>
      </c>
      <c r="P214" t="s">
        <v>795</v>
      </c>
      <c r="Q214" t="s">
        <v>26</v>
      </c>
      <c r="R214" t="s">
        <v>27</v>
      </c>
      <c r="S214" t="s">
        <v>28</v>
      </c>
      <c r="T214" t="s">
        <v>29</v>
      </c>
      <c r="U214" t="s">
        <v>96</v>
      </c>
      <c r="V214" t="s">
        <v>338</v>
      </c>
      <c r="W214" t="s">
        <v>796</v>
      </c>
      <c r="X214" t="s">
        <v>112</v>
      </c>
      <c r="Y214" t="s">
        <v>47</v>
      </c>
      <c r="Z214" t="s">
        <v>84</v>
      </c>
      <c r="AA214" t="s">
        <v>85</v>
      </c>
      <c r="AB214">
        <v>10</v>
      </c>
      <c r="AC214" t="s">
        <v>99</v>
      </c>
      <c r="AD214" t="s">
        <v>38</v>
      </c>
      <c r="AE214">
        <v>5</v>
      </c>
      <c r="AF214">
        <v>5</v>
      </c>
      <c r="AG214">
        <v>3</v>
      </c>
      <c r="AH214" t="s">
        <v>797</v>
      </c>
      <c r="AI214">
        <v>0</v>
      </c>
      <c r="AJ214">
        <v>13</v>
      </c>
    </row>
    <row r="215" spans="1:36" x14ac:dyDescent="0.45">
      <c r="A215" t="s">
        <v>798</v>
      </c>
      <c r="B215">
        <v>10259</v>
      </c>
      <c r="C215">
        <v>1</v>
      </c>
      <c r="D215">
        <v>1</v>
      </c>
      <c r="E215">
        <v>1</v>
      </c>
      <c r="F215">
        <v>5</v>
      </c>
      <c r="G215">
        <v>3</v>
      </c>
      <c r="H215">
        <v>3</v>
      </c>
      <c r="I215">
        <v>0</v>
      </c>
      <c r="J215">
        <v>93093</v>
      </c>
      <c r="K215">
        <v>1</v>
      </c>
      <c r="L215">
        <v>9</v>
      </c>
      <c r="M215" t="s">
        <v>122</v>
      </c>
      <c r="N215" t="s">
        <v>24</v>
      </c>
      <c r="O215">
        <v>2747</v>
      </c>
      <c r="P215" t="s">
        <v>799</v>
      </c>
      <c r="Q215" t="s">
        <v>26</v>
      </c>
      <c r="R215" t="s">
        <v>43</v>
      </c>
      <c r="S215" t="s">
        <v>28</v>
      </c>
      <c r="T215" t="s">
        <v>29</v>
      </c>
      <c r="U215" t="s">
        <v>30</v>
      </c>
      <c r="V215" t="s">
        <v>800</v>
      </c>
      <c r="W215" t="s">
        <v>305</v>
      </c>
      <c r="X215" t="s">
        <v>156</v>
      </c>
      <c r="Y215" t="s">
        <v>47</v>
      </c>
      <c r="Z215" t="s">
        <v>48</v>
      </c>
      <c r="AA215" t="s">
        <v>49</v>
      </c>
      <c r="AB215">
        <v>4</v>
      </c>
      <c r="AC215" t="s">
        <v>92</v>
      </c>
      <c r="AD215" t="s">
        <v>51</v>
      </c>
      <c r="AE215">
        <v>4.7</v>
      </c>
      <c r="AF215">
        <v>4</v>
      </c>
      <c r="AG215">
        <v>5</v>
      </c>
      <c r="AH215" t="s">
        <v>801</v>
      </c>
      <c r="AI215">
        <v>0</v>
      </c>
      <c r="AJ215">
        <v>19</v>
      </c>
    </row>
    <row r="216" spans="1:36" x14ac:dyDescent="0.45">
      <c r="A216" t="s">
        <v>802</v>
      </c>
      <c r="B216">
        <v>10286</v>
      </c>
      <c r="C216">
        <v>0</v>
      </c>
      <c r="D216">
        <v>0</v>
      </c>
      <c r="E216">
        <v>1</v>
      </c>
      <c r="F216">
        <v>5</v>
      </c>
      <c r="G216">
        <v>5</v>
      </c>
      <c r="H216">
        <v>2</v>
      </c>
      <c r="I216">
        <v>0</v>
      </c>
      <c r="J216">
        <v>53564</v>
      </c>
      <c r="K216">
        <v>1</v>
      </c>
      <c r="L216">
        <v>19</v>
      </c>
      <c r="M216" t="s">
        <v>23</v>
      </c>
      <c r="N216" t="s">
        <v>24</v>
      </c>
      <c r="O216">
        <v>2458</v>
      </c>
      <c r="P216" t="s">
        <v>803</v>
      </c>
      <c r="Q216" t="s">
        <v>26</v>
      </c>
      <c r="R216" t="s">
        <v>27</v>
      </c>
      <c r="S216" t="s">
        <v>28</v>
      </c>
      <c r="T216" t="s">
        <v>29</v>
      </c>
      <c r="U216" t="s">
        <v>96</v>
      </c>
      <c r="V216" t="s">
        <v>110</v>
      </c>
      <c r="W216" t="s">
        <v>804</v>
      </c>
      <c r="X216" t="s">
        <v>46</v>
      </c>
      <c r="Y216" t="s">
        <v>47</v>
      </c>
      <c r="Z216" t="s">
        <v>35</v>
      </c>
      <c r="AA216" t="s">
        <v>72</v>
      </c>
      <c r="AB216">
        <v>39</v>
      </c>
      <c r="AC216" t="s">
        <v>73</v>
      </c>
      <c r="AD216" t="s">
        <v>175</v>
      </c>
      <c r="AE216">
        <v>3.54</v>
      </c>
      <c r="AF216">
        <v>5</v>
      </c>
      <c r="AG216">
        <v>0</v>
      </c>
      <c r="AH216" t="s">
        <v>133</v>
      </c>
      <c r="AI216">
        <v>4</v>
      </c>
      <c r="AJ216">
        <v>15</v>
      </c>
    </row>
    <row r="217" spans="1:36" x14ac:dyDescent="0.45">
      <c r="A217" t="s">
        <v>805</v>
      </c>
      <c r="B217">
        <v>10297</v>
      </c>
      <c r="C217">
        <v>1</v>
      </c>
      <c r="D217">
        <v>1</v>
      </c>
      <c r="E217">
        <v>0</v>
      </c>
      <c r="F217">
        <v>5</v>
      </c>
      <c r="G217">
        <v>5</v>
      </c>
      <c r="H217">
        <v>2</v>
      </c>
      <c r="I217">
        <v>0</v>
      </c>
      <c r="J217">
        <v>60270</v>
      </c>
      <c r="K217">
        <v>1</v>
      </c>
      <c r="L217">
        <v>20</v>
      </c>
      <c r="M217" t="s">
        <v>54</v>
      </c>
      <c r="N217" t="s">
        <v>24</v>
      </c>
      <c r="O217">
        <v>2472</v>
      </c>
      <c r="P217" t="s">
        <v>806</v>
      </c>
      <c r="Q217" t="s">
        <v>56</v>
      </c>
      <c r="R217" t="s">
        <v>43</v>
      </c>
      <c r="S217" t="s">
        <v>28</v>
      </c>
      <c r="T217" t="s">
        <v>29</v>
      </c>
      <c r="U217" t="s">
        <v>160</v>
      </c>
      <c r="V217" t="s">
        <v>31</v>
      </c>
      <c r="W217" t="s">
        <v>807</v>
      </c>
      <c r="X217" t="s">
        <v>119</v>
      </c>
      <c r="Y217" t="s">
        <v>47</v>
      </c>
      <c r="Z217" t="s">
        <v>35</v>
      </c>
      <c r="AA217" t="s">
        <v>78</v>
      </c>
      <c r="AB217">
        <v>11</v>
      </c>
      <c r="AC217" t="s">
        <v>174</v>
      </c>
      <c r="AD217" t="s">
        <v>175</v>
      </c>
      <c r="AE217">
        <v>2.4</v>
      </c>
      <c r="AF217">
        <v>5</v>
      </c>
      <c r="AG217">
        <v>0</v>
      </c>
      <c r="AH217" t="s">
        <v>808</v>
      </c>
      <c r="AI217">
        <v>5</v>
      </c>
      <c r="AJ217">
        <v>2</v>
      </c>
    </row>
    <row r="218" spans="1:36" x14ac:dyDescent="0.45">
      <c r="A218" t="s">
        <v>809</v>
      </c>
      <c r="B218">
        <v>10171</v>
      </c>
      <c r="C218">
        <v>0</v>
      </c>
      <c r="D218">
        <v>0</v>
      </c>
      <c r="E218">
        <v>0</v>
      </c>
      <c r="F218">
        <v>5</v>
      </c>
      <c r="G218">
        <v>5</v>
      </c>
      <c r="H218">
        <v>3</v>
      </c>
      <c r="I218">
        <v>0</v>
      </c>
      <c r="J218">
        <v>45998</v>
      </c>
      <c r="K218">
        <v>1</v>
      </c>
      <c r="L218">
        <v>19</v>
      </c>
      <c r="M218" t="s">
        <v>23</v>
      </c>
      <c r="N218" t="s">
        <v>24</v>
      </c>
      <c r="O218">
        <v>2176</v>
      </c>
      <c r="P218" t="s">
        <v>810</v>
      </c>
      <c r="Q218" t="s">
        <v>56</v>
      </c>
      <c r="R218" t="s">
        <v>27</v>
      </c>
      <c r="S218" t="s">
        <v>28</v>
      </c>
      <c r="T218" t="s">
        <v>29</v>
      </c>
      <c r="U218" t="s">
        <v>30</v>
      </c>
      <c r="V218" t="s">
        <v>288</v>
      </c>
      <c r="W218" t="s">
        <v>811</v>
      </c>
      <c r="X218" t="s">
        <v>812</v>
      </c>
      <c r="Y218" t="s">
        <v>47</v>
      </c>
      <c r="Z218" t="s">
        <v>35</v>
      </c>
      <c r="AA218" t="s">
        <v>78</v>
      </c>
      <c r="AB218">
        <v>11</v>
      </c>
      <c r="AC218" t="s">
        <v>37</v>
      </c>
      <c r="AD218" t="s">
        <v>51</v>
      </c>
      <c r="AE218">
        <v>3.45</v>
      </c>
      <c r="AF218">
        <v>4</v>
      </c>
      <c r="AG218">
        <v>0</v>
      </c>
      <c r="AH218" t="s">
        <v>813</v>
      </c>
      <c r="AI218">
        <v>0</v>
      </c>
      <c r="AJ218">
        <v>5</v>
      </c>
    </row>
    <row r="219" spans="1:36" x14ac:dyDescent="0.45">
      <c r="A219" t="s">
        <v>814</v>
      </c>
      <c r="B219">
        <v>10032</v>
      </c>
      <c r="C219">
        <v>1</v>
      </c>
      <c r="D219">
        <v>1</v>
      </c>
      <c r="E219">
        <v>0</v>
      </c>
      <c r="F219">
        <v>5</v>
      </c>
      <c r="G219">
        <v>5</v>
      </c>
      <c r="H219">
        <v>4</v>
      </c>
      <c r="I219">
        <v>0</v>
      </c>
      <c r="J219">
        <v>57954</v>
      </c>
      <c r="K219">
        <v>1</v>
      </c>
      <c r="L219">
        <v>20</v>
      </c>
      <c r="M219" t="s">
        <v>54</v>
      </c>
      <c r="N219" t="s">
        <v>24</v>
      </c>
      <c r="O219">
        <v>1886</v>
      </c>
      <c r="P219" t="s">
        <v>815</v>
      </c>
      <c r="Q219" t="s">
        <v>56</v>
      </c>
      <c r="R219" t="s">
        <v>43</v>
      </c>
      <c r="S219" t="s">
        <v>28</v>
      </c>
      <c r="T219" t="s">
        <v>29</v>
      </c>
      <c r="U219" t="s">
        <v>30</v>
      </c>
      <c r="V219" t="s">
        <v>288</v>
      </c>
      <c r="W219" t="s">
        <v>816</v>
      </c>
      <c r="X219" t="s">
        <v>356</v>
      </c>
      <c r="Y219" t="s">
        <v>47</v>
      </c>
      <c r="Z219" t="s">
        <v>35</v>
      </c>
      <c r="AA219" t="s">
        <v>91</v>
      </c>
      <c r="AB219">
        <v>19</v>
      </c>
      <c r="AC219" t="s">
        <v>50</v>
      </c>
      <c r="AD219" t="s">
        <v>38</v>
      </c>
      <c r="AE219">
        <v>4.2</v>
      </c>
      <c r="AF219">
        <v>5</v>
      </c>
      <c r="AG219">
        <v>0</v>
      </c>
      <c r="AH219" t="s">
        <v>817</v>
      </c>
      <c r="AI219">
        <v>0</v>
      </c>
      <c r="AJ219">
        <v>12</v>
      </c>
    </row>
    <row r="220" spans="1:36" x14ac:dyDescent="0.45">
      <c r="A220" t="s">
        <v>818</v>
      </c>
      <c r="B220">
        <v>10130</v>
      </c>
      <c r="C220">
        <v>1</v>
      </c>
      <c r="D220">
        <v>1</v>
      </c>
      <c r="E220">
        <v>0</v>
      </c>
      <c r="F220">
        <v>5</v>
      </c>
      <c r="G220">
        <v>5</v>
      </c>
      <c r="H220">
        <v>3</v>
      </c>
      <c r="I220">
        <v>0</v>
      </c>
      <c r="J220">
        <v>74669</v>
      </c>
      <c r="K220">
        <v>1</v>
      </c>
      <c r="L220">
        <v>18</v>
      </c>
      <c r="M220" t="s">
        <v>195</v>
      </c>
      <c r="N220" t="s">
        <v>24</v>
      </c>
      <c r="O220">
        <v>2030</v>
      </c>
      <c r="P220" t="s">
        <v>819</v>
      </c>
      <c r="Q220" t="s">
        <v>56</v>
      </c>
      <c r="R220" t="s">
        <v>43</v>
      </c>
      <c r="S220" t="s">
        <v>28</v>
      </c>
      <c r="T220" t="s">
        <v>29</v>
      </c>
      <c r="U220" t="s">
        <v>30</v>
      </c>
      <c r="V220" t="s">
        <v>820</v>
      </c>
      <c r="W220" t="s">
        <v>821</v>
      </c>
      <c r="X220" t="s">
        <v>112</v>
      </c>
      <c r="Y220" t="s">
        <v>47</v>
      </c>
      <c r="Z220" t="s">
        <v>35</v>
      </c>
      <c r="AA220" t="s">
        <v>199</v>
      </c>
      <c r="AB220">
        <v>2</v>
      </c>
      <c r="AC220" t="s">
        <v>50</v>
      </c>
      <c r="AD220" t="s">
        <v>51</v>
      </c>
      <c r="AE220">
        <v>4.16</v>
      </c>
      <c r="AF220">
        <v>5</v>
      </c>
      <c r="AG220">
        <v>0</v>
      </c>
      <c r="AH220" t="s">
        <v>822</v>
      </c>
      <c r="AI220">
        <v>0</v>
      </c>
      <c r="AJ220">
        <v>6</v>
      </c>
    </row>
    <row r="221" spans="1:36" x14ac:dyDescent="0.45">
      <c r="A221" t="s">
        <v>823</v>
      </c>
      <c r="B221">
        <v>10217</v>
      </c>
      <c r="C221">
        <v>1</v>
      </c>
      <c r="D221">
        <v>1</v>
      </c>
      <c r="E221">
        <v>0</v>
      </c>
      <c r="F221">
        <v>1</v>
      </c>
      <c r="G221">
        <v>5</v>
      </c>
      <c r="H221">
        <v>3</v>
      </c>
      <c r="I221">
        <v>0</v>
      </c>
      <c r="J221">
        <v>74226</v>
      </c>
      <c r="K221">
        <v>0</v>
      </c>
      <c r="L221">
        <v>20</v>
      </c>
      <c r="M221" t="s">
        <v>54</v>
      </c>
      <c r="N221" t="s">
        <v>24</v>
      </c>
      <c r="O221">
        <v>2050</v>
      </c>
      <c r="P221" t="s">
        <v>824</v>
      </c>
      <c r="Q221" t="s">
        <v>56</v>
      </c>
      <c r="R221" t="s">
        <v>43</v>
      </c>
      <c r="S221" t="s">
        <v>149</v>
      </c>
      <c r="T221" t="s">
        <v>29</v>
      </c>
      <c r="U221" t="s">
        <v>160</v>
      </c>
      <c r="V221" t="s">
        <v>117</v>
      </c>
      <c r="W221" t="s">
        <v>32</v>
      </c>
      <c r="X221" t="s">
        <v>33</v>
      </c>
      <c r="Y221" t="s">
        <v>34</v>
      </c>
      <c r="Z221" t="s">
        <v>35</v>
      </c>
      <c r="AA221" t="s">
        <v>98</v>
      </c>
      <c r="AB221">
        <v>12</v>
      </c>
      <c r="AC221" t="s">
        <v>37</v>
      </c>
      <c r="AD221" t="s">
        <v>51</v>
      </c>
      <c r="AE221">
        <v>4.3</v>
      </c>
      <c r="AF221">
        <v>3</v>
      </c>
      <c r="AG221">
        <v>0</v>
      </c>
      <c r="AH221" t="s">
        <v>146</v>
      </c>
      <c r="AI221">
        <v>0</v>
      </c>
      <c r="AJ221">
        <v>14</v>
      </c>
    </row>
    <row r="222" spans="1:36" x14ac:dyDescent="0.45">
      <c r="A222" t="s">
        <v>825</v>
      </c>
      <c r="B222">
        <v>10016</v>
      </c>
      <c r="C222">
        <v>1</v>
      </c>
      <c r="D222">
        <v>1</v>
      </c>
      <c r="E222">
        <v>0</v>
      </c>
      <c r="F222">
        <v>1</v>
      </c>
      <c r="G222">
        <v>3</v>
      </c>
      <c r="H222">
        <v>4</v>
      </c>
      <c r="I222">
        <v>0</v>
      </c>
      <c r="J222">
        <v>93554</v>
      </c>
      <c r="K222">
        <v>0</v>
      </c>
      <c r="L222">
        <v>9</v>
      </c>
      <c r="M222" t="s">
        <v>122</v>
      </c>
      <c r="N222" t="s">
        <v>24</v>
      </c>
      <c r="O222">
        <v>1886</v>
      </c>
      <c r="P222" t="s">
        <v>826</v>
      </c>
      <c r="Q222" t="s">
        <v>56</v>
      </c>
      <c r="R222" t="s">
        <v>43</v>
      </c>
      <c r="S222" t="s">
        <v>28</v>
      </c>
      <c r="T222" t="s">
        <v>29</v>
      </c>
      <c r="U222" t="s">
        <v>96</v>
      </c>
      <c r="V222" t="s">
        <v>83</v>
      </c>
      <c r="W222" t="s">
        <v>32</v>
      </c>
      <c r="X222" t="s">
        <v>33</v>
      </c>
      <c r="Y222" t="s">
        <v>34</v>
      </c>
      <c r="Z222" t="s">
        <v>48</v>
      </c>
      <c r="AA222" t="s">
        <v>49</v>
      </c>
      <c r="AB222">
        <v>4</v>
      </c>
      <c r="AC222" t="s">
        <v>92</v>
      </c>
      <c r="AD222" t="s">
        <v>38</v>
      </c>
      <c r="AE222">
        <v>4.5999999999999996</v>
      </c>
      <c r="AF222">
        <v>5</v>
      </c>
      <c r="AG222">
        <v>7</v>
      </c>
      <c r="AH222" t="s">
        <v>384</v>
      </c>
      <c r="AI222">
        <v>0</v>
      </c>
      <c r="AJ222">
        <v>16</v>
      </c>
    </row>
    <row r="223" spans="1:36" x14ac:dyDescent="0.45">
      <c r="A223" t="s">
        <v>827</v>
      </c>
      <c r="B223">
        <v>10050</v>
      </c>
      <c r="C223">
        <v>1</v>
      </c>
      <c r="D223">
        <v>1</v>
      </c>
      <c r="E223">
        <v>1</v>
      </c>
      <c r="F223">
        <v>5</v>
      </c>
      <c r="G223">
        <v>5</v>
      </c>
      <c r="H223">
        <v>3</v>
      </c>
      <c r="I223">
        <v>0</v>
      </c>
      <c r="J223">
        <v>64724</v>
      </c>
      <c r="K223">
        <v>1</v>
      </c>
      <c r="L223">
        <v>19</v>
      </c>
      <c r="M223" t="s">
        <v>23</v>
      </c>
      <c r="N223" t="s">
        <v>24</v>
      </c>
      <c r="O223">
        <v>2451</v>
      </c>
      <c r="P223" t="s">
        <v>828</v>
      </c>
      <c r="Q223" t="s">
        <v>26</v>
      </c>
      <c r="R223" t="s">
        <v>43</v>
      </c>
      <c r="S223" t="s">
        <v>28</v>
      </c>
      <c r="T223" t="s">
        <v>29</v>
      </c>
      <c r="U223" t="s">
        <v>160</v>
      </c>
      <c r="V223" t="s">
        <v>31</v>
      </c>
      <c r="W223" t="s">
        <v>829</v>
      </c>
      <c r="X223" t="s">
        <v>356</v>
      </c>
      <c r="Y223" t="s">
        <v>47</v>
      </c>
      <c r="Z223" t="s">
        <v>35</v>
      </c>
      <c r="AA223" t="s">
        <v>98</v>
      </c>
      <c r="AB223">
        <v>12</v>
      </c>
      <c r="AC223" t="s">
        <v>73</v>
      </c>
      <c r="AD223" t="s">
        <v>51</v>
      </c>
      <c r="AE223">
        <v>5</v>
      </c>
      <c r="AF223">
        <v>3</v>
      </c>
      <c r="AG223">
        <v>0</v>
      </c>
      <c r="AH223" t="s">
        <v>128</v>
      </c>
      <c r="AI223">
        <v>0</v>
      </c>
      <c r="AJ223">
        <v>13</v>
      </c>
    </row>
    <row r="224" spans="1:36" x14ac:dyDescent="0.45">
      <c r="A224" t="s">
        <v>830</v>
      </c>
      <c r="B224">
        <v>10164</v>
      </c>
      <c r="C224">
        <v>0</v>
      </c>
      <c r="D224">
        <v>0</v>
      </c>
      <c r="E224">
        <v>1</v>
      </c>
      <c r="F224">
        <v>1</v>
      </c>
      <c r="G224">
        <v>5</v>
      </c>
      <c r="H224">
        <v>3</v>
      </c>
      <c r="I224">
        <v>0</v>
      </c>
      <c r="J224">
        <v>47001</v>
      </c>
      <c r="K224">
        <v>0</v>
      </c>
      <c r="L224">
        <v>19</v>
      </c>
      <c r="M224" t="s">
        <v>23</v>
      </c>
      <c r="N224" t="s">
        <v>24</v>
      </c>
      <c r="O224">
        <v>2451</v>
      </c>
      <c r="P224" t="s">
        <v>831</v>
      </c>
      <c r="Q224" t="s">
        <v>26</v>
      </c>
      <c r="R224" t="s">
        <v>27</v>
      </c>
      <c r="S224" t="s">
        <v>28</v>
      </c>
      <c r="T224" t="s">
        <v>29</v>
      </c>
      <c r="U224" t="s">
        <v>30</v>
      </c>
      <c r="V224" t="s">
        <v>832</v>
      </c>
      <c r="W224" t="s">
        <v>32</v>
      </c>
      <c r="X224" t="s">
        <v>33</v>
      </c>
      <c r="Y224" t="s">
        <v>34</v>
      </c>
      <c r="Z224" t="s">
        <v>35</v>
      </c>
      <c r="AA224" t="s">
        <v>113</v>
      </c>
      <c r="AB224">
        <v>14</v>
      </c>
      <c r="AC224" t="s">
        <v>73</v>
      </c>
      <c r="AD224" t="s">
        <v>51</v>
      </c>
      <c r="AE224">
        <v>3.66</v>
      </c>
      <c r="AF224">
        <v>3</v>
      </c>
      <c r="AG224">
        <v>0</v>
      </c>
      <c r="AH224" t="s">
        <v>93</v>
      </c>
      <c r="AI224">
        <v>0</v>
      </c>
      <c r="AJ224">
        <v>15</v>
      </c>
    </row>
    <row r="225" spans="1:36" x14ac:dyDescent="0.45">
      <c r="A225" t="s">
        <v>833</v>
      </c>
      <c r="B225">
        <v>10124</v>
      </c>
      <c r="C225">
        <v>1</v>
      </c>
      <c r="D225">
        <v>1</v>
      </c>
      <c r="E225">
        <v>0</v>
      </c>
      <c r="F225">
        <v>1</v>
      </c>
      <c r="G225">
        <v>6</v>
      </c>
      <c r="H225">
        <v>3</v>
      </c>
      <c r="I225">
        <v>0</v>
      </c>
      <c r="J225">
        <v>61844</v>
      </c>
      <c r="K225">
        <v>0</v>
      </c>
      <c r="L225">
        <v>3</v>
      </c>
      <c r="M225" t="s">
        <v>220</v>
      </c>
      <c r="N225" t="s">
        <v>834</v>
      </c>
      <c r="O225">
        <v>40220</v>
      </c>
      <c r="P225" t="s">
        <v>835</v>
      </c>
      <c r="Q225" t="s">
        <v>56</v>
      </c>
      <c r="R225" t="s">
        <v>43</v>
      </c>
      <c r="S225" t="s">
        <v>28</v>
      </c>
      <c r="T225" t="s">
        <v>29</v>
      </c>
      <c r="U225" t="s">
        <v>96</v>
      </c>
      <c r="V225" t="s">
        <v>77</v>
      </c>
      <c r="W225" t="s">
        <v>32</v>
      </c>
      <c r="X225" t="s">
        <v>33</v>
      </c>
      <c r="Y225" t="s">
        <v>34</v>
      </c>
      <c r="Z225" t="s">
        <v>225</v>
      </c>
      <c r="AA225" t="s">
        <v>270</v>
      </c>
      <c r="AB225">
        <v>21</v>
      </c>
      <c r="AC225" t="s">
        <v>371</v>
      </c>
      <c r="AD225" t="s">
        <v>51</v>
      </c>
      <c r="AE225">
        <v>4.2</v>
      </c>
      <c r="AF225">
        <v>5</v>
      </c>
      <c r="AG225">
        <v>0</v>
      </c>
      <c r="AH225" t="s">
        <v>213</v>
      </c>
      <c r="AI225">
        <v>0</v>
      </c>
      <c r="AJ225">
        <v>9</v>
      </c>
    </row>
    <row r="226" spans="1:36" x14ac:dyDescent="0.45">
      <c r="A226" t="s">
        <v>836</v>
      </c>
      <c r="B226">
        <v>10187</v>
      </c>
      <c r="C226">
        <v>0</v>
      </c>
      <c r="D226">
        <v>2</v>
      </c>
      <c r="E226">
        <v>0</v>
      </c>
      <c r="F226">
        <v>5</v>
      </c>
      <c r="G226">
        <v>5</v>
      </c>
      <c r="H226">
        <v>3</v>
      </c>
      <c r="I226">
        <v>0</v>
      </c>
      <c r="J226">
        <v>46799</v>
      </c>
      <c r="K226">
        <v>1</v>
      </c>
      <c r="L226">
        <v>19</v>
      </c>
      <c r="M226" t="s">
        <v>23</v>
      </c>
      <c r="N226" t="s">
        <v>24</v>
      </c>
      <c r="O226">
        <v>1742</v>
      </c>
      <c r="P226" t="s">
        <v>837</v>
      </c>
      <c r="Q226" t="s">
        <v>56</v>
      </c>
      <c r="R226" t="s">
        <v>68</v>
      </c>
      <c r="S226" t="s">
        <v>149</v>
      </c>
      <c r="T226" t="s">
        <v>29</v>
      </c>
      <c r="U226" t="s">
        <v>160</v>
      </c>
      <c r="V226" t="s">
        <v>288</v>
      </c>
      <c r="W226" t="s">
        <v>838</v>
      </c>
      <c r="X226" t="s">
        <v>112</v>
      </c>
      <c r="Y226" t="s">
        <v>47</v>
      </c>
      <c r="Z226" t="s">
        <v>35</v>
      </c>
      <c r="AA226" t="s">
        <v>59</v>
      </c>
      <c r="AB226">
        <v>20</v>
      </c>
      <c r="AC226" t="s">
        <v>73</v>
      </c>
      <c r="AD226" t="s">
        <v>51</v>
      </c>
      <c r="AE226">
        <v>3.17</v>
      </c>
      <c r="AF226">
        <v>4</v>
      </c>
      <c r="AG226">
        <v>0</v>
      </c>
      <c r="AH226" t="s">
        <v>839</v>
      </c>
      <c r="AI226">
        <v>0</v>
      </c>
      <c r="AJ226">
        <v>14</v>
      </c>
    </row>
    <row r="227" spans="1:36" x14ac:dyDescent="0.45">
      <c r="A227" t="s">
        <v>840</v>
      </c>
      <c r="B227">
        <v>10225</v>
      </c>
      <c r="C227">
        <v>0</v>
      </c>
      <c r="D227">
        <v>0</v>
      </c>
      <c r="E227">
        <v>1</v>
      </c>
      <c r="F227">
        <v>1</v>
      </c>
      <c r="G227">
        <v>5</v>
      </c>
      <c r="H227">
        <v>3</v>
      </c>
      <c r="I227">
        <v>0</v>
      </c>
      <c r="J227">
        <v>59472</v>
      </c>
      <c r="K227">
        <v>0</v>
      </c>
      <c r="L227">
        <v>19</v>
      </c>
      <c r="M227" t="s">
        <v>23</v>
      </c>
      <c r="N227" t="s">
        <v>24</v>
      </c>
      <c r="O227">
        <v>2109</v>
      </c>
      <c r="P227" t="s">
        <v>841</v>
      </c>
      <c r="Q227" t="s">
        <v>26</v>
      </c>
      <c r="R227" t="s">
        <v>27</v>
      </c>
      <c r="S227" t="s">
        <v>28</v>
      </c>
      <c r="T227" t="s">
        <v>29</v>
      </c>
      <c r="U227" t="s">
        <v>30</v>
      </c>
      <c r="V227" t="s">
        <v>594</v>
      </c>
      <c r="W227" t="s">
        <v>32</v>
      </c>
      <c r="X227" t="s">
        <v>33</v>
      </c>
      <c r="Y227" t="s">
        <v>34</v>
      </c>
      <c r="Z227" t="s">
        <v>35</v>
      </c>
      <c r="AA227" t="s">
        <v>129</v>
      </c>
      <c r="AB227">
        <v>18</v>
      </c>
      <c r="AC227" t="s">
        <v>92</v>
      </c>
      <c r="AD227" t="s">
        <v>51</v>
      </c>
      <c r="AE227">
        <v>4.8</v>
      </c>
      <c r="AF227">
        <v>3</v>
      </c>
      <c r="AG227">
        <v>0</v>
      </c>
      <c r="AH227" t="s">
        <v>79</v>
      </c>
      <c r="AI227">
        <v>0</v>
      </c>
      <c r="AJ227">
        <v>14</v>
      </c>
    </row>
    <row r="228" spans="1:36" x14ac:dyDescent="0.45">
      <c r="A228" t="s">
        <v>842</v>
      </c>
      <c r="B228">
        <v>10262</v>
      </c>
      <c r="C228">
        <v>0</v>
      </c>
      <c r="D228">
        <v>2</v>
      </c>
      <c r="E228">
        <v>0</v>
      </c>
      <c r="F228">
        <v>5</v>
      </c>
      <c r="G228">
        <v>5</v>
      </c>
      <c r="H228">
        <v>3</v>
      </c>
      <c r="I228">
        <v>0</v>
      </c>
      <c r="J228">
        <v>46430</v>
      </c>
      <c r="K228">
        <v>1</v>
      </c>
      <c r="L228">
        <v>19</v>
      </c>
      <c r="M228" t="s">
        <v>23</v>
      </c>
      <c r="N228" t="s">
        <v>24</v>
      </c>
      <c r="O228">
        <v>2474</v>
      </c>
      <c r="P228" t="s">
        <v>843</v>
      </c>
      <c r="Q228" t="s">
        <v>56</v>
      </c>
      <c r="R228" t="s">
        <v>68</v>
      </c>
      <c r="S228" t="s">
        <v>28</v>
      </c>
      <c r="T228" t="s">
        <v>29</v>
      </c>
      <c r="U228" t="s">
        <v>30</v>
      </c>
      <c r="V228" t="s">
        <v>57</v>
      </c>
      <c r="W228" t="s">
        <v>551</v>
      </c>
      <c r="X228" t="s">
        <v>119</v>
      </c>
      <c r="Y228" t="s">
        <v>47</v>
      </c>
      <c r="Z228" t="s">
        <v>35</v>
      </c>
      <c r="AA228" t="s">
        <v>59</v>
      </c>
      <c r="AB228">
        <v>20</v>
      </c>
      <c r="AC228" t="s">
        <v>50</v>
      </c>
      <c r="AD228" t="s">
        <v>51</v>
      </c>
      <c r="AE228">
        <v>4.5</v>
      </c>
      <c r="AF228">
        <v>5</v>
      </c>
      <c r="AG228">
        <v>0</v>
      </c>
      <c r="AH228" t="s">
        <v>844</v>
      </c>
      <c r="AI228">
        <v>0</v>
      </c>
      <c r="AJ228">
        <v>16</v>
      </c>
    </row>
    <row r="229" spans="1:36" x14ac:dyDescent="0.45">
      <c r="A229" t="s">
        <v>845</v>
      </c>
      <c r="B229">
        <v>10131</v>
      </c>
      <c r="C229">
        <v>1</v>
      </c>
      <c r="D229">
        <v>1</v>
      </c>
      <c r="E229">
        <v>1</v>
      </c>
      <c r="F229">
        <v>5</v>
      </c>
      <c r="G229">
        <v>1</v>
      </c>
      <c r="H229">
        <v>3</v>
      </c>
      <c r="I229">
        <v>1</v>
      </c>
      <c r="J229">
        <v>83363</v>
      </c>
      <c r="K229">
        <v>1</v>
      </c>
      <c r="L229">
        <v>23</v>
      </c>
      <c r="M229" t="s">
        <v>81</v>
      </c>
      <c r="N229" t="s">
        <v>24</v>
      </c>
      <c r="O229">
        <v>2045</v>
      </c>
      <c r="P229" t="s">
        <v>846</v>
      </c>
      <c r="Q229" t="s">
        <v>26</v>
      </c>
      <c r="R229" t="s">
        <v>43</v>
      </c>
      <c r="S229" t="s">
        <v>149</v>
      </c>
      <c r="T229" t="s">
        <v>29</v>
      </c>
      <c r="U229" t="s">
        <v>96</v>
      </c>
      <c r="V229" t="s">
        <v>138</v>
      </c>
      <c r="W229" t="s">
        <v>847</v>
      </c>
      <c r="X229" t="s">
        <v>46</v>
      </c>
      <c r="Y229" t="s">
        <v>47</v>
      </c>
      <c r="Z229" t="s">
        <v>84</v>
      </c>
      <c r="AA229" t="s">
        <v>199</v>
      </c>
      <c r="AB229">
        <v>2</v>
      </c>
      <c r="AC229" t="s">
        <v>99</v>
      </c>
      <c r="AD229" t="s">
        <v>51</v>
      </c>
      <c r="AE229">
        <v>4.1500000000000004</v>
      </c>
      <c r="AF229">
        <v>4</v>
      </c>
      <c r="AG229">
        <v>0</v>
      </c>
      <c r="AH229" t="s">
        <v>848</v>
      </c>
      <c r="AI229">
        <v>0</v>
      </c>
      <c r="AJ229">
        <v>4</v>
      </c>
    </row>
    <row r="230" spans="1:36" x14ac:dyDescent="0.45">
      <c r="A230" t="s">
        <v>849</v>
      </c>
      <c r="B230">
        <v>10239</v>
      </c>
      <c r="C230">
        <v>1</v>
      </c>
      <c r="D230">
        <v>1</v>
      </c>
      <c r="E230">
        <v>0</v>
      </c>
      <c r="F230">
        <v>1</v>
      </c>
      <c r="G230">
        <v>3</v>
      </c>
      <c r="H230">
        <v>3</v>
      </c>
      <c r="I230">
        <v>0</v>
      </c>
      <c r="J230">
        <v>95920</v>
      </c>
      <c r="K230">
        <v>0</v>
      </c>
      <c r="L230">
        <v>4</v>
      </c>
      <c r="M230" t="s">
        <v>361</v>
      </c>
      <c r="N230" t="s">
        <v>24</v>
      </c>
      <c r="O230">
        <v>2110</v>
      </c>
      <c r="P230" t="s">
        <v>850</v>
      </c>
      <c r="Q230" t="s">
        <v>56</v>
      </c>
      <c r="R230" t="s">
        <v>43</v>
      </c>
      <c r="S230" t="s">
        <v>28</v>
      </c>
      <c r="T230" t="s">
        <v>29</v>
      </c>
      <c r="U230" t="s">
        <v>96</v>
      </c>
      <c r="V230" t="s">
        <v>658</v>
      </c>
      <c r="W230" t="s">
        <v>32</v>
      </c>
      <c r="X230" t="s">
        <v>33</v>
      </c>
      <c r="Y230" t="s">
        <v>34</v>
      </c>
      <c r="Z230" t="s">
        <v>48</v>
      </c>
      <c r="AA230" t="s">
        <v>364</v>
      </c>
      <c r="AB230">
        <v>13</v>
      </c>
      <c r="AC230" t="s">
        <v>50</v>
      </c>
      <c r="AD230" t="s">
        <v>51</v>
      </c>
      <c r="AE230">
        <v>4.4000000000000004</v>
      </c>
      <c r="AF230">
        <v>4</v>
      </c>
      <c r="AG230">
        <v>6</v>
      </c>
      <c r="AH230" t="s">
        <v>631</v>
      </c>
      <c r="AI230">
        <v>0</v>
      </c>
      <c r="AJ230">
        <v>10</v>
      </c>
    </row>
    <row r="231" spans="1:36" x14ac:dyDescent="0.45">
      <c r="A231" t="s">
        <v>851</v>
      </c>
      <c r="B231">
        <v>10152</v>
      </c>
      <c r="C231">
        <v>0</v>
      </c>
      <c r="D231">
        <v>2</v>
      </c>
      <c r="E231">
        <v>1</v>
      </c>
      <c r="F231">
        <v>5</v>
      </c>
      <c r="G231">
        <v>5</v>
      </c>
      <c r="H231">
        <v>3</v>
      </c>
      <c r="I231">
        <v>0</v>
      </c>
      <c r="J231">
        <v>61729</v>
      </c>
      <c r="K231">
        <v>1</v>
      </c>
      <c r="L231">
        <v>19</v>
      </c>
      <c r="M231" t="s">
        <v>23</v>
      </c>
      <c r="N231" t="s">
        <v>24</v>
      </c>
      <c r="O231">
        <v>2478</v>
      </c>
      <c r="P231" t="s">
        <v>852</v>
      </c>
      <c r="Q231" t="s">
        <v>26</v>
      </c>
      <c r="R231" t="s">
        <v>68</v>
      </c>
      <c r="S231" t="s">
        <v>28</v>
      </c>
      <c r="T231" t="s">
        <v>29</v>
      </c>
      <c r="U231" t="s">
        <v>30</v>
      </c>
      <c r="V231" t="s">
        <v>294</v>
      </c>
      <c r="W231" t="s">
        <v>853</v>
      </c>
      <c r="X231" t="s">
        <v>356</v>
      </c>
      <c r="Y231" t="s">
        <v>47</v>
      </c>
      <c r="Z231" t="s">
        <v>35</v>
      </c>
      <c r="AA231" t="s">
        <v>36</v>
      </c>
      <c r="AB231">
        <v>22</v>
      </c>
      <c r="AC231" t="s">
        <v>50</v>
      </c>
      <c r="AD231" t="s">
        <v>51</v>
      </c>
      <c r="AE231">
        <v>3.8</v>
      </c>
      <c r="AF231">
        <v>5</v>
      </c>
      <c r="AG231">
        <v>0</v>
      </c>
      <c r="AH231" t="s">
        <v>854</v>
      </c>
      <c r="AI231">
        <v>0</v>
      </c>
      <c r="AJ231">
        <v>19</v>
      </c>
    </row>
    <row r="232" spans="1:36" x14ac:dyDescent="0.45">
      <c r="A232" t="s">
        <v>855</v>
      </c>
      <c r="B232">
        <v>10140</v>
      </c>
      <c r="C232">
        <v>1</v>
      </c>
      <c r="D232">
        <v>1</v>
      </c>
      <c r="E232">
        <v>1</v>
      </c>
      <c r="F232">
        <v>1</v>
      </c>
      <c r="G232">
        <v>6</v>
      </c>
      <c r="H232">
        <v>3</v>
      </c>
      <c r="I232">
        <v>0</v>
      </c>
      <c r="J232">
        <v>61809</v>
      </c>
      <c r="K232">
        <v>0</v>
      </c>
      <c r="L232">
        <v>3</v>
      </c>
      <c r="M232" t="s">
        <v>220</v>
      </c>
      <c r="N232" t="s">
        <v>856</v>
      </c>
      <c r="O232">
        <v>83706</v>
      </c>
      <c r="P232" t="s">
        <v>857</v>
      </c>
      <c r="Q232" t="s">
        <v>26</v>
      </c>
      <c r="R232" t="s">
        <v>43</v>
      </c>
      <c r="S232" t="s">
        <v>28</v>
      </c>
      <c r="T232" t="s">
        <v>29</v>
      </c>
      <c r="U232" t="s">
        <v>30</v>
      </c>
      <c r="V232" t="s">
        <v>263</v>
      </c>
      <c r="W232" t="s">
        <v>32</v>
      </c>
      <c r="X232" t="s">
        <v>33</v>
      </c>
      <c r="Y232" t="s">
        <v>34</v>
      </c>
      <c r="Z232" t="s">
        <v>225</v>
      </c>
      <c r="AA232" t="s">
        <v>226</v>
      </c>
      <c r="AB232">
        <v>17</v>
      </c>
      <c r="AC232" t="s">
        <v>174</v>
      </c>
      <c r="AD232" t="s">
        <v>51</v>
      </c>
      <c r="AE232">
        <v>3.98</v>
      </c>
      <c r="AF232">
        <v>3</v>
      </c>
      <c r="AG232">
        <v>0</v>
      </c>
      <c r="AH232" t="s">
        <v>321</v>
      </c>
      <c r="AI232">
        <v>0</v>
      </c>
      <c r="AJ232">
        <v>4</v>
      </c>
    </row>
    <row r="233" spans="1:36" x14ac:dyDescent="0.45">
      <c r="A233" t="s">
        <v>858</v>
      </c>
      <c r="B233">
        <v>10058</v>
      </c>
      <c r="C233">
        <v>0</v>
      </c>
      <c r="D233">
        <v>2</v>
      </c>
      <c r="E233">
        <v>1</v>
      </c>
      <c r="F233">
        <v>5</v>
      </c>
      <c r="G233">
        <v>5</v>
      </c>
      <c r="H233">
        <v>3</v>
      </c>
      <c r="I233">
        <v>0</v>
      </c>
      <c r="J233">
        <v>45115</v>
      </c>
      <c r="K233">
        <v>1</v>
      </c>
      <c r="L233">
        <v>19</v>
      </c>
      <c r="M233" t="s">
        <v>23</v>
      </c>
      <c r="N233" t="s">
        <v>24</v>
      </c>
      <c r="O233">
        <v>2176</v>
      </c>
      <c r="P233" t="s">
        <v>859</v>
      </c>
      <c r="Q233" t="s">
        <v>26</v>
      </c>
      <c r="R233" t="s">
        <v>68</v>
      </c>
      <c r="S233" t="s">
        <v>28</v>
      </c>
      <c r="T233" t="s">
        <v>109</v>
      </c>
      <c r="U233" t="s">
        <v>30</v>
      </c>
      <c r="V233" t="s">
        <v>288</v>
      </c>
      <c r="W233" t="s">
        <v>860</v>
      </c>
      <c r="X233" t="s">
        <v>198</v>
      </c>
      <c r="Y233" t="s">
        <v>47</v>
      </c>
      <c r="Z233" t="s">
        <v>35</v>
      </c>
      <c r="AA233" t="s">
        <v>64</v>
      </c>
      <c r="AB233">
        <v>16</v>
      </c>
      <c r="AC233" t="s">
        <v>37</v>
      </c>
      <c r="AD233" t="s">
        <v>51</v>
      </c>
      <c r="AE233">
        <v>5</v>
      </c>
      <c r="AF233">
        <v>4</v>
      </c>
      <c r="AG233">
        <v>0</v>
      </c>
      <c r="AH233" t="s">
        <v>44</v>
      </c>
      <c r="AI233">
        <v>0</v>
      </c>
      <c r="AJ233">
        <v>11</v>
      </c>
    </row>
    <row r="234" spans="1:36" x14ac:dyDescent="0.45">
      <c r="A234" t="s">
        <v>861</v>
      </c>
      <c r="B234">
        <v>10011</v>
      </c>
      <c r="C234">
        <v>1</v>
      </c>
      <c r="D234">
        <v>1</v>
      </c>
      <c r="E234">
        <v>0</v>
      </c>
      <c r="F234">
        <v>1</v>
      </c>
      <c r="G234">
        <v>5</v>
      </c>
      <c r="H234">
        <v>4</v>
      </c>
      <c r="I234">
        <v>0</v>
      </c>
      <c r="J234">
        <v>46738</v>
      </c>
      <c r="K234">
        <v>0</v>
      </c>
      <c r="L234">
        <v>19</v>
      </c>
      <c r="M234" t="s">
        <v>23</v>
      </c>
      <c r="N234" t="s">
        <v>24</v>
      </c>
      <c r="O234">
        <v>2171</v>
      </c>
      <c r="P234" t="s">
        <v>862</v>
      </c>
      <c r="Q234" t="s">
        <v>56</v>
      </c>
      <c r="R234" t="s">
        <v>43</v>
      </c>
      <c r="S234" t="s">
        <v>28</v>
      </c>
      <c r="T234" t="s">
        <v>29</v>
      </c>
      <c r="U234" t="s">
        <v>160</v>
      </c>
      <c r="V234" t="s">
        <v>535</v>
      </c>
      <c r="W234" t="s">
        <v>32</v>
      </c>
      <c r="X234" t="s">
        <v>33</v>
      </c>
      <c r="Y234" t="s">
        <v>34</v>
      </c>
      <c r="Z234" t="s">
        <v>35</v>
      </c>
      <c r="AA234" t="s">
        <v>72</v>
      </c>
      <c r="AC234" t="s">
        <v>73</v>
      </c>
      <c r="AD234" t="s">
        <v>38</v>
      </c>
      <c r="AE234">
        <v>4.3600000000000003</v>
      </c>
      <c r="AF234">
        <v>5</v>
      </c>
      <c r="AG234">
        <v>0</v>
      </c>
      <c r="AH234" t="s">
        <v>548</v>
      </c>
      <c r="AI234">
        <v>0</v>
      </c>
      <c r="AJ234">
        <v>16</v>
      </c>
    </row>
    <row r="235" spans="1:36" x14ac:dyDescent="0.45">
      <c r="A235" t="s">
        <v>863</v>
      </c>
      <c r="B235">
        <v>10230</v>
      </c>
      <c r="C235">
        <v>0</v>
      </c>
      <c r="D235">
        <v>2</v>
      </c>
      <c r="E235">
        <v>0</v>
      </c>
      <c r="F235">
        <v>5</v>
      </c>
      <c r="G235">
        <v>5</v>
      </c>
      <c r="H235">
        <v>3</v>
      </c>
      <c r="I235">
        <v>0</v>
      </c>
      <c r="J235">
        <v>64971</v>
      </c>
      <c r="K235">
        <v>1</v>
      </c>
      <c r="L235">
        <v>20</v>
      </c>
      <c r="M235" t="s">
        <v>54</v>
      </c>
      <c r="N235" t="s">
        <v>24</v>
      </c>
      <c r="O235">
        <v>1902</v>
      </c>
      <c r="P235" t="s">
        <v>864</v>
      </c>
      <c r="Q235" t="s">
        <v>56</v>
      </c>
      <c r="R235" t="s">
        <v>68</v>
      </c>
      <c r="S235" t="s">
        <v>149</v>
      </c>
      <c r="T235" t="s">
        <v>29</v>
      </c>
      <c r="U235" t="s">
        <v>96</v>
      </c>
      <c r="V235" t="s">
        <v>294</v>
      </c>
      <c r="W235" t="s">
        <v>865</v>
      </c>
      <c r="X235" t="s">
        <v>71</v>
      </c>
      <c r="Y235" t="s">
        <v>47</v>
      </c>
      <c r="Z235" t="s">
        <v>35</v>
      </c>
      <c r="AA235" t="s">
        <v>113</v>
      </c>
      <c r="AB235">
        <v>14</v>
      </c>
      <c r="AC235" t="s">
        <v>73</v>
      </c>
      <c r="AD235" t="s">
        <v>51</v>
      </c>
      <c r="AE235">
        <v>4.5</v>
      </c>
      <c r="AF235">
        <v>4</v>
      </c>
      <c r="AG235">
        <v>0</v>
      </c>
      <c r="AH235" t="s">
        <v>865</v>
      </c>
      <c r="AI235">
        <v>0</v>
      </c>
      <c r="AJ235">
        <v>10</v>
      </c>
    </row>
    <row r="236" spans="1:36" x14ac:dyDescent="0.45">
      <c r="A236" t="s">
        <v>866</v>
      </c>
      <c r="B236">
        <v>10224</v>
      </c>
      <c r="C236">
        <v>1</v>
      </c>
      <c r="D236">
        <v>1</v>
      </c>
      <c r="E236">
        <v>1</v>
      </c>
      <c r="F236">
        <v>5</v>
      </c>
      <c r="G236">
        <v>5</v>
      </c>
      <c r="H236">
        <v>3</v>
      </c>
      <c r="I236">
        <v>0</v>
      </c>
      <c r="J236">
        <v>55578</v>
      </c>
      <c r="K236">
        <v>1</v>
      </c>
      <c r="L236">
        <v>20</v>
      </c>
      <c r="M236" t="s">
        <v>54</v>
      </c>
      <c r="N236" t="s">
        <v>24</v>
      </c>
      <c r="O236">
        <v>2138</v>
      </c>
      <c r="P236" t="s">
        <v>867</v>
      </c>
      <c r="Q236" t="s">
        <v>26</v>
      </c>
      <c r="R236" t="s">
        <v>43</v>
      </c>
      <c r="S236" t="s">
        <v>28</v>
      </c>
      <c r="T236" t="s">
        <v>29</v>
      </c>
      <c r="U236" t="s">
        <v>30</v>
      </c>
      <c r="V236" t="s">
        <v>31</v>
      </c>
      <c r="W236" t="s">
        <v>868</v>
      </c>
      <c r="X236" t="s">
        <v>112</v>
      </c>
      <c r="Y236" t="s">
        <v>47</v>
      </c>
      <c r="Z236" t="s">
        <v>35</v>
      </c>
      <c r="AA236" t="s">
        <v>59</v>
      </c>
      <c r="AB236">
        <v>20</v>
      </c>
      <c r="AC236" t="s">
        <v>50</v>
      </c>
      <c r="AD236" t="s">
        <v>51</v>
      </c>
      <c r="AE236">
        <v>4.2</v>
      </c>
      <c r="AF236">
        <v>5</v>
      </c>
      <c r="AG236">
        <v>0</v>
      </c>
      <c r="AH236" t="s">
        <v>869</v>
      </c>
      <c r="AI236">
        <v>0</v>
      </c>
      <c r="AJ236">
        <v>13</v>
      </c>
    </row>
    <row r="237" spans="1:36" x14ac:dyDescent="0.45">
      <c r="A237" t="s">
        <v>870</v>
      </c>
      <c r="B237">
        <v>10047</v>
      </c>
      <c r="C237">
        <v>1</v>
      </c>
      <c r="D237">
        <v>1</v>
      </c>
      <c r="E237">
        <v>1</v>
      </c>
      <c r="F237">
        <v>5</v>
      </c>
      <c r="G237">
        <v>5</v>
      </c>
      <c r="H237">
        <v>3</v>
      </c>
      <c r="I237">
        <v>0</v>
      </c>
      <c r="J237">
        <v>50428</v>
      </c>
      <c r="K237">
        <v>1</v>
      </c>
      <c r="L237">
        <v>19</v>
      </c>
      <c r="M237" t="s">
        <v>23</v>
      </c>
      <c r="N237" t="s">
        <v>24</v>
      </c>
      <c r="O237">
        <v>1420</v>
      </c>
      <c r="P237" t="s">
        <v>871</v>
      </c>
      <c r="Q237" t="s">
        <v>26</v>
      </c>
      <c r="R237" t="s">
        <v>43</v>
      </c>
      <c r="S237" t="s">
        <v>28</v>
      </c>
      <c r="T237" t="s">
        <v>29</v>
      </c>
      <c r="U237" t="s">
        <v>96</v>
      </c>
      <c r="V237" t="s">
        <v>110</v>
      </c>
      <c r="W237" t="s">
        <v>872</v>
      </c>
      <c r="X237" t="s">
        <v>140</v>
      </c>
      <c r="Y237" t="s">
        <v>47</v>
      </c>
      <c r="Z237" t="s">
        <v>35</v>
      </c>
      <c r="AA237" t="s">
        <v>78</v>
      </c>
      <c r="AB237">
        <v>11</v>
      </c>
      <c r="AC237" t="s">
        <v>50</v>
      </c>
      <c r="AD237" t="s">
        <v>51</v>
      </c>
      <c r="AE237">
        <v>5</v>
      </c>
      <c r="AF237">
        <v>3</v>
      </c>
      <c r="AG237">
        <v>0</v>
      </c>
      <c r="AH237" t="s">
        <v>873</v>
      </c>
      <c r="AI237">
        <v>0</v>
      </c>
      <c r="AJ237">
        <v>11</v>
      </c>
    </row>
    <row r="238" spans="1:36" x14ac:dyDescent="0.45">
      <c r="A238" t="s">
        <v>874</v>
      </c>
      <c r="B238">
        <v>10285</v>
      </c>
      <c r="C238">
        <v>1</v>
      </c>
      <c r="D238">
        <v>1</v>
      </c>
      <c r="E238">
        <v>0</v>
      </c>
      <c r="F238">
        <v>4</v>
      </c>
      <c r="G238">
        <v>5</v>
      </c>
      <c r="H238">
        <v>2</v>
      </c>
      <c r="I238">
        <v>0</v>
      </c>
      <c r="J238">
        <v>61422</v>
      </c>
      <c r="K238">
        <v>1</v>
      </c>
      <c r="L238">
        <v>19</v>
      </c>
      <c r="M238" t="s">
        <v>23</v>
      </c>
      <c r="N238" t="s">
        <v>24</v>
      </c>
      <c r="O238">
        <v>1460</v>
      </c>
      <c r="P238" t="s">
        <v>875</v>
      </c>
      <c r="Q238" t="s">
        <v>56</v>
      </c>
      <c r="R238" t="s">
        <v>43</v>
      </c>
      <c r="S238" t="s">
        <v>28</v>
      </c>
      <c r="T238" t="s">
        <v>29</v>
      </c>
      <c r="U238" t="s">
        <v>30</v>
      </c>
      <c r="V238" t="s">
        <v>110</v>
      </c>
      <c r="W238" t="s">
        <v>427</v>
      </c>
      <c r="X238" t="s">
        <v>140</v>
      </c>
      <c r="Y238" t="s">
        <v>141</v>
      </c>
      <c r="Z238" t="s">
        <v>35</v>
      </c>
      <c r="AA238" t="s">
        <v>91</v>
      </c>
      <c r="AB238">
        <v>19</v>
      </c>
      <c r="AC238" t="s">
        <v>50</v>
      </c>
      <c r="AD238" t="s">
        <v>175</v>
      </c>
      <c r="AE238">
        <v>3.6</v>
      </c>
      <c r="AF238">
        <v>3</v>
      </c>
      <c r="AG238">
        <v>0</v>
      </c>
      <c r="AH238" t="s">
        <v>876</v>
      </c>
      <c r="AI238">
        <v>4</v>
      </c>
      <c r="AJ238">
        <v>16</v>
      </c>
    </row>
    <row r="239" spans="1:36" x14ac:dyDescent="0.45">
      <c r="A239" t="s">
        <v>877</v>
      </c>
      <c r="B239">
        <v>10020</v>
      </c>
      <c r="C239">
        <v>0</v>
      </c>
      <c r="D239">
        <v>4</v>
      </c>
      <c r="E239">
        <v>1</v>
      </c>
      <c r="F239">
        <v>1</v>
      </c>
      <c r="G239">
        <v>5</v>
      </c>
      <c r="H239">
        <v>4</v>
      </c>
      <c r="I239">
        <v>0</v>
      </c>
      <c r="J239">
        <v>63353</v>
      </c>
      <c r="K239">
        <v>0</v>
      </c>
      <c r="L239">
        <v>19</v>
      </c>
      <c r="M239" t="s">
        <v>23</v>
      </c>
      <c r="N239" t="s">
        <v>24</v>
      </c>
      <c r="O239">
        <v>1730</v>
      </c>
      <c r="P239" t="s">
        <v>878</v>
      </c>
      <c r="Q239" t="s">
        <v>26</v>
      </c>
      <c r="R239" t="s">
        <v>89</v>
      </c>
      <c r="S239" t="s">
        <v>28</v>
      </c>
      <c r="T239" t="s">
        <v>29</v>
      </c>
      <c r="U239" t="s">
        <v>30</v>
      </c>
      <c r="V239" t="s">
        <v>161</v>
      </c>
      <c r="W239" t="s">
        <v>32</v>
      </c>
      <c r="X239" t="s">
        <v>33</v>
      </c>
      <c r="Y239" t="s">
        <v>34</v>
      </c>
      <c r="Z239" t="s">
        <v>35</v>
      </c>
      <c r="AA239" t="s">
        <v>98</v>
      </c>
      <c r="AB239">
        <v>12</v>
      </c>
      <c r="AC239" t="s">
        <v>92</v>
      </c>
      <c r="AD239" t="s">
        <v>38</v>
      </c>
      <c r="AE239">
        <v>3.6</v>
      </c>
      <c r="AF239">
        <v>5</v>
      </c>
      <c r="AG239">
        <v>0</v>
      </c>
      <c r="AH239" t="s">
        <v>548</v>
      </c>
      <c r="AI239">
        <v>0</v>
      </c>
      <c r="AJ239">
        <v>4</v>
      </c>
    </row>
    <row r="240" spans="1:36" x14ac:dyDescent="0.45">
      <c r="A240" t="s">
        <v>879</v>
      </c>
      <c r="B240">
        <v>10162</v>
      </c>
      <c r="C240">
        <v>1</v>
      </c>
      <c r="D240">
        <v>1</v>
      </c>
      <c r="E240">
        <v>0</v>
      </c>
      <c r="F240">
        <v>1</v>
      </c>
      <c r="G240">
        <v>3</v>
      </c>
      <c r="H240">
        <v>3</v>
      </c>
      <c r="I240">
        <v>0</v>
      </c>
      <c r="J240">
        <v>89883</v>
      </c>
      <c r="K240">
        <v>0</v>
      </c>
      <c r="L240">
        <v>9</v>
      </c>
      <c r="M240" t="s">
        <v>122</v>
      </c>
      <c r="N240" t="s">
        <v>24</v>
      </c>
      <c r="O240">
        <v>1886</v>
      </c>
      <c r="P240" t="s">
        <v>880</v>
      </c>
      <c r="Q240" t="s">
        <v>56</v>
      </c>
      <c r="R240" t="s">
        <v>43</v>
      </c>
      <c r="S240" t="s">
        <v>28</v>
      </c>
      <c r="T240" t="s">
        <v>29</v>
      </c>
      <c r="U240" t="s">
        <v>30</v>
      </c>
      <c r="V240" t="s">
        <v>191</v>
      </c>
      <c r="W240" t="s">
        <v>32</v>
      </c>
      <c r="X240" t="s">
        <v>33</v>
      </c>
      <c r="Y240" t="s">
        <v>34</v>
      </c>
      <c r="Z240" t="s">
        <v>48</v>
      </c>
      <c r="AA240" t="s">
        <v>49</v>
      </c>
      <c r="AB240">
        <v>4</v>
      </c>
      <c r="AC240" t="s">
        <v>92</v>
      </c>
      <c r="AD240" t="s">
        <v>51</v>
      </c>
      <c r="AE240">
        <v>3.69</v>
      </c>
      <c r="AF240">
        <v>5</v>
      </c>
      <c r="AG240">
        <v>6</v>
      </c>
      <c r="AH240" t="s">
        <v>130</v>
      </c>
      <c r="AI240">
        <v>0</v>
      </c>
      <c r="AJ240">
        <v>15</v>
      </c>
    </row>
    <row r="241" spans="1:36" x14ac:dyDescent="0.45">
      <c r="A241" t="s">
        <v>881</v>
      </c>
      <c r="B241">
        <v>10149</v>
      </c>
      <c r="C241">
        <v>0</v>
      </c>
      <c r="D241">
        <v>0</v>
      </c>
      <c r="E241">
        <v>0</v>
      </c>
      <c r="F241">
        <v>5</v>
      </c>
      <c r="G241">
        <v>3</v>
      </c>
      <c r="H241">
        <v>3</v>
      </c>
      <c r="I241">
        <v>0</v>
      </c>
      <c r="J241">
        <v>120000</v>
      </c>
      <c r="K241">
        <v>1</v>
      </c>
      <c r="L241">
        <v>29</v>
      </c>
      <c r="M241" t="s">
        <v>882</v>
      </c>
      <c r="N241" t="s">
        <v>24</v>
      </c>
      <c r="O241">
        <v>2703</v>
      </c>
      <c r="P241" t="s">
        <v>883</v>
      </c>
      <c r="Q241" t="s">
        <v>56</v>
      </c>
      <c r="R241" t="s">
        <v>27</v>
      </c>
      <c r="S241" t="s">
        <v>28</v>
      </c>
      <c r="T241" t="s">
        <v>109</v>
      </c>
      <c r="U241" t="s">
        <v>30</v>
      </c>
      <c r="V241" t="s">
        <v>104</v>
      </c>
      <c r="W241" t="s">
        <v>884</v>
      </c>
      <c r="X241" t="s">
        <v>112</v>
      </c>
      <c r="Y241" t="s">
        <v>47</v>
      </c>
      <c r="Z241" t="s">
        <v>48</v>
      </c>
      <c r="AA241" t="s">
        <v>49</v>
      </c>
      <c r="AB241">
        <v>4</v>
      </c>
      <c r="AC241" t="s">
        <v>37</v>
      </c>
      <c r="AD241" t="s">
        <v>51</v>
      </c>
      <c r="AE241">
        <v>3.88</v>
      </c>
      <c r="AF241">
        <v>3</v>
      </c>
      <c r="AG241">
        <v>7</v>
      </c>
      <c r="AH241" t="s">
        <v>885</v>
      </c>
      <c r="AI241">
        <v>0</v>
      </c>
      <c r="AJ241">
        <v>12</v>
      </c>
    </row>
    <row r="242" spans="1:36" x14ac:dyDescent="0.45">
      <c r="A242" t="s">
        <v>886</v>
      </c>
      <c r="B242">
        <v>10086</v>
      </c>
      <c r="C242">
        <v>0</v>
      </c>
      <c r="D242">
        <v>0</v>
      </c>
      <c r="E242">
        <v>0</v>
      </c>
      <c r="F242">
        <v>1</v>
      </c>
      <c r="G242">
        <v>3</v>
      </c>
      <c r="H242">
        <v>3</v>
      </c>
      <c r="I242">
        <v>0</v>
      </c>
      <c r="J242">
        <v>150290</v>
      </c>
      <c r="K242">
        <v>0</v>
      </c>
      <c r="L242">
        <v>7</v>
      </c>
      <c r="M242" t="s">
        <v>887</v>
      </c>
      <c r="N242" t="s">
        <v>24</v>
      </c>
      <c r="O242">
        <v>2056</v>
      </c>
      <c r="P242" t="s">
        <v>888</v>
      </c>
      <c r="Q242" t="s">
        <v>56</v>
      </c>
      <c r="R242" t="s">
        <v>27</v>
      </c>
      <c r="S242" t="s">
        <v>28</v>
      </c>
      <c r="T242" t="s">
        <v>29</v>
      </c>
      <c r="U242" t="s">
        <v>96</v>
      </c>
      <c r="V242" t="s">
        <v>889</v>
      </c>
      <c r="W242" t="s">
        <v>32</v>
      </c>
      <c r="X242" t="s">
        <v>33</v>
      </c>
      <c r="Y242" t="s">
        <v>34</v>
      </c>
      <c r="Z242" t="s">
        <v>48</v>
      </c>
      <c r="AA242" t="s">
        <v>364</v>
      </c>
      <c r="AB242">
        <v>13</v>
      </c>
      <c r="AC242" t="s">
        <v>50</v>
      </c>
      <c r="AD242" t="s">
        <v>51</v>
      </c>
      <c r="AE242">
        <v>4.9400000000000004</v>
      </c>
      <c r="AF242">
        <v>3</v>
      </c>
      <c r="AG242">
        <v>5</v>
      </c>
      <c r="AH242" t="s">
        <v>631</v>
      </c>
      <c r="AI242">
        <v>0</v>
      </c>
      <c r="AJ242">
        <v>17</v>
      </c>
    </row>
    <row r="243" spans="1:36" x14ac:dyDescent="0.45">
      <c r="A243" t="s">
        <v>890</v>
      </c>
      <c r="B243">
        <v>10054</v>
      </c>
      <c r="C243">
        <v>0</v>
      </c>
      <c r="D243">
        <v>3</v>
      </c>
      <c r="E243">
        <v>0</v>
      </c>
      <c r="F243">
        <v>1</v>
      </c>
      <c r="G243">
        <v>5</v>
      </c>
      <c r="H243">
        <v>3</v>
      </c>
      <c r="I243">
        <v>0</v>
      </c>
      <c r="J243">
        <v>60627</v>
      </c>
      <c r="K243">
        <v>0</v>
      </c>
      <c r="L243">
        <v>19</v>
      </c>
      <c r="M243" t="s">
        <v>23</v>
      </c>
      <c r="N243" t="s">
        <v>24</v>
      </c>
      <c r="O243">
        <v>1886</v>
      </c>
      <c r="P243" t="s">
        <v>891</v>
      </c>
      <c r="Q243" t="s">
        <v>56</v>
      </c>
      <c r="R243" t="s">
        <v>216</v>
      </c>
      <c r="S243" t="s">
        <v>28</v>
      </c>
      <c r="T243" t="s">
        <v>29</v>
      </c>
      <c r="U243" t="s">
        <v>30</v>
      </c>
      <c r="V243" t="s">
        <v>594</v>
      </c>
      <c r="W243" t="s">
        <v>32</v>
      </c>
      <c r="X243" t="s">
        <v>33</v>
      </c>
      <c r="Y243" t="s">
        <v>34</v>
      </c>
      <c r="Z243" t="s">
        <v>35</v>
      </c>
      <c r="AA243" t="s">
        <v>113</v>
      </c>
      <c r="AB243">
        <v>14</v>
      </c>
      <c r="AC243" t="s">
        <v>371</v>
      </c>
      <c r="AD243" t="s">
        <v>51</v>
      </c>
      <c r="AE243">
        <v>5</v>
      </c>
      <c r="AF243">
        <v>4</v>
      </c>
      <c r="AG243">
        <v>0</v>
      </c>
      <c r="AH243" t="s">
        <v>342</v>
      </c>
      <c r="AI243">
        <v>0</v>
      </c>
      <c r="AJ243">
        <v>8</v>
      </c>
    </row>
    <row r="244" spans="1:36" x14ac:dyDescent="0.45">
      <c r="A244" t="s">
        <v>892</v>
      </c>
      <c r="B244">
        <v>10065</v>
      </c>
      <c r="C244">
        <v>0</v>
      </c>
      <c r="D244">
        <v>0</v>
      </c>
      <c r="E244">
        <v>1</v>
      </c>
      <c r="F244">
        <v>5</v>
      </c>
      <c r="G244">
        <v>5</v>
      </c>
      <c r="H244">
        <v>3</v>
      </c>
      <c r="I244">
        <v>0</v>
      </c>
      <c r="J244">
        <v>53180</v>
      </c>
      <c r="K244">
        <v>1</v>
      </c>
      <c r="L244">
        <v>19</v>
      </c>
      <c r="M244" t="s">
        <v>23</v>
      </c>
      <c r="N244" t="s">
        <v>24</v>
      </c>
      <c r="O244">
        <v>2155</v>
      </c>
      <c r="P244" t="s">
        <v>893</v>
      </c>
      <c r="Q244" t="s">
        <v>26</v>
      </c>
      <c r="R244" t="s">
        <v>27</v>
      </c>
      <c r="S244" t="s">
        <v>28</v>
      </c>
      <c r="T244" t="s">
        <v>29</v>
      </c>
      <c r="U244" t="s">
        <v>30</v>
      </c>
      <c r="V244" t="s">
        <v>150</v>
      </c>
      <c r="W244" t="s">
        <v>894</v>
      </c>
      <c r="X244" t="s">
        <v>112</v>
      </c>
      <c r="Y244" t="s">
        <v>47</v>
      </c>
      <c r="Z244" t="s">
        <v>35</v>
      </c>
      <c r="AA244" t="s">
        <v>59</v>
      </c>
      <c r="AB244">
        <v>20</v>
      </c>
      <c r="AC244" t="s">
        <v>73</v>
      </c>
      <c r="AD244" t="s">
        <v>51</v>
      </c>
      <c r="AE244">
        <v>5</v>
      </c>
      <c r="AF244">
        <v>5</v>
      </c>
      <c r="AG244">
        <v>0</v>
      </c>
      <c r="AH244" t="s">
        <v>895</v>
      </c>
      <c r="AI244">
        <v>0</v>
      </c>
      <c r="AJ244">
        <v>4</v>
      </c>
    </row>
    <row r="245" spans="1:36" x14ac:dyDescent="0.45">
      <c r="A245" t="s">
        <v>896</v>
      </c>
      <c r="B245">
        <v>10198</v>
      </c>
      <c r="C245">
        <v>0</v>
      </c>
      <c r="D245">
        <v>0</v>
      </c>
      <c r="E245">
        <v>1</v>
      </c>
      <c r="F245">
        <v>1</v>
      </c>
      <c r="G245">
        <v>3</v>
      </c>
      <c r="H245">
        <v>3</v>
      </c>
      <c r="I245">
        <v>0</v>
      </c>
      <c r="J245">
        <v>140920</v>
      </c>
      <c r="K245">
        <v>0</v>
      </c>
      <c r="L245">
        <v>13</v>
      </c>
      <c r="M245" t="s">
        <v>897</v>
      </c>
      <c r="N245" t="s">
        <v>24</v>
      </c>
      <c r="O245">
        <v>2481</v>
      </c>
      <c r="P245" t="s">
        <v>898</v>
      </c>
      <c r="Q245" t="s">
        <v>26</v>
      </c>
      <c r="R245" t="s">
        <v>27</v>
      </c>
      <c r="S245" t="s">
        <v>28</v>
      </c>
      <c r="T245" t="s">
        <v>29</v>
      </c>
      <c r="U245" t="s">
        <v>30</v>
      </c>
      <c r="V245" t="s">
        <v>899</v>
      </c>
      <c r="W245" t="s">
        <v>32</v>
      </c>
      <c r="X245" t="s">
        <v>33</v>
      </c>
      <c r="Y245" t="s">
        <v>34</v>
      </c>
      <c r="Z245" t="s">
        <v>48</v>
      </c>
      <c r="AA245" t="s">
        <v>237</v>
      </c>
      <c r="AB245">
        <v>5</v>
      </c>
      <c r="AC245" t="s">
        <v>50</v>
      </c>
      <c r="AD245" t="s">
        <v>51</v>
      </c>
      <c r="AE245">
        <v>3.6</v>
      </c>
      <c r="AF245">
        <v>5</v>
      </c>
      <c r="AG245">
        <v>7</v>
      </c>
      <c r="AH245" t="s">
        <v>106</v>
      </c>
      <c r="AI245">
        <v>0</v>
      </c>
      <c r="AJ245">
        <v>13</v>
      </c>
    </row>
    <row r="246" spans="1:36" x14ac:dyDescent="0.45">
      <c r="A246" t="s">
        <v>900</v>
      </c>
      <c r="B246">
        <v>10222</v>
      </c>
      <c r="C246">
        <v>0</v>
      </c>
      <c r="D246">
        <v>2</v>
      </c>
      <c r="E246">
        <v>1</v>
      </c>
      <c r="F246">
        <v>5</v>
      </c>
      <c r="G246">
        <v>3</v>
      </c>
      <c r="H246">
        <v>3</v>
      </c>
      <c r="I246">
        <v>1</v>
      </c>
      <c r="J246">
        <v>148999</v>
      </c>
      <c r="K246">
        <v>1</v>
      </c>
      <c r="L246">
        <v>13</v>
      </c>
      <c r="M246" t="s">
        <v>897</v>
      </c>
      <c r="N246" t="s">
        <v>24</v>
      </c>
      <c r="O246">
        <v>1915</v>
      </c>
      <c r="P246" t="s">
        <v>901</v>
      </c>
      <c r="Q246" t="s">
        <v>26</v>
      </c>
      <c r="R246" t="s">
        <v>68</v>
      </c>
      <c r="S246" t="s">
        <v>28</v>
      </c>
      <c r="T246" t="s">
        <v>29</v>
      </c>
      <c r="U246" t="s">
        <v>96</v>
      </c>
      <c r="V246" t="s">
        <v>77</v>
      </c>
      <c r="W246" t="s">
        <v>355</v>
      </c>
      <c r="X246" t="s">
        <v>58</v>
      </c>
      <c r="Y246" t="s">
        <v>47</v>
      </c>
      <c r="Z246" t="s">
        <v>48</v>
      </c>
      <c r="AA246" t="s">
        <v>237</v>
      </c>
      <c r="AB246">
        <v>5</v>
      </c>
      <c r="AC246" t="s">
        <v>99</v>
      </c>
      <c r="AD246" t="s">
        <v>51</v>
      </c>
      <c r="AE246">
        <v>4.3</v>
      </c>
      <c r="AF246">
        <v>4</v>
      </c>
      <c r="AG246">
        <v>6</v>
      </c>
      <c r="AH246" t="s">
        <v>902</v>
      </c>
      <c r="AI246">
        <v>0</v>
      </c>
      <c r="AJ246">
        <v>8</v>
      </c>
    </row>
    <row r="247" spans="1:36" x14ac:dyDescent="0.45">
      <c r="A247" t="s">
        <v>903</v>
      </c>
      <c r="B247">
        <v>10126</v>
      </c>
      <c r="C247">
        <v>1</v>
      </c>
      <c r="D247">
        <v>1</v>
      </c>
      <c r="E247">
        <v>0</v>
      </c>
      <c r="F247">
        <v>1</v>
      </c>
      <c r="G247">
        <v>4</v>
      </c>
      <c r="H247">
        <v>3</v>
      </c>
      <c r="I247">
        <v>0</v>
      </c>
      <c r="J247">
        <v>86214</v>
      </c>
      <c r="K247">
        <v>0</v>
      </c>
      <c r="L247">
        <v>24</v>
      </c>
      <c r="M247" t="s">
        <v>81</v>
      </c>
      <c r="N247" t="s">
        <v>24</v>
      </c>
      <c r="O247">
        <v>2132</v>
      </c>
      <c r="P247" t="s">
        <v>904</v>
      </c>
      <c r="Q247" t="s">
        <v>56</v>
      </c>
      <c r="R247" t="s">
        <v>43</v>
      </c>
      <c r="S247" t="s">
        <v>28</v>
      </c>
      <c r="T247" t="s">
        <v>29</v>
      </c>
      <c r="U247" t="s">
        <v>30</v>
      </c>
      <c r="V247" t="s">
        <v>587</v>
      </c>
      <c r="W247" t="s">
        <v>32</v>
      </c>
      <c r="X247" t="s">
        <v>33</v>
      </c>
      <c r="Y247" t="s">
        <v>34</v>
      </c>
      <c r="Z247" t="s">
        <v>84</v>
      </c>
      <c r="AA247" t="s">
        <v>85</v>
      </c>
      <c r="AB247">
        <v>10</v>
      </c>
      <c r="AC247" t="s">
        <v>50</v>
      </c>
      <c r="AD247" t="s">
        <v>51</v>
      </c>
      <c r="AE247">
        <v>4.2</v>
      </c>
      <c r="AF247">
        <v>3</v>
      </c>
      <c r="AG247">
        <v>6</v>
      </c>
      <c r="AH247" t="s">
        <v>402</v>
      </c>
      <c r="AI247">
        <v>0</v>
      </c>
      <c r="AJ247">
        <v>2</v>
      </c>
    </row>
    <row r="248" spans="1:36" x14ac:dyDescent="0.45">
      <c r="A248" t="s">
        <v>905</v>
      </c>
      <c r="B248">
        <v>10295</v>
      </c>
      <c r="C248">
        <v>0</v>
      </c>
      <c r="D248">
        <v>0</v>
      </c>
      <c r="E248">
        <v>0</v>
      </c>
      <c r="F248">
        <v>2</v>
      </c>
      <c r="G248">
        <v>5</v>
      </c>
      <c r="H248">
        <v>2</v>
      </c>
      <c r="I248">
        <v>1</v>
      </c>
      <c r="J248">
        <v>47750</v>
      </c>
      <c r="K248">
        <v>0</v>
      </c>
      <c r="L248">
        <v>19</v>
      </c>
      <c r="M248" t="s">
        <v>23</v>
      </c>
      <c r="N248" t="s">
        <v>24</v>
      </c>
      <c r="O248">
        <v>1801</v>
      </c>
      <c r="P248" t="s">
        <v>906</v>
      </c>
      <c r="Q248" t="s">
        <v>56</v>
      </c>
      <c r="R248" t="s">
        <v>27</v>
      </c>
      <c r="S248" t="s">
        <v>28</v>
      </c>
      <c r="T248" t="s">
        <v>29</v>
      </c>
      <c r="U248" t="s">
        <v>96</v>
      </c>
      <c r="V248" t="s">
        <v>907</v>
      </c>
      <c r="W248" t="s">
        <v>32</v>
      </c>
      <c r="X248" t="s">
        <v>33</v>
      </c>
      <c r="Y248" t="s">
        <v>34</v>
      </c>
      <c r="Z248" t="s">
        <v>35</v>
      </c>
      <c r="AA248" t="s">
        <v>129</v>
      </c>
      <c r="AB248">
        <v>18</v>
      </c>
      <c r="AC248" t="s">
        <v>99</v>
      </c>
      <c r="AD248" t="s">
        <v>175</v>
      </c>
      <c r="AE248">
        <v>2.6</v>
      </c>
      <c r="AF248">
        <v>4</v>
      </c>
      <c r="AG248">
        <v>0</v>
      </c>
      <c r="AH248" t="s">
        <v>106</v>
      </c>
      <c r="AI248">
        <v>5</v>
      </c>
      <c r="AJ248">
        <v>4</v>
      </c>
    </row>
    <row r="249" spans="1:36" x14ac:dyDescent="0.45">
      <c r="A249" t="s">
        <v>908</v>
      </c>
      <c r="B249">
        <v>10260</v>
      </c>
      <c r="C249">
        <v>0</v>
      </c>
      <c r="D249">
        <v>0</v>
      </c>
      <c r="E249">
        <v>1</v>
      </c>
      <c r="F249">
        <v>5</v>
      </c>
      <c r="G249">
        <v>5</v>
      </c>
      <c r="H249">
        <v>3</v>
      </c>
      <c r="I249">
        <v>0</v>
      </c>
      <c r="J249">
        <v>46428</v>
      </c>
      <c r="K249">
        <v>1</v>
      </c>
      <c r="L249">
        <v>19</v>
      </c>
      <c r="M249" t="s">
        <v>23</v>
      </c>
      <c r="N249" t="s">
        <v>24</v>
      </c>
      <c r="O249">
        <v>2148</v>
      </c>
      <c r="P249" t="s">
        <v>909</v>
      </c>
      <c r="Q249" t="s">
        <v>26</v>
      </c>
      <c r="R249" t="s">
        <v>27</v>
      </c>
      <c r="S249" t="s">
        <v>28</v>
      </c>
      <c r="T249" t="s">
        <v>29</v>
      </c>
      <c r="U249" t="s">
        <v>30</v>
      </c>
      <c r="V249" t="s">
        <v>312</v>
      </c>
      <c r="W249" t="s">
        <v>910</v>
      </c>
      <c r="X249" t="s">
        <v>276</v>
      </c>
      <c r="Y249" t="s">
        <v>47</v>
      </c>
      <c r="Z249" t="s">
        <v>35</v>
      </c>
      <c r="AA249" t="s">
        <v>36</v>
      </c>
      <c r="AB249">
        <v>22</v>
      </c>
      <c r="AC249" t="s">
        <v>73</v>
      </c>
      <c r="AD249" t="s">
        <v>51</v>
      </c>
      <c r="AE249">
        <v>4.5999999999999996</v>
      </c>
      <c r="AF249">
        <v>5</v>
      </c>
      <c r="AG249">
        <v>0</v>
      </c>
      <c r="AH249" t="s">
        <v>911</v>
      </c>
      <c r="AI249">
        <v>0</v>
      </c>
      <c r="AJ249">
        <v>7</v>
      </c>
    </row>
    <row r="250" spans="1:36" x14ac:dyDescent="0.45">
      <c r="A250" t="s">
        <v>912</v>
      </c>
      <c r="B250">
        <v>10233</v>
      </c>
      <c r="C250">
        <v>1</v>
      </c>
      <c r="D250">
        <v>1</v>
      </c>
      <c r="E250">
        <v>1</v>
      </c>
      <c r="F250">
        <v>1</v>
      </c>
      <c r="G250">
        <v>5</v>
      </c>
      <c r="H250">
        <v>3</v>
      </c>
      <c r="I250">
        <v>0</v>
      </c>
      <c r="J250">
        <v>57975</v>
      </c>
      <c r="K250">
        <v>0</v>
      </c>
      <c r="L250">
        <v>20</v>
      </c>
      <c r="M250" t="s">
        <v>54</v>
      </c>
      <c r="N250" t="s">
        <v>24</v>
      </c>
      <c r="O250">
        <v>2062</v>
      </c>
      <c r="P250" t="s">
        <v>913</v>
      </c>
      <c r="Q250" t="s">
        <v>26</v>
      </c>
      <c r="R250" t="s">
        <v>43</v>
      </c>
      <c r="S250" t="s">
        <v>28</v>
      </c>
      <c r="T250" t="s">
        <v>29</v>
      </c>
      <c r="U250" t="s">
        <v>30</v>
      </c>
      <c r="V250" t="s">
        <v>293</v>
      </c>
      <c r="W250" t="s">
        <v>32</v>
      </c>
      <c r="X250" t="s">
        <v>33</v>
      </c>
      <c r="Y250" t="s">
        <v>34</v>
      </c>
      <c r="Z250" t="s">
        <v>35</v>
      </c>
      <c r="AA250" t="s">
        <v>129</v>
      </c>
      <c r="AB250">
        <v>18</v>
      </c>
      <c r="AC250" t="s">
        <v>174</v>
      </c>
      <c r="AD250" t="s">
        <v>51</v>
      </c>
      <c r="AE250">
        <v>4.0999999999999996</v>
      </c>
      <c r="AF250">
        <v>3</v>
      </c>
      <c r="AG250">
        <v>0</v>
      </c>
      <c r="AH250" t="s">
        <v>168</v>
      </c>
      <c r="AI250">
        <v>0</v>
      </c>
      <c r="AJ250">
        <v>13</v>
      </c>
    </row>
    <row r="251" spans="1:36" x14ac:dyDescent="0.45">
      <c r="A251" t="s">
        <v>914</v>
      </c>
      <c r="B251">
        <v>10229</v>
      </c>
      <c r="C251">
        <v>0</v>
      </c>
      <c r="D251">
        <v>2</v>
      </c>
      <c r="E251">
        <v>1</v>
      </c>
      <c r="F251">
        <v>5</v>
      </c>
      <c r="G251">
        <v>3</v>
      </c>
      <c r="H251">
        <v>3</v>
      </c>
      <c r="I251">
        <v>0</v>
      </c>
      <c r="J251">
        <v>88527</v>
      </c>
      <c r="K251">
        <v>1</v>
      </c>
      <c r="L251">
        <v>9</v>
      </c>
      <c r="M251" t="s">
        <v>915</v>
      </c>
      <c r="N251" t="s">
        <v>24</v>
      </c>
      <c r="O251">
        <v>2452</v>
      </c>
      <c r="P251" t="s">
        <v>916</v>
      </c>
      <c r="Q251" t="s">
        <v>26</v>
      </c>
      <c r="R251" t="s">
        <v>68</v>
      </c>
      <c r="S251" t="s">
        <v>28</v>
      </c>
      <c r="T251" t="s">
        <v>29</v>
      </c>
      <c r="U251" t="s">
        <v>96</v>
      </c>
      <c r="V251" t="s">
        <v>104</v>
      </c>
      <c r="W251" t="s">
        <v>917</v>
      </c>
      <c r="X251" t="s">
        <v>58</v>
      </c>
      <c r="Y251" t="s">
        <v>47</v>
      </c>
      <c r="Z251" t="s">
        <v>48</v>
      </c>
      <c r="AA251" t="s">
        <v>49</v>
      </c>
      <c r="AB251">
        <v>4</v>
      </c>
      <c r="AC251" t="s">
        <v>37</v>
      </c>
      <c r="AD251" t="s">
        <v>51</v>
      </c>
      <c r="AE251">
        <v>4.2</v>
      </c>
      <c r="AF251">
        <v>3</v>
      </c>
      <c r="AG251">
        <v>5</v>
      </c>
      <c r="AH251" t="s">
        <v>918</v>
      </c>
      <c r="AI251">
        <v>0</v>
      </c>
      <c r="AJ251">
        <v>2</v>
      </c>
    </row>
    <row r="252" spans="1:36" x14ac:dyDescent="0.45">
      <c r="A252" t="s">
        <v>919</v>
      </c>
      <c r="B252">
        <v>10169</v>
      </c>
      <c r="C252">
        <v>1</v>
      </c>
      <c r="D252">
        <v>1</v>
      </c>
      <c r="E252">
        <v>0</v>
      </c>
      <c r="F252">
        <v>1</v>
      </c>
      <c r="G252">
        <v>5</v>
      </c>
      <c r="H252">
        <v>3</v>
      </c>
      <c r="I252">
        <v>0</v>
      </c>
      <c r="J252">
        <v>56147</v>
      </c>
      <c r="K252">
        <v>0</v>
      </c>
      <c r="L252">
        <v>19</v>
      </c>
      <c r="M252" t="s">
        <v>23</v>
      </c>
      <c r="N252" t="s">
        <v>24</v>
      </c>
      <c r="O252">
        <v>2154</v>
      </c>
      <c r="P252" t="s">
        <v>920</v>
      </c>
      <c r="Q252" t="s">
        <v>56</v>
      </c>
      <c r="R252" t="s">
        <v>43</v>
      </c>
      <c r="S252" t="s">
        <v>28</v>
      </c>
      <c r="T252" t="s">
        <v>29</v>
      </c>
      <c r="U252" t="s">
        <v>96</v>
      </c>
      <c r="V252" t="s">
        <v>212</v>
      </c>
      <c r="W252" t="s">
        <v>32</v>
      </c>
      <c r="X252" t="s">
        <v>33</v>
      </c>
      <c r="Y252" t="s">
        <v>34</v>
      </c>
      <c r="Z252" t="s">
        <v>35</v>
      </c>
      <c r="AA252" t="s">
        <v>64</v>
      </c>
      <c r="AB252">
        <v>16</v>
      </c>
      <c r="AC252" t="s">
        <v>37</v>
      </c>
      <c r="AD252" t="s">
        <v>51</v>
      </c>
      <c r="AE252">
        <v>3.51</v>
      </c>
      <c r="AF252">
        <v>3</v>
      </c>
      <c r="AG252">
        <v>0</v>
      </c>
      <c r="AH252" t="s">
        <v>106</v>
      </c>
      <c r="AI252">
        <v>0</v>
      </c>
      <c r="AJ252">
        <v>2</v>
      </c>
    </row>
    <row r="253" spans="1:36" x14ac:dyDescent="0.45">
      <c r="A253" t="s">
        <v>921</v>
      </c>
      <c r="B253">
        <v>10071</v>
      </c>
      <c r="C253">
        <v>0</v>
      </c>
      <c r="D253">
        <v>0</v>
      </c>
      <c r="E253">
        <v>0</v>
      </c>
      <c r="F253">
        <v>3</v>
      </c>
      <c r="G253">
        <v>5</v>
      </c>
      <c r="H253">
        <v>3</v>
      </c>
      <c r="I253">
        <v>0</v>
      </c>
      <c r="J253">
        <v>50923</v>
      </c>
      <c r="K253">
        <v>0</v>
      </c>
      <c r="L253">
        <v>19</v>
      </c>
      <c r="M253" t="s">
        <v>23</v>
      </c>
      <c r="N253" t="s">
        <v>24</v>
      </c>
      <c r="O253">
        <v>2191</v>
      </c>
      <c r="P253" t="s">
        <v>922</v>
      </c>
      <c r="Q253" t="s">
        <v>56</v>
      </c>
      <c r="R253" t="s">
        <v>27</v>
      </c>
      <c r="S253" t="s">
        <v>28</v>
      </c>
      <c r="T253" t="s">
        <v>29</v>
      </c>
      <c r="U253" t="s">
        <v>160</v>
      </c>
      <c r="V253" t="s">
        <v>90</v>
      </c>
      <c r="W253" t="s">
        <v>32</v>
      </c>
      <c r="X253" t="s">
        <v>33</v>
      </c>
      <c r="Y253" t="s">
        <v>34</v>
      </c>
      <c r="Z253" t="s">
        <v>35</v>
      </c>
      <c r="AA253" t="s">
        <v>72</v>
      </c>
      <c r="AC253" t="s">
        <v>73</v>
      </c>
      <c r="AD253" t="s">
        <v>51</v>
      </c>
      <c r="AE253">
        <v>5</v>
      </c>
      <c r="AF253">
        <v>5</v>
      </c>
      <c r="AG253">
        <v>0</v>
      </c>
      <c r="AH253" t="s">
        <v>631</v>
      </c>
      <c r="AI253">
        <v>0</v>
      </c>
      <c r="AJ253">
        <v>14</v>
      </c>
    </row>
    <row r="254" spans="1:36" x14ac:dyDescent="0.45">
      <c r="A254" t="s">
        <v>923</v>
      </c>
      <c r="B254">
        <v>10179</v>
      </c>
      <c r="C254">
        <v>1</v>
      </c>
      <c r="D254">
        <v>1</v>
      </c>
      <c r="E254">
        <v>0</v>
      </c>
      <c r="F254">
        <v>1</v>
      </c>
      <c r="G254">
        <v>3</v>
      </c>
      <c r="H254">
        <v>3</v>
      </c>
      <c r="I254">
        <v>0</v>
      </c>
      <c r="J254">
        <v>50750</v>
      </c>
      <c r="K254">
        <v>0</v>
      </c>
      <c r="L254">
        <v>15</v>
      </c>
      <c r="M254" t="s">
        <v>433</v>
      </c>
      <c r="N254" t="s">
        <v>24</v>
      </c>
      <c r="O254">
        <v>1773</v>
      </c>
      <c r="P254" t="s">
        <v>924</v>
      </c>
      <c r="Q254" t="s">
        <v>56</v>
      </c>
      <c r="R254" t="s">
        <v>43</v>
      </c>
      <c r="S254" t="s">
        <v>28</v>
      </c>
      <c r="T254" t="s">
        <v>29</v>
      </c>
      <c r="U254" t="s">
        <v>30</v>
      </c>
      <c r="V254" t="s">
        <v>925</v>
      </c>
      <c r="W254" t="s">
        <v>32</v>
      </c>
      <c r="X254" t="s">
        <v>33</v>
      </c>
      <c r="Y254" t="s">
        <v>34</v>
      </c>
      <c r="Z254" t="s">
        <v>48</v>
      </c>
      <c r="AA254" t="s">
        <v>105</v>
      </c>
      <c r="AB254">
        <v>7</v>
      </c>
      <c r="AC254" t="s">
        <v>37</v>
      </c>
      <c r="AD254" t="s">
        <v>51</v>
      </c>
      <c r="AE254">
        <v>3.31</v>
      </c>
      <c r="AF254">
        <v>3</v>
      </c>
      <c r="AG254">
        <v>6</v>
      </c>
      <c r="AH254" t="s">
        <v>79</v>
      </c>
      <c r="AI254">
        <v>0</v>
      </c>
      <c r="AJ254">
        <v>7</v>
      </c>
    </row>
    <row r="255" spans="1:36" x14ac:dyDescent="0.45">
      <c r="A255" t="s">
        <v>926</v>
      </c>
      <c r="B255">
        <v>10091</v>
      </c>
      <c r="C255">
        <v>1</v>
      </c>
      <c r="D255">
        <v>1</v>
      </c>
      <c r="E255">
        <v>0</v>
      </c>
      <c r="F255">
        <v>1</v>
      </c>
      <c r="G255">
        <v>5</v>
      </c>
      <c r="H255">
        <v>3</v>
      </c>
      <c r="I255">
        <v>0</v>
      </c>
      <c r="J255">
        <v>52087</v>
      </c>
      <c r="K255">
        <v>0</v>
      </c>
      <c r="L255">
        <v>19</v>
      </c>
      <c r="M255" t="s">
        <v>23</v>
      </c>
      <c r="N255" t="s">
        <v>24</v>
      </c>
      <c r="O255">
        <v>2149</v>
      </c>
      <c r="P255" t="s">
        <v>927</v>
      </c>
      <c r="Q255" t="s">
        <v>56</v>
      </c>
      <c r="R255" t="s">
        <v>43</v>
      </c>
      <c r="S255" t="s">
        <v>28</v>
      </c>
      <c r="T255" t="s">
        <v>29</v>
      </c>
      <c r="U255" t="s">
        <v>30</v>
      </c>
      <c r="V255" t="s">
        <v>167</v>
      </c>
      <c r="W255" t="s">
        <v>32</v>
      </c>
      <c r="X255" t="s">
        <v>33</v>
      </c>
      <c r="Y255" t="s">
        <v>34</v>
      </c>
      <c r="Z255" t="s">
        <v>35</v>
      </c>
      <c r="AA255" t="s">
        <v>78</v>
      </c>
      <c r="AB255">
        <v>11</v>
      </c>
      <c r="AC255" t="s">
        <v>37</v>
      </c>
      <c r="AD255" t="s">
        <v>51</v>
      </c>
      <c r="AE255">
        <v>4.8099999999999996</v>
      </c>
      <c r="AF255">
        <v>4</v>
      </c>
      <c r="AG255">
        <v>0</v>
      </c>
      <c r="AH255" t="s">
        <v>516</v>
      </c>
      <c r="AI255">
        <v>0</v>
      </c>
      <c r="AJ255">
        <v>15</v>
      </c>
    </row>
    <row r="256" spans="1:36" x14ac:dyDescent="0.45">
      <c r="A256" t="s">
        <v>928</v>
      </c>
      <c r="B256">
        <v>10178</v>
      </c>
      <c r="C256">
        <v>1</v>
      </c>
      <c r="D256">
        <v>1</v>
      </c>
      <c r="E256">
        <v>1</v>
      </c>
      <c r="F256">
        <v>1</v>
      </c>
      <c r="G256">
        <v>3</v>
      </c>
      <c r="H256">
        <v>3</v>
      </c>
      <c r="I256">
        <v>0</v>
      </c>
      <c r="J256">
        <v>87826</v>
      </c>
      <c r="K256">
        <v>0</v>
      </c>
      <c r="L256">
        <v>9</v>
      </c>
      <c r="M256" t="s">
        <v>122</v>
      </c>
      <c r="N256" t="s">
        <v>24</v>
      </c>
      <c r="O256">
        <v>2110</v>
      </c>
      <c r="P256" t="s">
        <v>929</v>
      </c>
      <c r="Q256" t="s">
        <v>26</v>
      </c>
      <c r="R256" t="s">
        <v>43</v>
      </c>
      <c r="S256" t="s">
        <v>28</v>
      </c>
      <c r="T256" t="s">
        <v>109</v>
      </c>
      <c r="U256" t="s">
        <v>30</v>
      </c>
      <c r="V256" t="s">
        <v>104</v>
      </c>
      <c r="W256" t="s">
        <v>32</v>
      </c>
      <c r="X256" t="s">
        <v>33</v>
      </c>
      <c r="Y256" t="s">
        <v>34</v>
      </c>
      <c r="Z256" t="s">
        <v>48</v>
      </c>
      <c r="AA256" t="s">
        <v>49</v>
      </c>
      <c r="AB256">
        <v>4</v>
      </c>
      <c r="AC256" t="s">
        <v>92</v>
      </c>
      <c r="AD256" t="s">
        <v>51</v>
      </c>
      <c r="AE256">
        <v>3.32</v>
      </c>
      <c r="AF256">
        <v>3</v>
      </c>
      <c r="AG256">
        <v>7</v>
      </c>
      <c r="AH256" t="s">
        <v>146</v>
      </c>
      <c r="AI256">
        <v>0</v>
      </c>
      <c r="AJ256">
        <v>16</v>
      </c>
    </row>
    <row r="257" spans="1:36" x14ac:dyDescent="0.45">
      <c r="A257" t="s">
        <v>930</v>
      </c>
      <c r="B257">
        <v>10039</v>
      </c>
      <c r="C257">
        <v>0</v>
      </c>
      <c r="D257">
        <v>0</v>
      </c>
      <c r="E257">
        <v>0</v>
      </c>
      <c r="F257">
        <v>1</v>
      </c>
      <c r="G257">
        <v>1</v>
      </c>
      <c r="H257">
        <v>3</v>
      </c>
      <c r="I257">
        <v>0</v>
      </c>
      <c r="J257">
        <v>51920</v>
      </c>
      <c r="K257">
        <v>0</v>
      </c>
      <c r="L257">
        <v>2</v>
      </c>
      <c r="M257" t="s">
        <v>566</v>
      </c>
      <c r="N257" t="s">
        <v>24</v>
      </c>
      <c r="O257">
        <v>2330</v>
      </c>
      <c r="P257" t="s">
        <v>931</v>
      </c>
      <c r="Q257" t="s">
        <v>56</v>
      </c>
      <c r="R257" t="s">
        <v>27</v>
      </c>
      <c r="S257" t="s">
        <v>28</v>
      </c>
      <c r="T257" t="s">
        <v>29</v>
      </c>
      <c r="U257" t="s">
        <v>30</v>
      </c>
      <c r="V257" t="s">
        <v>932</v>
      </c>
      <c r="W257" t="s">
        <v>32</v>
      </c>
      <c r="X257" t="s">
        <v>33</v>
      </c>
      <c r="Y257" t="s">
        <v>34</v>
      </c>
      <c r="Z257" t="s">
        <v>192</v>
      </c>
      <c r="AA257" t="s">
        <v>193</v>
      </c>
      <c r="AB257">
        <v>1</v>
      </c>
      <c r="AC257" t="s">
        <v>371</v>
      </c>
      <c r="AD257" t="s">
        <v>51</v>
      </c>
      <c r="AE257">
        <v>5</v>
      </c>
      <c r="AF257">
        <v>3</v>
      </c>
      <c r="AG257">
        <v>5</v>
      </c>
      <c r="AH257" t="s">
        <v>209</v>
      </c>
      <c r="AI257">
        <v>0</v>
      </c>
      <c r="AJ257">
        <v>2</v>
      </c>
    </row>
    <row r="258" spans="1:36" x14ac:dyDescent="0.45">
      <c r="A258" t="s">
        <v>933</v>
      </c>
      <c r="B258">
        <v>10095</v>
      </c>
      <c r="C258">
        <v>0</v>
      </c>
      <c r="D258">
        <v>0</v>
      </c>
      <c r="E258">
        <v>0</v>
      </c>
      <c r="F258">
        <v>5</v>
      </c>
      <c r="G258">
        <v>5</v>
      </c>
      <c r="H258">
        <v>3</v>
      </c>
      <c r="I258">
        <v>0</v>
      </c>
      <c r="J258">
        <v>63878</v>
      </c>
      <c r="K258">
        <v>1</v>
      </c>
      <c r="L258">
        <v>20</v>
      </c>
      <c r="M258" t="s">
        <v>54</v>
      </c>
      <c r="N258" t="s">
        <v>24</v>
      </c>
      <c r="O258">
        <v>1851</v>
      </c>
      <c r="P258" t="s">
        <v>934</v>
      </c>
      <c r="Q258" t="s">
        <v>56</v>
      </c>
      <c r="R258" t="s">
        <v>27</v>
      </c>
      <c r="S258" t="s">
        <v>28</v>
      </c>
      <c r="T258" t="s">
        <v>29</v>
      </c>
      <c r="U258" t="s">
        <v>30</v>
      </c>
      <c r="V258" t="s">
        <v>935</v>
      </c>
      <c r="W258" t="s">
        <v>936</v>
      </c>
      <c r="X258" t="s">
        <v>611</v>
      </c>
      <c r="Y258" t="s">
        <v>47</v>
      </c>
      <c r="Z258" t="s">
        <v>35</v>
      </c>
      <c r="AA258" t="s">
        <v>36</v>
      </c>
      <c r="AB258">
        <v>22</v>
      </c>
      <c r="AC258" t="s">
        <v>174</v>
      </c>
      <c r="AD258" t="s">
        <v>51</v>
      </c>
      <c r="AE258">
        <v>4.68</v>
      </c>
      <c r="AF258">
        <v>4</v>
      </c>
      <c r="AG258">
        <v>0</v>
      </c>
      <c r="AH258" t="s">
        <v>937</v>
      </c>
      <c r="AI258">
        <v>0</v>
      </c>
      <c r="AJ258">
        <v>20</v>
      </c>
    </row>
    <row r="259" spans="1:36" x14ac:dyDescent="0.45">
      <c r="A259" t="s">
        <v>938</v>
      </c>
      <c r="B259">
        <v>10027</v>
      </c>
      <c r="C259">
        <v>0</v>
      </c>
      <c r="D259">
        <v>0</v>
      </c>
      <c r="E259">
        <v>1</v>
      </c>
      <c r="F259">
        <v>1</v>
      </c>
      <c r="G259">
        <v>5</v>
      </c>
      <c r="H259">
        <v>4</v>
      </c>
      <c r="I259">
        <v>0</v>
      </c>
      <c r="J259">
        <v>60656</v>
      </c>
      <c r="K259">
        <v>0</v>
      </c>
      <c r="L259">
        <v>20</v>
      </c>
      <c r="M259" t="s">
        <v>54</v>
      </c>
      <c r="N259" t="s">
        <v>24</v>
      </c>
      <c r="O259">
        <v>2045</v>
      </c>
      <c r="P259" t="s">
        <v>939</v>
      </c>
      <c r="Q259" t="s">
        <v>26</v>
      </c>
      <c r="R259" t="s">
        <v>27</v>
      </c>
      <c r="S259" t="s">
        <v>28</v>
      </c>
      <c r="T259" t="s">
        <v>29</v>
      </c>
      <c r="U259" t="s">
        <v>30</v>
      </c>
      <c r="V259" t="s">
        <v>212</v>
      </c>
      <c r="W259" t="s">
        <v>32</v>
      </c>
      <c r="X259" t="s">
        <v>33</v>
      </c>
      <c r="Y259" t="s">
        <v>34</v>
      </c>
      <c r="Z259" t="s">
        <v>35</v>
      </c>
      <c r="AA259" t="s">
        <v>64</v>
      </c>
      <c r="AB259">
        <v>16</v>
      </c>
      <c r="AC259" t="s">
        <v>50</v>
      </c>
      <c r="AD259" t="s">
        <v>38</v>
      </c>
      <c r="AE259">
        <v>4.3</v>
      </c>
      <c r="AF259">
        <v>3</v>
      </c>
      <c r="AG259">
        <v>0</v>
      </c>
      <c r="AH259" t="s">
        <v>321</v>
      </c>
      <c r="AI259">
        <v>0</v>
      </c>
      <c r="AJ259">
        <v>4</v>
      </c>
    </row>
    <row r="260" spans="1:36" x14ac:dyDescent="0.45">
      <c r="A260" t="s">
        <v>940</v>
      </c>
      <c r="B260">
        <v>10291</v>
      </c>
      <c r="C260">
        <v>0</v>
      </c>
      <c r="D260">
        <v>2</v>
      </c>
      <c r="E260">
        <v>1</v>
      </c>
      <c r="F260">
        <v>1</v>
      </c>
      <c r="G260">
        <v>6</v>
      </c>
      <c r="H260">
        <v>2</v>
      </c>
      <c r="I260">
        <v>1</v>
      </c>
      <c r="J260">
        <v>72992</v>
      </c>
      <c r="K260">
        <v>0</v>
      </c>
      <c r="L260">
        <v>21</v>
      </c>
      <c r="M260" t="s">
        <v>326</v>
      </c>
      <c r="N260" t="s">
        <v>24</v>
      </c>
      <c r="O260">
        <v>1886</v>
      </c>
      <c r="P260" t="s">
        <v>941</v>
      </c>
      <c r="Q260" t="s">
        <v>26</v>
      </c>
      <c r="R260" t="s">
        <v>68</v>
      </c>
      <c r="S260" t="s">
        <v>28</v>
      </c>
      <c r="T260" t="s">
        <v>29</v>
      </c>
      <c r="U260" t="s">
        <v>96</v>
      </c>
      <c r="V260" t="s">
        <v>942</v>
      </c>
      <c r="W260" t="s">
        <v>32</v>
      </c>
      <c r="X260" t="s">
        <v>33</v>
      </c>
      <c r="Y260" t="s">
        <v>34</v>
      </c>
      <c r="Z260" t="s">
        <v>225</v>
      </c>
      <c r="AA260" t="s">
        <v>329</v>
      </c>
      <c r="AB260">
        <v>15</v>
      </c>
      <c r="AC260" t="s">
        <v>99</v>
      </c>
      <c r="AD260" t="s">
        <v>175</v>
      </c>
      <c r="AE260">
        <v>2.4</v>
      </c>
      <c r="AF260">
        <v>4</v>
      </c>
      <c r="AG260">
        <v>0</v>
      </c>
      <c r="AH260" t="s">
        <v>472</v>
      </c>
      <c r="AI260">
        <v>2</v>
      </c>
      <c r="AJ260">
        <v>16</v>
      </c>
    </row>
    <row r="261" spans="1:36" x14ac:dyDescent="0.45">
      <c r="A261" t="s">
        <v>943</v>
      </c>
      <c r="B261">
        <v>10153</v>
      </c>
      <c r="C261">
        <v>1</v>
      </c>
      <c r="D261">
        <v>1</v>
      </c>
      <c r="E261">
        <v>0</v>
      </c>
      <c r="F261">
        <v>5</v>
      </c>
      <c r="G261">
        <v>1</v>
      </c>
      <c r="H261">
        <v>3</v>
      </c>
      <c r="I261">
        <v>1</v>
      </c>
      <c r="J261">
        <v>55000</v>
      </c>
      <c r="K261">
        <v>1</v>
      </c>
      <c r="L261">
        <v>2</v>
      </c>
      <c r="M261" t="s">
        <v>566</v>
      </c>
      <c r="N261" t="s">
        <v>24</v>
      </c>
      <c r="O261">
        <v>1844</v>
      </c>
      <c r="P261" t="s">
        <v>657</v>
      </c>
      <c r="Q261" t="s">
        <v>56</v>
      </c>
      <c r="R261" t="s">
        <v>43</v>
      </c>
      <c r="S261" t="s">
        <v>28</v>
      </c>
      <c r="T261" t="s">
        <v>29</v>
      </c>
      <c r="U261" t="s">
        <v>96</v>
      </c>
      <c r="V261" t="s">
        <v>294</v>
      </c>
      <c r="W261" t="s">
        <v>944</v>
      </c>
      <c r="X261" t="s">
        <v>46</v>
      </c>
      <c r="Y261" t="s">
        <v>47</v>
      </c>
      <c r="Z261" t="s">
        <v>192</v>
      </c>
      <c r="AA261" t="s">
        <v>193</v>
      </c>
      <c r="AB261">
        <v>1</v>
      </c>
      <c r="AC261" t="s">
        <v>99</v>
      </c>
      <c r="AD261" t="s">
        <v>51</v>
      </c>
      <c r="AE261">
        <v>3.8</v>
      </c>
      <c r="AF261">
        <v>4</v>
      </c>
      <c r="AG261">
        <v>4</v>
      </c>
      <c r="AH261" t="s">
        <v>945</v>
      </c>
      <c r="AI261">
        <v>0</v>
      </c>
      <c r="AJ261">
        <v>17</v>
      </c>
    </row>
    <row r="262" spans="1:36" x14ac:dyDescent="0.45">
      <c r="A262" t="s">
        <v>946</v>
      </c>
      <c r="B262">
        <v>10157</v>
      </c>
      <c r="C262">
        <v>0</v>
      </c>
      <c r="D262">
        <v>0</v>
      </c>
      <c r="E262">
        <v>0</v>
      </c>
      <c r="F262">
        <v>1</v>
      </c>
      <c r="G262">
        <v>5</v>
      </c>
      <c r="H262">
        <v>3</v>
      </c>
      <c r="I262">
        <v>0</v>
      </c>
      <c r="J262">
        <v>58939</v>
      </c>
      <c r="K262">
        <v>0</v>
      </c>
      <c r="L262">
        <v>19</v>
      </c>
      <c r="M262" t="s">
        <v>23</v>
      </c>
      <c r="N262" t="s">
        <v>24</v>
      </c>
      <c r="O262">
        <v>2130</v>
      </c>
      <c r="P262" t="s">
        <v>947</v>
      </c>
      <c r="Q262" t="s">
        <v>56</v>
      </c>
      <c r="R262" t="s">
        <v>27</v>
      </c>
      <c r="S262" t="s">
        <v>28</v>
      </c>
      <c r="T262" t="s">
        <v>29</v>
      </c>
      <c r="U262" t="s">
        <v>30</v>
      </c>
      <c r="V262" t="s">
        <v>217</v>
      </c>
      <c r="W262" t="s">
        <v>32</v>
      </c>
      <c r="X262" t="s">
        <v>33</v>
      </c>
      <c r="Y262" t="s">
        <v>34</v>
      </c>
      <c r="Z262" t="s">
        <v>35</v>
      </c>
      <c r="AA262" t="s">
        <v>91</v>
      </c>
      <c r="AB262">
        <v>19</v>
      </c>
      <c r="AC262" t="s">
        <v>92</v>
      </c>
      <c r="AD262" t="s">
        <v>51</v>
      </c>
      <c r="AE262">
        <v>3.73</v>
      </c>
      <c r="AF262">
        <v>3</v>
      </c>
      <c r="AG262">
        <v>0</v>
      </c>
      <c r="AH262" t="s">
        <v>330</v>
      </c>
      <c r="AI262">
        <v>0</v>
      </c>
      <c r="AJ262">
        <v>16</v>
      </c>
    </row>
    <row r="263" spans="1:36" x14ac:dyDescent="0.45">
      <c r="A263" t="s">
        <v>948</v>
      </c>
      <c r="B263">
        <v>10119</v>
      </c>
      <c r="C263">
        <v>1</v>
      </c>
      <c r="D263">
        <v>1</v>
      </c>
      <c r="E263">
        <v>0</v>
      </c>
      <c r="F263">
        <v>1</v>
      </c>
      <c r="G263">
        <v>3</v>
      </c>
      <c r="H263">
        <v>3</v>
      </c>
      <c r="I263">
        <v>0</v>
      </c>
      <c r="J263">
        <v>66593</v>
      </c>
      <c r="K263">
        <v>0</v>
      </c>
      <c r="L263">
        <v>14</v>
      </c>
      <c r="M263" t="s">
        <v>102</v>
      </c>
      <c r="N263" t="s">
        <v>24</v>
      </c>
      <c r="O263">
        <v>2360</v>
      </c>
      <c r="P263" t="s">
        <v>949</v>
      </c>
      <c r="Q263" t="s">
        <v>56</v>
      </c>
      <c r="R263" t="s">
        <v>43</v>
      </c>
      <c r="S263" t="s">
        <v>28</v>
      </c>
      <c r="T263" t="s">
        <v>29</v>
      </c>
      <c r="U263" t="s">
        <v>96</v>
      </c>
      <c r="V263" t="s">
        <v>950</v>
      </c>
      <c r="W263" t="s">
        <v>32</v>
      </c>
      <c r="X263" t="s">
        <v>33</v>
      </c>
      <c r="Y263" t="s">
        <v>34</v>
      </c>
      <c r="Z263" t="s">
        <v>48</v>
      </c>
      <c r="AA263" t="s">
        <v>285</v>
      </c>
      <c r="AB263">
        <v>6</v>
      </c>
      <c r="AC263" t="s">
        <v>37</v>
      </c>
      <c r="AD263" t="s">
        <v>51</v>
      </c>
      <c r="AE263">
        <v>4.3</v>
      </c>
      <c r="AF263">
        <v>3</v>
      </c>
      <c r="AG263">
        <v>5</v>
      </c>
      <c r="AH263" t="s">
        <v>458</v>
      </c>
      <c r="AI263">
        <v>0</v>
      </c>
      <c r="AJ263">
        <v>19</v>
      </c>
    </row>
    <row r="264" spans="1:36" x14ac:dyDescent="0.45">
      <c r="A264" t="s">
        <v>951</v>
      </c>
      <c r="B264">
        <v>10180</v>
      </c>
      <c r="C264">
        <v>1</v>
      </c>
      <c r="D264">
        <v>1</v>
      </c>
      <c r="E264">
        <v>1</v>
      </c>
      <c r="F264">
        <v>2</v>
      </c>
      <c r="G264">
        <v>3</v>
      </c>
      <c r="H264">
        <v>3</v>
      </c>
      <c r="I264">
        <v>0</v>
      </c>
      <c r="J264">
        <v>87565</v>
      </c>
      <c r="K264">
        <v>0</v>
      </c>
      <c r="L264">
        <v>28</v>
      </c>
      <c r="M264" t="s">
        <v>323</v>
      </c>
      <c r="N264" t="s">
        <v>24</v>
      </c>
      <c r="O264">
        <v>1545</v>
      </c>
      <c r="P264" t="s">
        <v>952</v>
      </c>
      <c r="Q264" t="s">
        <v>26</v>
      </c>
      <c r="R264" t="s">
        <v>43</v>
      </c>
      <c r="S264" t="s">
        <v>28</v>
      </c>
      <c r="T264" t="s">
        <v>29</v>
      </c>
      <c r="U264" t="s">
        <v>160</v>
      </c>
      <c r="V264" t="s">
        <v>250</v>
      </c>
      <c r="W264" t="s">
        <v>32</v>
      </c>
      <c r="X264" t="s">
        <v>33</v>
      </c>
      <c r="Y264" t="s">
        <v>34</v>
      </c>
      <c r="Z264" t="s">
        <v>48</v>
      </c>
      <c r="AA264" t="s">
        <v>105</v>
      </c>
      <c r="AB264">
        <v>7</v>
      </c>
      <c r="AC264" t="s">
        <v>37</v>
      </c>
      <c r="AD264" t="s">
        <v>51</v>
      </c>
      <c r="AE264">
        <v>3.27</v>
      </c>
      <c r="AF264">
        <v>4</v>
      </c>
      <c r="AG264">
        <v>5</v>
      </c>
      <c r="AH264" t="s">
        <v>146</v>
      </c>
      <c r="AI264">
        <v>0</v>
      </c>
      <c r="AJ264">
        <v>13</v>
      </c>
    </row>
    <row r="265" spans="1:36" x14ac:dyDescent="0.45">
      <c r="A265" t="s">
        <v>953</v>
      </c>
      <c r="B265">
        <v>10302</v>
      </c>
      <c r="C265">
        <v>1</v>
      </c>
      <c r="D265">
        <v>1</v>
      </c>
      <c r="E265">
        <v>0</v>
      </c>
      <c r="F265">
        <v>1</v>
      </c>
      <c r="G265">
        <v>5</v>
      </c>
      <c r="H265">
        <v>1</v>
      </c>
      <c r="I265">
        <v>0</v>
      </c>
      <c r="J265">
        <v>64021</v>
      </c>
      <c r="K265">
        <v>0</v>
      </c>
      <c r="L265">
        <v>19</v>
      </c>
      <c r="M265" t="s">
        <v>23</v>
      </c>
      <c r="N265" t="s">
        <v>24</v>
      </c>
      <c r="O265">
        <v>2093</v>
      </c>
      <c r="P265" t="s">
        <v>954</v>
      </c>
      <c r="Q265" t="s">
        <v>56</v>
      </c>
      <c r="R265" t="s">
        <v>43</v>
      </c>
      <c r="S265" t="s">
        <v>28</v>
      </c>
      <c r="T265" t="s">
        <v>29</v>
      </c>
      <c r="U265" t="s">
        <v>30</v>
      </c>
      <c r="V265" t="s">
        <v>128</v>
      </c>
      <c r="W265" t="s">
        <v>32</v>
      </c>
      <c r="X265" t="s">
        <v>33</v>
      </c>
      <c r="Y265" t="s">
        <v>34</v>
      </c>
      <c r="Z265" t="s">
        <v>35</v>
      </c>
      <c r="AA265" t="s">
        <v>98</v>
      </c>
      <c r="AB265">
        <v>12</v>
      </c>
      <c r="AC265" t="s">
        <v>50</v>
      </c>
      <c r="AD265" t="s">
        <v>352</v>
      </c>
      <c r="AE265">
        <v>2.4</v>
      </c>
      <c r="AF265">
        <v>2</v>
      </c>
      <c r="AG265">
        <v>1</v>
      </c>
      <c r="AH265" t="s">
        <v>93</v>
      </c>
      <c r="AI265">
        <v>6</v>
      </c>
      <c r="AJ265">
        <v>20</v>
      </c>
    </row>
    <row r="266" spans="1:36" x14ac:dyDescent="0.45">
      <c r="A266" t="s">
        <v>955</v>
      </c>
      <c r="B266">
        <v>10090</v>
      </c>
      <c r="C266">
        <v>1</v>
      </c>
      <c r="D266">
        <v>1</v>
      </c>
      <c r="E266">
        <v>0</v>
      </c>
      <c r="F266">
        <v>1</v>
      </c>
      <c r="G266">
        <v>5</v>
      </c>
      <c r="H266">
        <v>3</v>
      </c>
      <c r="I266">
        <v>0</v>
      </c>
      <c r="J266">
        <v>65714</v>
      </c>
      <c r="K266">
        <v>0</v>
      </c>
      <c r="L266">
        <v>18</v>
      </c>
      <c r="M266" t="s">
        <v>195</v>
      </c>
      <c r="N266" t="s">
        <v>24</v>
      </c>
      <c r="O266">
        <v>2451</v>
      </c>
      <c r="P266" t="s">
        <v>956</v>
      </c>
      <c r="Q266" t="s">
        <v>56</v>
      </c>
      <c r="R266" t="s">
        <v>43</v>
      </c>
      <c r="S266" t="s">
        <v>28</v>
      </c>
      <c r="T266" t="s">
        <v>29</v>
      </c>
      <c r="U266" t="s">
        <v>30</v>
      </c>
      <c r="V266" t="s">
        <v>957</v>
      </c>
      <c r="W266" t="s">
        <v>32</v>
      </c>
      <c r="X266" t="s">
        <v>33</v>
      </c>
      <c r="Y266" t="s">
        <v>34</v>
      </c>
      <c r="Z266" t="s">
        <v>35</v>
      </c>
      <c r="AA266" t="s">
        <v>199</v>
      </c>
      <c r="AB266">
        <v>2</v>
      </c>
      <c r="AC266" t="s">
        <v>37</v>
      </c>
      <c r="AD266" t="s">
        <v>51</v>
      </c>
      <c r="AE266">
        <v>4.83</v>
      </c>
      <c r="AF266">
        <v>5</v>
      </c>
      <c r="AG266">
        <v>0</v>
      </c>
      <c r="AH266" t="s">
        <v>130</v>
      </c>
      <c r="AI266">
        <v>0</v>
      </c>
      <c r="AJ266">
        <v>15</v>
      </c>
    </row>
    <row r="267" spans="1:36" x14ac:dyDescent="0.45">
      <c r="A267" t="s">
        <v>958</v>
      </c>
      <c r="B267">
        <v>10030</v>
      </c>
      <c r="C267">
        <v>0</v>
      </c>
      <c r="D267">
        <v>2</v>
      </c>
      <c r="E267">
        <v>0</v>
      </c>
      <c r="F267">
        <v>5</v>
      </c>
      <c r="G267">
        <v>5</v>
      </c>
      <c r="H267">
        <v>4</v>
      </c>
      <c r="I267">
        <v>0</v>
      </c>
      <c r="J267">
        <v>62425</v>
      </c>
      <c r="K267">
        <v>1</v>
      </c>
      <c r="L267">
        <v>19</v>
      </c>
      <c r="M267" t="s">
        <v>23</v>
      </c>
      <c r="N267" t="s">
        <v>24</v>
      </c>
      <c r="O267">
        <v>2359</v>
      </c>
      <c r="P267" t="s">
        <v>959</v>
      </c>
      <c r="Q267" t="s">
        <v>56</v>
      </c>
      <c r="R267" t="s">
        <v>68</v>
      </c>
      <c r="S267" t="s">
        <v>28</v>
      </c>
      <c r="T267" t="s">
        <v>29</v>
      </c>
      <c r="U267" t="s">
        <v>30</v>
      </c>
      <c r="V267" t="s">
        <v>742</v>
      </c>
      <c r="W267" t="s">
        <v>960</v>
      </c>
      <c r="X267" t="s">
        <v>119</v>
      </c>
      <c r="Y267" t="s">
        <v>47</v>
      </c>
      <c r="Z267" t="s">
        <v>35</v>
      </c>
      <c r="AA267" t="s">
        <v>113</v>
      </c>
      <c r="AB267">
        <v>14</v>
      </c>
      <c r="AC267" t="s">
        <v>37</v>
      </c>
      <c r="AD267" t="s">
        <v>38</v>
      </c>
      <c r="AE267">
        <v>4.0999999999999996</v>
      </c>
      <c r="AF267">
        <v>4</v>
      </c>
      <c r="AG267">
        <v>0</v>
      </c>
      <c r="AH267" t="s">
        <v>961</v>
      </c>
      <c r="AI267">
        <v>0</v>
      </c>
      <c r="AJ267">
        <v>16</v>
      </c>
    </row>
    <row r="268" spans="1:36" x14ac:dyDescent="0.45">
      <c r="A268" t="s">
        <v>962</v>
      </c>
      <c r="B268">
        <v>10278</v>
      </c>
      <c r="C268">
        <v>0</v>
      </c>
      <c r="D268">
        <v>2</v>
      </c>
      <c r="E268">
        <v>0</v>
      </c>
      <c r="F268">
        <v>1</v>
      </c>
      <c r="G268">
        <v>5</v>
      </c>
      <c r="H268">
        <v>3</v>
      </c>
      <c r="I268">
        <v>0</v>
      </c>
      <c r="J268">
        <v>47961</v>
      </c>
      <c r="K268">
        <v>0</v>
      </c>
      <c r="L268">
        <v>19</v>
      </c>
      <c r="M268" t="s">
        <v>23</v>
      </c>
      <c r="N268" t="s">
        <v>24</v>
      </c>
      <c r="O268">
        <v>2050</v>
      </c>
      <c r="P268" t="s">
        <v>963</v>
      </c>
      <c r="Q268" t="s">
        <v>56</v>
      </c>
      <c r="R268" t="s">
        <v>68</v>
      </c>
      <c r="S268" t="s">
        <v>28</v>
      </c>
      <c r="T268" t="s">
        <v>29</v>
      </c>
      <c r="U268" t="s">
        <v>127</v>
      </c>
      <c r="V268" t="s">
        <v>110</v>
      </c>
      <c r="W268" t="s">
        <v>32</v>
      </c>
      <c r="X268" t="s">
        <v>33</v>
      </c>
      <c r="Y268" t="s">
        <v>34</v>
      </c>
      <c r="Z268" t="s">
        <v>35</v>
      </c>
      <c r="AA268" t="s">
        <v>59</v>
      </c>
      <c r="AB268">
        <v>20</v>
      </c>
      <c r="AC268" t="s">
        <v>73</v>
      </c>
      <c r="AD268" t="s">
        <v>51</v>
      </c>
      <c r="AE268">
        <v>4.0999999999999996</v>
      </c>
      <c r="AF268">
        <v>4</v>
      </c>
      <c r="AG268">
        <v>0</v>
      </c>
      <c r="AH268" t="s">
        <v>488</v>
      </c>
      <c r="AI268">
        <v>0</v>
      </c>
      <c r="AJ268">
        <v>9</v>
      </c>
    </row>
    <row r="269" spans="1:36" x14ac:dyDescent="0.45">
      <c r="A269" t="s">
        <v>964</v>
      </c>
      <c r="B269">
        <v>10307</v>
      </c>
      <c r="C269">
        <v>1</v>
      </c>
      <c r="D269">
        <v>1</v>
      </c>
      <c r="E269">
        <v>1</v>
      </c>
      <c r="F269">
        <v>1</v>
      </c>
      <c r="G269">
        <v>6</v>
      </c>
      <c r="H269">
        <v>1</v>
      </c>
      <c r="I269">
        <v>0</v>
      </c>
      <c r="J269">
        <v>58273</v>
      </c>
      <c r="K269">
        <v>0</v>
      </c>
      <c r="L269">
        <v>3</v>
      </c>
      <c r="M269" t="s">
        <v>220</v>
      </c>
      <c r="N269" t="s">
        <v>965</v>
      </c>
      <c r="O269">
        <v>89139</v>
      </c>
      <c r="P269" t="s">
        <v>966</v>
      </c>
      <c r="Q269" t="s">
        <v>26</v>
      </c>
      <c r="R269" t="s">
        <v>43</v>
      </c>
      <c r="S269" t="s">
        <v>28</v>
      </c>
      <c r="T269" t="s">
        <v>29</v>
      </c>
      <c r="U269" t="s">
        <v>30</v>
      </c>
      <c r="V269" t="s">
        <v>263</v>
      </c>
      <c r="W269" t="s">
        <v>32</v>
      </c>
      <c r="X269" t="s">
        <v>33</v>
      </c>
      <c r="Y269" t="s">
        <v>34</v>
      </c>
      <c r="Z269" t="s">
        <v>225</v>
      </c>
      <c r="AA269" t="s">
        <v>270</v>
      </c>
      <c r="AB269">
        <v>21</v>
      </c>
      <c r="AC269" t="s">
        <v>371</v>
      </c>
      <c r="AD269" t="s">
        <v>352</v>
      </c>
      <c r="AE269">
        <v>1.81</v>
      </c>
      <c r="AF269">
        <v>2</v>
      </c>
      <c r="AG269">
        <v>0</v>
      </c>
      <c r="AH269" t="s">
        <v>39</v>
      </c>
      <c r="AI269">
        <v>3</v>
      </c>
      <c r="AJ269">
        <v>5</v>
      </c>
    </row>
    <row r="270" spans="1:36" x14ac:dyDescent="0.45">
      <c r="A270" t="s">
        <v>967</v>
      </c>
      <c r="B270">
        <v>10147</v>
      </c>
      <c r="C270">
        <v>0</v>
      </c>
      <c r="D270">
        <v>0</v>
      </c>
      <c r="E270">
        <v>1</v>
      </c>
      <c r="F270">
        <v>1</v>
      </c>
      <c r="G270">
        <v>1</v>
      </c>
      <c r="H270">
        <v>3</v>
      </c>
      <c r="I270">
        <v>0</v>
      </c>
      <c r="J270">
        <v>63003</v>
      </c>
      <c r="K270">
        <v>0</v>
      </c>
      <c r="L270">
        <v>1</v>
      </c>
      <c r="M270" t="s">
        <v>206</v>
      </c>
      <c r="N270" t="s">
        <v>24</v>
      </c>
      <c r="O270">
        <v>2703</v>
      </c>
      <c r="P270" t="s">
        <v>968</v>
      </c>
      <c r="Q270" t="s">
        <v>26</v>
      </c>
      <c r="R270" t="s">
        <v>27</v>
      </c>
      <c r="S270" t="s">
        <v>28</v>
      </c>
      <c r="T270" t="s">
        <v>29</v>
      </c>
      <c r="U270" t="s">
        <v>30</v>
      </c>
      <c r="V270" t="s">
        <v>212</v>
      </c>
      <c r="W270" t="s">
        <v>32</v>
      </c>
      <c r="X270" t="s">
        <v>33</v>
      </c>
      <c r="Y270" t="s">
        <v>34</v>
      </c>
      <c r="Z270" t="s">
        <v>192</v>
      </c>
      <c r="AA270" t="s">
        <v>193</v>
      </c>
      <c r="AB270">
        <v>1</v>
      </c>
      <c r="AC270" t="s">
        <v>50</v>
      </c>
      <c r="AD270" t="s">
        <v>51</v>
      </c>
      <c r="AE270">
        <v>3.9</v>
      </c>
      <c r="AF270">
        <v>5</v>
      </c>
      <c r="AG270">
        <v>5</v>
      </c>
      <c r="AH270" t="s">
        <v>375</v>
      </c>
      <c r="AI270">
        <v>0</v>
      </c>
      <c r="AJ270">
        <v>9</v>
      </c>
    </row>
    <row r="271" spans="1:36" x14ac:dyDescent="0.45">
      <c r="A271" t="s">
        <v>969</v>
      </c>
      <c r="B271">
        <v>10266</v>
      </c>
      <c r="C271">
        <v>1</v>
      </c>
      <c r="D271">
        <v>1</v>
      </c>
      <c r="E271">
        <v>1</v>
      </c>
      <c r="F271">
        <v>1</v>
      </c>
      <c r="G271">
        <v>5</v>
      </c>
      <c r="H271">
        <v>3</v>
      </c>
      <c r="I271">
        <v>0</v>
      </c>
      <c r="J271">
        <v>61355</v>
      </c>
      <c r="K271">
        <v>0</v>
      </c>
      <c r="L271">
        <v>19</v>
      </c>
      <c r="M271" t="s">
        <v>23</v>
      </c>
      <c r="N271" t="s">
        <v>24</v>
      </c>
      <c r="O271">
        <v>2301</v>
      </c>
      <c r="P271" t="s">
        <v>970</v>
      </c>
      <c r="Q271" t="s">
        <v>26</v>
      </c>
      <c r="R271" t="s">
        <v>43</v>
      </c>
      <c r="S271" t="s">
        <v>28</v>
      </c>
      <c r="T271" t="s">
        <v>29</v>
      </c>
      <c r="U271" t="s">
        <v>160</v>
      </c>
      <c r="V271" t="s">
        <v>184</v>
      </c>
      <c r="W271" t="s">
        <v>32</v>
      </c>
      <c r="X271" t="s">
        <v>33</v>
      </c>
      <c r="Y271" t="s">
        <v>34</v>
      </c>
      <c r="Z271" t="s">
        <v>35</v>
      </c>
      <c r="AA271" t="s">
        <v>129</v>
      </c>
      <c r="AB271">
        <v>18</v>
      </c>
      <c r="AC271" t="s">
        <v>37</v>
      </c>
      <c r="AD271" t="s">
        <v>51</v>
      </c>
      <c r="AE271">
        <v>4.7</v>
      </c>
      <c r="AF271">
        <v>3</v>
      </c>
      <c r="AG271">
        <v>0</v>
      </c>
      <c r="AH271" t="s">
        <v>162</v>
      </c>
      <c r="AI271">
        <v>0</v>
      </c>
      <c r="AJ271">
        <v>4</v>
      </c>
    </row>
    <row r="272" spans="1:36" x14ac:dyDescent="0.45">
      <c r="A272" t="s">
        <v>971</v>
      </c>
      <c r="B272">
        <v>10241</v>
      </c>
      <c r="C272">
        <v>1</v>
      </c>
      <c r="D272">
        <v>1</v>
      </c>
      <c r="E272">
        <v>0</v>
      </c>
      <c r="F272">
        <v>1</v>
      </c>
      <c r="G272">
        <v>6</v>
      </c>
      <c r="H272">
        <v>3</v>
      </c>
      <c r="I272">
        <v>0</v>
      </c>
      <c r="J272">
        <v>60120</v>
      </c>
      <c r="K272">
        <v>0</v>
      </c>
      <c r="L272">
        <v>3</v>
      </c>
      <c r="M272" t="s">
        <v>220</v>
      </c>
      <c r="N272" t="s">
        <v>972</v>
      </c>
      <c r="O272">
        <v>59102</v>
      </c>
      <c r="P272" t="s">
        <v>973</v>
      </c>
      <c r="Q272" t="s">
        <v>56</v>
      </c>
      <c r="R272" t="s">
        <v>43</v>
      </c>
      <c r="S272" t="s">
        <v>28</v>
      </c>
      <c r="T272" t="s">
        <v>29</v>
      </c>
      <c r="U272" t="s">
        <v>96</v>
      </c>
      <c r="V272" t="s">
        <v>974</v>
      </c>
      <c r="W272" t="s">
        <v>32</v>
      </c>
      <c r="X272" t="s">
        <v>33</v>
      </c>
      <c r="Y272" t="s">
        <v>34</v>
      </c>
      <c r="Z272" t="s">
        <v>225</v>
      </c>
      <c r="AA272" t="s">
        <v>226</v>
      </c>
      <c r="AB272">
        <v>17</v>
      </c>
      <c r="AC272" t="s">
        <v>50</v>
      </c>
      <c r="AD272" t="s">
        <v>51</v>
      </c>
      <c r="AE272">
        <v>4.0999999999999996</v>
      </c>
      <c r="AF272">
        <v>4</v>
      </c>
      <c r="AG272">
        <v>0</v>
      </c>
      <c r="AH272" t="s">
        <v>342</v>
      </c>
      <c r="AI272">
        <v>0</v>
      </c>
      <c r="AJ272">
        <v>18</v>
      </c>
    </row>
    <row r="273" spans="1:36" x14ac:dyDescent="0.45">
      <c r="A273" t="s">
        <v>975</v>
      </c>
      <c r="B273">
        <v>10158</v>
      </c>
      <c r="C273">
        <v>1</v>
      </c>
      <c r="D273">
        <v>1</v>
      </c>
      <c r="E273">
        <v>0</v>
      </c>
      <c r="F273">
        <v>1</v>
      </c>
      <c r="G273">
        <v>5</v>
      </c>
      <c r="H273">
        <v>3</v>
      </c>
      <c r="I273">
        <v>0</v>
      </c>
      <c r="J273">
        <v>63682</v>
      </c>
      <c r="K273">
        <v>0</v>
      </c>
      <c r="L273">
        <v>18</v>
      </c>
      <c r="M273" t="s">
        <v>195</v>
      </c>
      <c r="N273" t="s">
        <v>24</v>
      </c>
      <c r="O273">
        <v>1776</v>
      </c>
      <c r="P273" t="s">
        <v>976</v>
      </c>
      <c r="Q273" t="s">
        <v>56</v>
      </c>
      <c r="R273" t="s">
        <v>43</v>
      </c>
      <c r="S273" t="s">
        <v>28</v>
      </c>
      <c r="T273" t="s">
        <v>29</v>
      </c>
      <c r="U273" t="s">
        <v>96</v>
      </c>
      <c r="V273" t="s">
        <v>977</v>
      </c>
      <c r="W273" t="s">
        <v>32</v>
      </c>
      <c r="X273" t="s">
        <v>33</v>
      </c>
      <c r="Y273" t="s">
        <v>34</v>
      </c>
      <c r="Z273" t="s">
        <v>35</v>
      </c>
      <c r="AA273" t="s">
        <v>199</v>
      </c>
      <c r="AB273">
        <v>2</v>
      </c>
      <c r="AC273" t="s">
        <v>50</v>
      </c>
      <c r="AD273" t="s">
        <v>51</v>
      </c>
      <c r="AE273">
        <v>3.73</v>
      </c>
      <c r="AF273">
        <v>4</v>
      </c>
      <c r="AG273">
        <v>0</v>
      </c>
      <c r="AH273" t="s">
        <v>330</v>
      </c>
      <c r="AI273">
        <v>0</v>
      </c>
      <c r="AJ273">
        <v>12</v>
      </c>
    </row>
    <row r="274" spans="1:36" x14ac:dyDescent="0.45">
      <c r="A274" t="s">
        <v>978</v>
      </c>
      <c r="B274">
        <v>10117</v>
      </c>
      <c r="C274">
        <v>1</v>
      </c>
      <c r="D274">
        <v>1</v>
      </c>
      <c r="E274">
        <v>1</v>
      </c>
      <c r="F274">
        <v>1</v>
      </c>
      <c r="G274">
        <v>5</v>
      </c>
      <c r="H274">
        <v>3</v>
      </c>
      <c r="I274">
        <v>0</v>
      </c>
      <c r="J274">
        <v>63025</v>
      </c>
      <c r="K274">
        <v>0</v>
      </c>
      <c r="L274">
        <v>19</v>
      </c>
      <c r="M274" t="s">
        <v>23</v>
      </c>
      <c r="N274" t="s">
        <v>24</v>
      </c>
      <c r="O274">
        <v>2747</v>
      </c>
      <c r="P274" t="s">
        <v>979</v>
      </c>
      <c r="Q274" t="s">
        <v>26</v>
      </c>
      <c r="R274" t="s">
        <v>43</v>
      </c>
      <c r="S274" t="s">
        <v>28</v>
      </c>
      <c r="T274" t="s">
        <v>109</v>
      </c>
      <c r="U274" t="s">
        <v>30</v>
      </c>
      <c r="V274" t="s">
        <v>104</v>
      </c>
      <c r="W274" t="s">
        <v>32</v>
      </c>
      <c r="X274" t="s">
        <v>33</v>
      </c>
      <c r="Y274" t="s">
        <v>34</v>
      </c>
      <c r="Z274" t="s">
        <v>35</v>
      </c>
      <c r="AA274" t="s">
        <v>36</v>
      </c>
      <c r="AB274">
        <v>22</v>
      </c>
      <c r="AC274" t="s">
        <v>73</v>
      </c>
      <c r="AD274" t="s">
        <v>51</v>
      </c>
      <c r="AE274">
        <v>4.3600000000000003</v>
      </c>
      <c r="AF274">
        <v>5</v>
      </c>
      <c r="AG274">
        <v>0</v>
      </c>
      <c r="AH274" t="s">
        <v>330</v>
      </c>
      <c r="AI274">
        <v>0</v>
      </c>
      <c r="AJ274">
        <v>10</v>
      </c>
    </row>
    <row r="275" spans="1:36" x14ac:dyDescent="0.45">
      <c r="A275" t="s">
        <v>980</v>
      </c>
      <c r="B275">
        <v>10209</v>
      </c>
      <c r="C275">
        <v>0</v>
      </c>
      <c r="D275">
        <v>0</v>
      </c>
      <c r="E275">
        <v>0</v>
      </c>
      <c r="F275">
        <v>1</v>
      </c>
      <c r="G275">
        <v>5</v>
      </c>
      <c r="H275">
        <v>3</v>
      </c>
      <c r="I275">
        <v>0</v>
      </c>
      <c r="J275">
        <v>59238</v>
      </c>
      <c r="K275">
        <v>0</v>
      </c>
      <c r="L275">
        <v>19</v>
      </c>
      <c r="M275" t="s">
        <v>23</v>
      </c>
      <c r="N275" t="s">
        <v>24</v>
      </c>
      <c r="O275">
        <v>2718</v>
      </c>
      <c r="P275" t="s">
        <v>981</v>
      </c>
      <c r="Q275" t="s">
        <v>56</v>
      </c>
      <c r="R275" t="s">
        <v>27</v>
      </c>
      <c r="S275" t="s">
        <v>149</v>
      </c>
      <c r="T275" t="s">
        <v>29</v>
      </c>
      <c r="U275" t="s">
        <v>160</v>
      </c>
      <c r="V275" t="s">
        <v>269</v>
      </c>
      <c r="W275" t="s">
        <v>32</v>
      </c>
      <c r="X275" t="s">
        <v>33</v>
      </c>
      <c r="Y275" t="s">
        <v>34</v>
      </c>
      <c r="Z275" t="s">
        <v>35</v>
      </c>
      <c r="AA275" t="s">
        <v>64</v>
      </c>
      <c r="AB275">
        <v>16</v>
      </c>
      <c r="AC275" t="s">
        <v>50</v>
      </c>
      <c r="AD275" t="s">
        <v>51</v>
      </c>
      <c r="AE275">
        <v>3.4</v>
      </c>
      <c r="AF275">
        <v>5</v>
      </c>
      <c r="AG275">
        <v>0</v>
      </c>
      <c r="AH275" t="s">
        <v>342</v>
      </c>
      <c r="AI275">
        <v>0</v>
      </c>
      <c r="AJ275">
        <v>13</v>
      </c>
    </row>
    <row r="276" spans="1:36" x14ac:dyDescent="0.45">
      <c r="A276" t="s">
        <v>982</v>
      </c>
      <c r="B276">
        <v>10024</v>
      </c>
      <c r="C276">
        <v>0</v>
      </c>
      <c r="D276">
        <v>0</v>
      </c>
      <c r="E276">
        <v>1</v>
      </c>
      <c r="F276">
        <v>1</v>
      </c>
      <c r="G276">
        <v>4</v>
      </c>
      <c r="H276">
        <v>4</v>
      </c>
      <c r="I276">
        <v>0</v>
      </c>
      <c r="J276">
        <v>92989</v>
      </c>
      <c r="K276">
        <v>0</v>
      </c>
      <c r="L276">
        <v>24</v>
      </c>
      <c r="M276" t="s">
        <v>81</v>
      </c>
      <c r="N276" t="s">
        <v>24</v>
      </c>
      <c r="O276">
        <v>2140</v>
      </c>
      <c r="P276" t="s">
        <v>983</v>
      </c>
      <c r="Q276" t="s">
        <v>26</v>
      </c>
      <c r="R276" t="s">
        <v>27</v>
      </c>
      <c r="S276" t="s">
        <v>28</v>
      </c>
      <c r="T276" t="s">
        <v>29</v>
      </c>
      <c r="U276" t="s">
        <v>30</v>
      </c>
      <c r="V276" t="s">
        <v>154</v>
      </c>
      <c r="W276" t="s">
        <v>32</v>
      </c>
      <c r="X276" t="s">
        <v>33</v>
      </c>
      <c r="Y276" t="s">
        <v>34</v>
      </c>
      <c r="Z276" t="s">
        <v>84</v>
      </c>
      <c r="AA276" t="s">
        <v>85</v>
      </c>
      <c r="AB276">
        <v>10</v>
      </c>
      <c r="AC276" t="s">
        <v>37</v>
      </c>
      <c r="AD276" t="s">
        <v>38</v>
      </c>
      <c r="AE276">
        <v>4.5</v>
      </c>
      <c r="AF276">
        <v>5</v>
      </c>
      <c r="AG276">
        <v>5</v>
      </c>
      <c r="AH276" t="s">
        <v>106</v>
      </c>
      <c r="AI276">
        <v>0</v>
      </c>
      <c r="AJ276">
        <v>1</v>
      </c>
    </row>
    <row r="277" spans="1:36" x14ac:dyDescent="0.45">
      <c r="A277" t="s">
        <v>984</v>
      </c>
      <c r="B277">
        <v>10173</v>
      </c>
      <c r="C277">
        <v>1</v>
      </c>
      <c r="D277">
        <v>1</v>
      </c>
      <c r="E277">
        <v>1</v>
      </c>
      <c r="F277">
        <v>1</v>
      </c>
      <c r="G277">
        <v>3</v>
      </c>
      <c r="H277">
        <v>3</v>
      </c>
      <c r="I277">
        <v>0</v>
      </c>
      <c r="J277">
        <v>90100</v>
      </c>
      <c r="K277">
        <v>0</v>
      </c>
      <c r="L277">
        <v>4</v>
      </c>
      <c r="M277" t="s">
        <v>361</v>
      </c>
      <c r="N277" t="s">
        <v>24</v>
      </c>
      <c r="O277">
        <v>2134</v>
      </c>
      <c r="P277" t="s">
        <v>985</v>
      </c>
      <c r="Q277" t="s">
        <v>26</v>
      </c>
      <c r="R277" t="s">
        <v>43</v>
      </c>
      <c r="S277" t="s">
        <v>28</v>
      </c>
      <c r="T277" t="s">
        <v>29</v>
      </c>
      <c r="U277" t="s">
        <v>30</v>
      </c>
      <c r="V277" t="s">
        <v>526</v>
      </c>
      <c r="W277" t="s">
        <v>32</v>
      </c>
      <c r="X277" t="s">
        <v>33</v>
      </c>
      <c r="Y277" t="s">
        <v>34</v>
      </c>
      <c r="Z277" t="s">
        <v>48</v>
      </c>
      <c r="AA277" t="s">
        <v>364</v>
      </c>
      <c r="AB277">
        <v>13</v>
      </c>
      <c r="AC277" t="s">
        <v>50</v>
      </c>
      <c r="AD277" t="s">
        <v>51</v>
      </c>
      <c r="AE277">
        <v>3.4</v>
      </c>
      <c r="AF277">
        <v>3</v>
      </c>
      <c r="AG277">
        <v>6</v>
      </c>
      <c r="AH277" t="s">
        <v>86</v>
      </c>
      <c r="AI277">
        <v>0</v>
      </c>
      <c r="AJ277">
        <v>14</v>
      </c>
    </row>
    <row r="278" spans="1:36" x14ac:dyDescent="0.45">
      <c r="A278" t="s">
        <v>986</v>
      </c>
      <c r="B278">
        <v>10221</v>
      </c>
      <c r="C278">
        <v>1</v>
      </c>
      <c r="D278">
        <v>1</v>
      </c>
      <c r="E278">
        <v>0</v>
      </c>
      <c r="F278">
        <v>5</v>
      </c>
      <c r="G278">
        <v>5</v>
      </c>
      <c r="H278">
        <v>3</v>
      </c>
      <c r="I278">
        <v>1</v>
      </c>
      <c r="J278">
        <v>60754</v>
      </c>
      <c r="K278">
        <v>1</v>
      </c>
      <c r="L278">
        <v>19</v>
      </c>
      <c r="M278" t="s">
        <v>23</v>
      </c>
      <c r="N278" t="s">
        <v>24</v>
      </c>
      <c r="O278">
        <v>1801</v>
      </c>
      <c r="P278" t="s">
        <v>987</v>
      </c>
      <c r="Q278" t="s">
        <v>56</v>
      </c>
      <c r="R278" t="s">
        <v>43</v>
      </c>
      <c r="S278" t="s">
        <v>280</v>
      </c>
      <c r="T278" t="s">
        <v>29</v>
      </c>
      <c r="U278" t="s">
        <v>96</v>
      </c>
      <c r="V278" t="s">
        <v>988</v>
      </c>
      <c r="W278" t="s">
        <v>579</v>
      </c>
      <c r="X278" t="s">
        <v>112</v>
      </c>
      <c r="Y278" t="s">
        <v>47</v>
      </c>
      <c r="Z278" t="s">
        <v>35</v>
      </c>
      <c r="AA278" t="s">
        <v>72</v>
      </c>
      <c r="AB278">
        <v>39</v>
      </c>
      <c r="AC278" t="s">
        <v>99</v>
      </c>
      <c r="AD278" t="s">
        <v>51</v>
      </c>
      <c r="AE278">
        <v>4.5</v>
      </c>
      <c r="AF278">
        <v>5</v>
      </c>
      <c r="AG278">
        <v>0</v>
      </c>
      <c r="AH278" t="s">
        <v>739</v>
      </c>
      <c r="AI278">
        <v>0</v>
      </c>
      <c r="AJ278">
        <v>11</v>
      </c>
    </row>
    <row r="279" spans="1:36" x14ac:dyDescent="0.45">
      <c r="A279" t="s">
        <v>989</v>
      </c>
      <c r="B279">
        <v>10146</v>
      </c>
      <c r="C279">
        <v>1</v>
      </c>
      <c r="D279">
        <v>1</v>
      </c>
      <c r="E279">
        <v>0</v>
      </c>
      <c r="F279">
        <v>5</v>
      </c>
      <c r="G279">
        <v>5</v>
      </c>
      <c r="H279">
        <v>3</v>
      </c>
      <c r="I279">
        <v>0</v>
      </c>
      <c r="J279">
        <v>72202</v>
      </c>
      <c r="K279">
        <v>1</v>
      </c>
      <c r="L279">
        <v>20</v>
      </c>
      <c r="M279" t="s">
        <v>54</v>
      </c>
      <c r="N279" t="s">
        <v>24</v>
      </c>
      <c r="O279">
        <v>2129</v>
      </c>
      <c r="P279" t="s">
        <v>990</v>
      </c>
      <c r="Q279" t="s">
        <v>56</v>
      </c>
      <c r="R279" t="s">
        <v>43</v>
      </c>
      <c r="S279" t="s">
        <v>28</v>
      </c>
      <c r="T279" t="s">
        <v>29</v>
      </c>
      <c r="U279" t="s">
        <v>30</v>
      </c>
      <c r="V279" t="s">
        <v>288</v>
      </c>
      <c r="W279" t="s">
        <v>991</v>
      </c>
      <c r="X279" t="s">
        <v>112</v>
      </c>
      <c r="Y279" t="s">
        <v>47</v>
      </c>
      <c r="Z279" t="s">
        <v>35</v>
      </c>
      <c r="AA279" t="s">
        <v>64</v>
      </c>
      <c r="AB279">
        <v>16</v>
      </c>
      <c r="AC279" t="s">
        <v>73</v>
      </c>
      <c r="AD279" t="s">
        <v>51</v>
      </c>
      <c r="AE279">
        <v>3.93</v>
      </c>
      <c r="AF279">
        <v>3</v>
      </c>
      <c r="AG279">
        <v>0</v>
      </c>
      <c r="AH279" t="s">
        <v>992</v>
      </c>
      <c r="AI279">
        <v>0</v>
      </c>
      <c r="AJ279">
        <v>3</v>
      </c>
    </row>
    <row r="280" spans="1:36" x14ac:dyDescent="0.45">
      <c r="A280" t="s">
        <v>993</v>
      </c>
      <c r="B280">
        <v>10161</v>
      </c>
      <c r="C280">
        <v>0</v>
      </c>
      <c r="D280">
        <v>0</v>
      </c>
      <c r="E280">
        <v>0</v>
      </c>
      <c r="F280">
        <v>1</v>
      </c>
      <c r="G280">
        <v>6</v>
      </c>
      <c r="H280">
        <v>3</v>
      </c>
      <c r="I280">
        <v>0</v>
      </c>
      <c r="J280">
        <v>58370</v>
      </c>
      <c r="K280">
        <v>0</v>
      </c>
      <c r="L280">
        <v>3</v>
      </c>
      <c r="M280" t="s">
        <v>220</v>
      </c>
      <c r="N280" t="s">
        <v>994</v>
      </c>
      <c r="O280">
        <v>97756</v>
      </c>
      <c r="P280" t="s">
        <v>995</v>
      </c>
      <c r="Q280" t="s">
        <v>56</v>
      </c>
      <c r="R280" t="s">
        <v>27</v>
      </c>
      <c r="S280" t="s">
        <v>28</v>
      </c>
      <c r="T280" t="s">
        <v>29</v>
      </c>
      <c r="U280" t="s">
        <v>96</v>
      </c>
      <c r="V280" t="s">
        <v>212</v>
      </c>
      <c r="W280" t="s">
        <v>32</v>
      </c>
      <c r="X280" t="s">
        <v>33</v>
      </c>
      <c r="Y280" t="s">
        <v>34</v>
      </c>
      <c r="Z280" t="s">
        <v>225</v>
      </c>
      <c r="AA280" t="s">
        <v>270</v>
      </c>
      <c r="AB280">
        <v>21</v>
      </c>
      <c r="AC280" t="s">
        <v>50</v>
      </c>
      <c r="AD280" t="s">
        <v>51</v>
      </c>
      <c r="AE280">
        <v>3.69</v>
      </c>
      <c r="AF280">
        <v>3</v>
      </c>
      <c r="AG280">
        <v>0</v>
      </c>
      <c r="AH280" t="s">
        <v>321</v>
      </c>
      <c r="AI280">
        <v>0</v>
      </c>
      <c r="AJ280">
        <v>18</v>
      </c>
    </row>
    <row r="281" spans="1:36" x14ac:dyDescent="0.45">
      <c r="A281" t="s">
        <v>996</v>
      </c>
      <c r="B281">
        <v>10141</v>
      </c>
      <c r="C281">
        <v>0</v>
      </c>
      <c r="D281">
        <v>0</v>
      </c>
      <c r="E281">
        <v>0</v>
      </c>
      <c r="F281">
        <v>5</v>
      </c>
      <c r="G281">
        <v>5</v>
      </c>
      <c r="H281">
        <v>3</v>
      </c>
      <c r="I281">
        <v>0</v>
      </c>
      <c r="J281">
        <v>48413</v>
      </c>
      <c r="K281">
        <v>1</v>
      </c>
      <c r="L281">
        <v>19</v>
      </c>
      <c r="M281" t="s">
        <v>23</v>
      </c>
      <c r="N281" t="s">
        <v>24</v>
      </c>
      <c r="O281">
        <v>2066</v>
      </c>
      <c r="P281" t="s">
        <v>997</v>
      </c>
      <c r="Q281" t="s">
        <v>56</v>
      </c>
      <c r="R281" t="s">
        <v>27</v>
      </c>
      <c r="S281" t="s">
        <v>28</v>
      </c>
      <c r="T281" t="s">
        <v>29</v>
      </c>
      <c r="U281" t="s">
        <v>30</v>
      </c>
      <c r="V281" t="s">
        <v>31</v>
      </c>
      <c r="W281" t="s">
        <v>998</v>
      </c>
      <c r="X281" t="s">
        <v>71</v>
      </c>
      <c r="Y281" t="s">
        <v>47</v>
      </c>
      <c r="Z281" t="s">
        <v>35</v>
      </c>
      <c r="AA281" t="s">
        <v>78</v>
      </c>
      <c r="AB281">
        <v>11</v>
      </c>
      <c r="AC281" t="s">
        <v>50</v>
      </c>
      <c r="AD281" t="s">
        <v>51</v>
      </c>
      <c r="AE281">
        <v>3.98</v>
      </c>
      <c r="AF281">
        <v>4</v>
      </c>
      <c r="AG281">
        <v>0</v>
      </c>
      <c r="AH281" t="s">
        <v>999</v>
      </c>
      <c r="AI281">
        <v>0</v>
      </c>
      <c r="AJ281">
        <v>1</v>
      </c>
    </row>
    <row r="282" spans="1:36" x14ac:dyDescent="0.45">
      <c r="A282" t="s">
        <v>1000</v>
      </c>
      <c r="B282">
        <v>10268</v>
      </c>
      <c r="C282">
        <v>0</v>
      </c>
      <c r="D282">
        <v>4</v>
      </c>
      <c r="E282">
        <v>1</v>
      </c>
      <c r="F282">
        <v>5</v>
      </c>
      <c r="G282">
        <v>5</v>
      </c>
      <c r="H282">
        <v>3</v>
      </c>
      <c r="I282">
        <v>0</v>
      </c>
      <c r="J282">
        <v>67176</v>
      </c>
      <c r="K282">
        <v>1</v>
      </c>
      <c r="L282">
        <v>20</v>
      </c>
      <c r="M282" t="s">
        <v>54</v>
      </c>
      <c r="N282" t="s">
        <v>24</v>
      </c>
      <c r="O282">
        <v>2472</v>
      </c>
      <c r="P282" t="s">
        <v>1001</v>
      </c>
      <c r="Q282" t="s">
        <v>26</v>
      </c>
      <c r="R282" t="s">
        <v>89</v>
      </c>
      <c r="S282" t="s">
        <v>28</v>
      </c>
      <c r="T282" t="s">
        <v>29</v>
      </c>
      <c r="U282" t="s">
        <v>30</v>
      </c>
      <c r="V282" t="s">
        <v>1002</v>
      </c>
      <c r="W282" t="s">
        <v>293</v>
      </c>
      <c r="X282" t="s">
        <v>398</v>
      </c>
      <c r="Y282" t="s">
        <v>47</v>
      </c>
      <c r="Z282" t="s">
        <v>35</v>
      </c>
      <c r="AA282" t="s">
        <v>72</v>
      </c>
      <c r="AB282">
        <v>39</v>
      </c>
      <c r="AC282" t="s">
        <v>457</v>
      </c>
      <c r="AD282" t="s">
        <v>51</v>
      </c>
      <c r="AE282">
        <v>4.0999999999999996</v>
      </c>
      <c r="AF282">
        <v>4</v>
      </c>
      <c r="AG282">
        <v>0</v>
      </c>
      <c r="AH282" t="s">
        <v>1003</v>
      </c>
      <c r="AI282">
        <v>0</v>
      </c>
      <c r="AJ282">
        <v>15</v>
      </c>
    </row>
    <row r="283" spans="1:36" x14ac:dyDescent="0.45">
      <c r="A283" t="s">
        <v>1004</v>
      </c>
      <c r="B283">
        <v>10123</v>
      </c>
      <c r="C283">
        <v>0</v>
      </c>
      <c r="D283">
        <v>2</v>
      </c>
      <c r="E283">
        <v>0</v>
      </c>
      <c r="F283">
        <v>1</v>
      </c>
      <c r="G283">
        <v>5</v>
      </c>
      <c r="H283">
        <v>3</v>
      </c>
      <c r="I283">
        <v>0</v>
      </c>
      <c r="J283">
        <v>56339</v>
      </c>
      <c r="K283">
        <v>0</v>
      </c>
      <c r="L283">
        <v>19</v>
      </c>
      <c r="M283" t="s">
        <v>23</v>
      </c>
      <c r="N283" t="s">
        <v>24</v>
      </c>
      <c r="O283">
        <v>2093</v>
      </c>
      <c r="P283" t="s">
        <v>1005</v>
      </c>
      <c r="Q283" t="s">
        <v>56</v>
      </c>
      <c r="R283" t="s">
        <v>68</v>
      </c>
      <c r="S283" t="s">
        <v>28</v>
      </c>
      <c r="T283" t="s">
        <v>29</v>
      </c>
      <c r="U283" t="s">
        <v>96</v>
      </c>
      <c r="V283" t="s">
        <v>1006</v>
      </c>
      <c r="W283" t="s">
        <v>32</v>
      </c>
      <c r="X283" t="s">
        <v>33</v>
      </c>
      <c r="Y283" t="s">
        <v>34</v>
      </c>
      <c r="Z283" t="s">
        <v>35</v>
      </c>
      <c r="AA283" t="s">
        <v>98</v>
      </c>
      <c r="AB283">
        <v>12</v>
      </c>
      <c r="AC283" t="s">
        <v>50</v>
      </c>
      <c r="AD283" t="s">
        <v>51</v>
      </c>
      <c r="AE283">
        <v>4.21</v>
      </c>
      <c r="AF283">
        <v>5</v>
      </c>
      <c r="AG283">
        <v>0</v>
      </c>
      <c r="AH283" t="s">
        <v>146</v>
      </c>
      <c r="AI283">
        <v>0</v>
      </c>
      <c r="AJ283">
        <v>4</v>
      </c>
    </row>
    <row r="284" spans="1:36" x14ac:dyDescent="0.45">
      <c r="A284" t="s">
        <v>1007</v>
      </c>
      <c r="B284">
        <v>10013</v>
      </c>
      <c r="C284">
        <v>0</v>
      </c>
      <c r="D284">
        <v>3</v>
      </c>
      <c r="E284">
        <v>1</v>
      </c>
      <c r="F284">
        <v>1</v>
      </c>
      <c r="G284">
        <v>6</v>
      </c>
      <c r="H284">
        <v>4</v>
      </c>
      <c r="I284">
        <v>0</v>
      </c>
      <c r="J284">
        <v>64397</v>
      </c>
      <c r="K284">
        <v>0</v>
      </c>
      <c r="L284">
        <v>3</v>
      </c>
      <c r="M284" t="s">
        <v>220</v>
      </c>
      <c r="N284" t="s">
        <v>1008</v>
      </c>
      <c r="O284">
        <v>58782</v>
      </c>
      <c r="P284" t="s">
        <v>1009</v>
      </c>
      <c r="Q284" t="s">
        <v>26</v>
      </c>
      <c r="R284" t="s">
        <v>216</v>
      </c>
      <c r="S284" t="s">
        <v>28</v>
      </c>
      <c r="T284" t="s">
        <v>29</v>
      </c>
      <c r="U284" t="s">
        <v>30</v>
      </c>
      <c r="V284" t="s">
        <v>1010</v>
      </c>
      <c r="W284" t="s">
        <v>32</v>
      </c>
      <c r="X284" t="s">
        <v>33</v>
      </c>
      <c r="Y284" t="s">
        <v>34</v>
      </c>
      <c r="Z284" t="s">
        <v>225</v>
      </c>
      <c r="AA284" t="s">
        <v>270</v>
      </c>
      <c r="AB284">
        <v>21</v>
      </c>
      <c r="AC284" t="s">
        <v>50</v>
      </c>
      <c r="AD284" t="s">
        <v>38</v>
      </c>
      <c r="AE284">
        <v>4.0999999999999996</v>
      </c>
      <c r="AF284">
        <v>3</v>
      </c>
      <c r="AG284">
        <v>0</v>
      </c>
      <c r="AH284" t="s">
        <v>384</v>
      </c>
      <c r="AI284">
        <v>0</v>
      </c>
      <c r="AJ284">
        <v>6</v>
      </c>
    </row>
    <row r="285" spans="1:36" x14ac:dyDescent="0.45">
      <c r="A285" t="s">
        <v>1011</v>
      </c>
      <c r="B285">
        <v>10287</v>
      </c>
      <c r="C285">
        <v>0</v>
      </c>
      <c r="D285">
        <v>0</v>
      </c>
      <c r="E285">
        <v>0</v>
      </c>
      <c r="F285">
        <v>1</v>
      </c>
      <c r="G285">
        <v>5</v>
      </c>
      <c r="H285">
        <v>2</v>
      </c>
      <c r="I285">
        <v>0</v>
      </c>
      <c r="J285">
        <v>63025</v>
      </c>
      <c r="K285">
        <v>0</v>
      </c>
      <c r="L285">
        <v>19</v>
      </c>
      <c r="M285" t="s">
        <v>23</v>
      </c>
      <c r="N285" t="s">
        <v>24</v>
      </c>
      <c r="O285">
        <v>2021</v>
      </c>
      <c r="P285" t="s">
        <v>1012</v>
      </c>
      <c r="Q285" t="s">
        <v>56</v>
      </c>
      <c r="R285" t="s">
        <v>27</v>
      </c>
      <c r="S285" t="s">
        <v>28</v>
      </c>
      <c r="T285" t="s">
        <v>29</v>
      </c>
      <c r="U285" t="s">
        <v>30</v>
      </c>
      <c r="V285" t="s">
        <v>184</v>
      </c>
      <c r="W285" t="s">
        <v>32</v>
      </c>
      <c r="X285" t="s">
        <v>33</v>
      </c>
      <c r="Y285" t="s">
        <v>34</v>
      </c>
      <c r="Z285" t="s">
        <v>35</v>
      </c>
      <c r="AA285" t="s">
        <v>113</v>
      </c>
      <c r="AB285">
        <v>14</v>
      </c>
      <c r="AC285" t="s">
        <v>37</v>
      </c>
      <c r="AD285" t="s">
        <v>175</v>
      </c>
      <c r="AE285">
        <v>2.44</v>
      </c>
      <c r="AF285">
        <v>5</v>
      </c>
      <c r="AG285">
        <v>0</v>
      </c>
      <c r="AH285" t="s">
        <v>548</v>
      </c>
      <c r="AI285">
        <v>4</v>
      </c>
      <c r="AJ285">
        <v>18</v>
      </c>
    </row>
    <row r="286" spans="1:36" x14ac:dyDescent="0.45">
      <c r="A286" t="s">
        <v>1013</v>
      </c>
      <c r="B286">
        <v>10044</v>
      </c>
      <c r="C286">
        <v>1</v>
      </c>
      <c r="D286">
        <v>1</v>
      </c>
      <c r="E286">
        <v>1</v>
      </c>
      <c r="F286">
        <v>5</v>
      </c>
      <c r="G286">
        <v>3</v>
      </c>
      <c r="H286">
        <v>3</v>
      </c>
      <c r="I286">
        <v>0</v>
      </c>
      <c r="J286">
        <v>75281</v>
      </c>
      <c r="K286">
        <v>1</v>
      </c>
      <c r="L286">
        <v>15</v>
      </c>
      <c r="M286" t="s">
        <v>433</v>
      </c>
      <c r="N286" t="s">
        <v>24</v>
      </c>
      <c r="O286">
        <v>1420</v>
      </c>
      <c r="P286" t="s">
        <v>1014</v>
      </c>
      <c r="Q286" t="s">
        <v>26</v>
      </c>
      <c r="R286" t="s">
        <v>43</v>
      </c>
      <c r="S286" t="s">
        <v>28</v>
      </c>
      <c r="T286" t="s">
        <v>29</v>
      </c>
      <c r="U286" t="s">
        <v>30</v>
      </c>
      <c r="V286" t="s">
        <v>104</v>
      </c>
      <c r="W286" t="s">
        <v>1015</v>
      </c>
      <c r="X286" t="s">
        <v>812</v>
      </c>
      <c r="Y286" t="s">
        <v>47</v>
      </c>
      <c r="Z286" t="s">
        <v>48</v>
      </c>
      <c r="AA286" t="s">
        <v>105</v>
      </c>
      <c r="AB286">
        <v>7</v>
      </c>
      <c r="AC286" t="s">
        <v>174</v>
      </c>
      <c r="AD286" t="s">
        <v>51</v>
      </c>
      <c r="AE286">
        <v>5</v>
      </c>
      <c r="AF286">
        <v>3</v>
      </c>
      <c r="AG286">
        <v>5</v>
      </c>
      <c r="AH286" t="s">
        <v>568</v>
      </c>
      <c r="AI286">
        <v>0</v>
      </c>
      <c r="AJ286">
        <v>11</v>
      </c>
    </row>
    <row r="287" spans="1:36" x14ac:dyDescent="0.45">
      <c r="A287" t="s">
        <v>1016</v>
      </c>
      <c r="B287">
        <v>10102</v>
      </c>
      <c r="C287">
        <v>0</v>
      </c>
      <c r="D287">
        <v>0</v>
      </c>
      <c r="E287">
        <v>1</v>
      </c>
      <c r="F287">
        <v>5</v>
      </c>
      <c r="G287">
        <v>4</v>
      </c>
      <c r="H287">
        <v>3</v>
      </c>
      <c r="I287">
        <v>1</v>
      </c>
      <c r="J287">
        <v>100416</v>
      </c>
      <c r="K287">
        <v>1</v>
      </c>
      <c r="L287">
        <v>24</v>
      </c>
      <c r="M287" t="s">
        <v>81</v>
      </c>
      <c r="N287" t="s">
        <v>24</v>
      </c>
      <c r="O287">
        <v>2451</v>
      </c>
      <c r="P287" t="s">
        <v>1017</v>
      </c>
      <c r="Q287" t="s">
        <v>26</v>
      </c>
      <c r="R287" t="s">
        <v>27</v>
      </c>
      <c r="S287" t="s">
        <v>280</v>
      </c>
      <c r="T287" t="s">
        <v>29</v>
      </c>
      <c r="U287" t="s">
        <v>96</v>
      </c>
      <c r="V287" t="s">
        <v>1006</v>
      </c>
      <c r="W287" t="s">
        <v>1018</v>
      </c>
      <c r="X287" t="s">
        <v>812</v>
      </c>
      <c r="Y287" t="s">
        <v>47</v>
      </c>
      <c r="Z287" t="s">
        <v>84</v>
      </c>
      <c r="AA287" t="s">
        <v>85</v>
      </c>
      <c r="AB287">
        <v>10</v>
      </c>
      <c r="AC287" t="s">
        <v>99</v>
      </c>
      <c r="AD287" t="s">
        <v>51</v>
      </c>
      <c r="AE287">
        <v>4.5999999999999996</v>
      </c>
      <c r="AF287">
        <v>3</v>
      </c>
      <c r="AG287">
        <v>4</v>
      </c>
      <c r="AH287" t="s">
        <v>1019</v>
      </c>
      <c r="AI287">
        <v>0</v>
      </c>
      <c r="AJ287">
        <v>9</v>
      </c>
    </row>
    <row r="288" spans="1:36" x14ac:dyDescent="0.45">
      <c r="A288" t="s">
        <v>1020</v>
      </c>
      <c r="B288">
        <v>10270</v>
      </c>
      <c r="C288">
        <v>0</v>
      </c>
      <c r="D288">
        <v>0</v>
      </c>
      <c r="E288">
        <v>0</v>
      </c>
      <c r="F288">
        <v>5</v>
      </c>
      <c r="G288">
        <v>5</v>
      </c>
      <c r="H288">
        <v>3</v>
      </c>
      <c r="I288">
        <v>0</v>
      </c>
      <c r="J288">
        <v>74813</v>
      </c>
      <c r="K288">
        <v>1</v>
      </c>
      <c r="L288">
        <v>20</v>
      </c>
      <c r="M288" t="s">
        <v>54</v>
      </c>
      <c r="N288" t="s">
        <v>24</v>
      </c>
      <c r="O288">
        <v>1778</v>
      </c>
      <c r="P288" t="s">
        <v>1021</v>
      </c>
      <c r="Q288" t="s">
        <v>56</v>
      </c>
      <c r="R288" t="s">
        <v>27</v>
      </c>
      <c r="S288" t="s">
        <v>28</v>
      </c>
      <c r="T288" t="s">
        <v>29</v>
      </c>
      <c r="U288" t="s">
        <v>30</v>
      </c>
      <c r="V288" t="s">
        <v>110</v>
      </c>
      <c r="W288" t="s">
        <v>1022</v>
      </c>
      <c r="X288" t="s">
        <v>119</v>
      </c>
      <c r="Y288" t="s">
        <v>47</v>
      </c>
      <c r="Z288" t="s">
        <v>35</v>
      </c>
      <c r="AA288" t="s">
        <v>78</v>
      </c>
      <c r="AB288">
        <v>11</v>
      </c>
      <c r="AC288" t="s">
        <v>37</v>
      </c>
      <c r="AD288" t="s">
        <v>51</v>
      </c>
      <c r="AE288">
        <v>4.4000000000000004</v>
      </c>
      <c r="AF288">
        <v>3</v>
      </c>
      <c r="AG288">
        <v>0</v>
      </c>
      <c r="AH288" t="s">
        <v>383</v>
      </c>
      <c r="AI288">
        <v>0</v>
      </c>
      <c r="AJ288">
        <v>5</v>
      </c>
    </row>
    <row r="289" spans="1:36" x14ac:dyDescent="0.45">
      <c r="A289" t="s">
        <v>1023</v>
      </c>
      <c r="B289">
        <v>10045</v>
      </c>
      <c r="C289">
        <v>1</v>
      </c>
      <c r="D289">
        <v>1</v>
      </c>
      <c r="E289">
        <v>1</v>
      </c>
      <c r="F289">
        <v>1</v>
      </c>
      <c r="G289">
        <v>3</v>
      </c>
      <c r="H289">
        <v>3</v>
      </c>
      <c r="I289">
        <v>0</v>
      </c>
      <c r="J289">
        <v>76029</v>
      </c>
      <c r="K289">
        <v>0</v>
      </c>
      <c r="L289">
        <v>15</v>
      </c>
      <c r="M289" t="s">
        <v>433</v>
      </c>
      <c r="N289" t="s">
        <v>24</v>
      </c>
      <c r="O289">
        <v>2343</v>
      </c>
      <c r="P289" t="s">
        <v>1024</v>
      </c>
      <c r="Q289" t="s">
        <v>26</v>
      </c>
      <c r="R289" t="s">
        <v>43</v>
      </c>
      <c r="S289" t="s">
        <v>149</v>
      </c>
      <c r="T289" t="s">
        <v>29</v>
      </c>
      <c r="U289" t="s">
        <v>30</v>
      </c>
      <c r="V289" t="s">
        <v>44</v>
      </c>
      <c r="W289" t="s">
        <v>32</v>
      </c>
      <c r="X289" t="s">
        <v>33</v>
      </c>
      <c r="Y289" t="s">
        <v>34</v>
      </c>
      <c r="Z289" t="s">
        <v>48</v>
      </c>
      <c r="AA289" t="s">
        <v>105</v>
      </c>
      <c r="AB289">
        <v>7</v>
      </c>
      <c r="AC289" t="s">
        <v>92</v>
      </c>
      <c r="AD289" t="s">
        <v>51</v>
      </c>
      <c r="AE289">
        <v>5</v>
      </c>
      <c r="AF289">
        <v>4</v>
      </c>
      <c r="AG289">
        <v>7</v>
      </c>
      <c r="AH289" t="s">
        <v>146</v>
      </c>
      <c r="AI289">
        <v>0</v>
      </c>
      <c r="AJ289">
        <v>8</v>
      </c>
    </row>
    <row r="290" spans="1:36" x14ac:dyDescent="0.45">
      <c r="A290" t="s">
        <v>1025</v>
      </c>
      <c r="B290">
        <v>10205</v>
      </c>
      <c r="C290">
        <v>1</v>
      </c>
      <c r="D290">
        <v>1</v>
      </c>
      <c r="E290">
        <v>0</v>
      </c>
      <c r="F290">
        <v>1</v>
      </c>
      <c r="G290">
        <v>6</v>
      </c>
      <c r="H290">
        <v>3</v>
      </c>
      <c r="I290">
        <v>0</v>
      </c>
      <c r="J290">
        <v>57859</v>
      </c>
      <c r="K290">
        <v>0</v>
      </c>
      <c r="L290">
        <v>3</v>
      </c>
      <c r="M290" t="s">
        <v>220</v>
      </c>
      <c r="N290" t="s">
        <v>1026</v>
      </c>
      <c r="O290">
        <v>85006</v>
      </c>
      <c r="P290" t="s">
        <v>1027</v>
      </c>
      <c r="Q290" t="s">
        <v>56</v>
      </c>
      <c r="R290" t="s">
        <v>43</v>
      </c>
      <c r="S290" t="s">
        <v>28</v>
      </c>
      <c r="T290" t="s">
        <v>29</v>
      </c>
      <c r="U290" t="s">
        <v>127</v>
      </c>
      <c r="V290" t="s">
        <v>31</v>
      </c>
      <c r="W290" t="s">
        <v>32</v>
      </c>
      <c r="X290" t="s">
        <v>33</v>
      </c>
      <c r="Y290" t="s">
        <v>34</v>
      </c>
      <c r="Z290" t="s">
        <v>225</v>
      </c>
      <c r="AA290" t="s">
        <v>226</v>
      </c>
      <c r="AB290">
        <v>17</v>
      </c>
      <c r="AC290" t="s">
        <v>50</v>
      </c>
      <c r="AD290" t="s">
        <v>51</v>
      </c>
      <c r="AE290">
        <v>2.81</v>
      </c>
      <c r="AF290">
        <v>3</v>
      </c>
      <c r="AG290">
        <v>0</v>
      </c>
      <c r="AH290" t="s">
        <v>39</v>
      </c>
      <c r="AI290">
        <v>0</v>
      </c>
      <c r="AJ290">
        <v>16</v>
      </c>
    </row>
    <row r="291" spans="1:36" x14ac:dyDescent="0.45">
      <c r="A291" t="s">
        <v>1028</v>
      </c>
      <c r="B291">
        <v>10014</v>
      </c>
      <c r="C291">
        <v>0</v>
      </c>
      <c r="D291">
        <v>2</v>
      </c>
      <c r="E291">
        <v>1</v>
      </c>
      <c r="F291">
        <v>5</v>
      </c>
      <c r="G291">
        <v>5</v>
      </c>
      <c r="H291">
        <v>4</v>
      </c>
      <c r="I291">
        <v>0</v>
      </c>
      <c r="J291">
        <v>58523</v>
      </c>
      <c r="K291">
        <v>1</v>
      </c>
      <c r="L291">
        <v>19</v>
      </c>
      <c r="M291" t="s">
        <v>23</v>
      </c>
      <c r="N291" t="s">
        <v>24</v>
      </c>
      <c r="O291">
        <v>2171</v>
      </c>
      <c r="P291" t="s">
        <v>1029</v>
      </c>
      <c r="Q291" t="s">
        <v>26</v>
      </c>
      <c r="R291" t="s">
        <v>68</v>
      </c>
      <c r="S291" t="s">
        <v>28</v>
      </c>
      <c r="T291" t="s">
        <v>29</v>
      </c>
      <c r="U291" t="s">
        <v>30</v>
      </c>
      <c r="V291" t="s">
        <v>547</v>
      </c>
      <c r="W291" t="s">
        <v>723</v>
      </c>
      <c r="X291" t="s">
        <v>611</v>
      </c>
      <c r="Y291" t="s">
        <v>47</v>
      </c>
      <c r="Z291" t="s">
        <v>35</v>
      </c>
      <c r="AA291" t="s">
        <v>59</v>
      </c>
      <c r="AB291">
        <v>20</v>
      </c>
      <c r="AC291" t="s">
        <v>37</v>
      </c>
      <c r="AD291" t="s">
        <v>38</v>
      </c>
      <c r="AE291">
        <v>4.5</v>
      </c>
      <c r="AF291">
        <v>5</v>
      </c>
      <c r="AG291">
        <v>0</v>
      </c>
      <c r="AH291" t="s">
        <v>74</v>
      </c>
      <c r="AI291">
        <v>0</v>
      </c>
      <c r="AJ291">
        <v>15</v>
      </c>
    </row>
    <row r="292" spans="1:36" x14ac:dyDescent="0.45">
      <c r="A292" t="s">
        <v>1030</v>
      </c>
      <c r="B292">
        <v>10144</v>
      </c>
      <c r="C292">
        <v>0</v>
      </c>
      <c r="D292">
        <v>2</v>
      </c>
      <c r="E292">
        <v>1</v>
      </c>
      <c r="F292">
        <v>1</v>
      </c>
      <c r="G292">
        <v>5</v>
      </c>
      <c r="H292">
        <v>3</v>
      </c>
      <c r="I292">
        <v>0</v>
      </c>
      <c r="J292">
        <v>88976</v>
      </c>
      <c r="K292">
        <v>0</v>
      </c>
      <c r="L292">
        <v>17</v>
      </c>
      <c r="M292" t="s">
        <v>195</v>
      </c>
      <c r="N292" t="s">
        <v>24</v>
      </c>
      <c r="O292">
        <v>2169</v>
      </c>
      <c r="P292" t="s">
        <v>1031</v>
      </c>
      <c r="Q292" t="s">
        <v>26</v>
      </c>
      <c r="R292" t="s">
        <v>68</v>
      </c>
      <c r="S292" t="s">
        <v>28</v>
      </c>
      <c r="T292" t="s">
        <v>29</v>
      </c>
      <c r="U292" t="s">
        <v>30</v>
      </c>
      <c r="V292" t="s">
        <v>1032</v>
      </c>
      <c r="W292" t="s">
        <v>32</v>
      </c>
      <c r="X292" t="s">
        <v>33</v>
      </c>
      <c r="Y292" t="s">
        <v>34</v>
      </c>
      <c r="Z292" t="s">
        <v>35</v>
      </c>
      <c r="AA292" t="s">
        <v>199</v>
      </c>
      <c r="AB292">
        <v>2</v>
      </c>
      <c r="AC292" t="s">
        <v>92</v>
      </c>
      <c r="AD292" t="s">
        <v>51</v>
      </c>
      <c r="AE292">
        <v>3.93</v>
      </c>
      <c r="AF292">
        <v>3</v>
      </c>
      <c r="AG292">
        <v>0</v>
      </c>
      <c r="AH292" t="s">
        <v>171</v>
      </c>
      <c r="AI292">
        <v>0</v>
      </c>
      <c r="AJ292">
        <v>19</v>
      </c>
    </row>
    <row r="293" spans="1:36" x14ac:dyDescent="0.45">
      <c r="A293" t="s">
        <v>1033</v>
      </c>
      <c r="B293">
        <v>10253</v>
      </c>
      <c r="C293">
        <v>0</v>
      </c>
      <c r="D293">
        <v>0</v>
      </c>
      <c r="E293">
        <v>1</v>
      </c>
      <c r="F293">
        <v>1</v>
      </c>
      <c r="G293">
        <v>6</v>
      </c>
      <c r="H293">
        <v>3</v>
      </c>
      <c r="I293">
        <v>0</v>
      </c>
      <c r="J293">
        <v>55875</v>
      </c>
      <c r="K293">
        <v>0</v>
      </c>
      <c r="L293">
        <v>3</v>
      </c>
      <c r="M293" t="s">
        <v>220</v>
      </c>
      <c r="N293" t="s">
        <v>1034</v>
      </c>
      <c r="O293">
        <v>4063</v>
      </c>
      <c r="P293" t="s">
        <v>1035</v>
      </c>
      <c r="Q293" t="s">
        <v>26</v>
      </c>
      <c r="R293" t="s">
        <v>27</v>
      </c>
      <c r="S293" t="s">
        <v>28</v>
      </c>
      <c r="T293" t="s">
        <v>29</v>
      </c>
      <c r="U293" t="s">
        <v>160</v>
      </c>
      <c r="V293" t="s">
        <v>230</v>
      </c>
      <c r="W293" t="s">
        <v>32</v>
      </c>
      <c r="X293" t="s">
        <v>33</v>
      </c>
      <c r="Y293" t="s">
        <v>34</v>
      </c>
      <c r="Z293" t="s">
        <v>225</v>
      </c>
      <c r="AA293" t="s">
        <v>226</v>
      </c>
      <c r="AB293">
        <v>17</v>
      </c>
      <c r="AC293" t="s">
        <v>371</v>
      </c>
      <c r="AD293" t="s">
        <v>51</v>
      </c>
      <c r="AE293">
        <v>4.5</v>
      </c>
      <c r="AF293">
        <v>4</v>
      </c>
      <c r="AG293">
        <v>0</v>
      </c>
      <c r="AH293" t="s">
        <v>375</v>
      </c>
      <c r="AI293">
        <v>0</v>
      </c>
      <c r="AJ293">
        <v>11</v>
      </c>
    </row>
    <row r="294" spans="1:36" x14ac:dyDescent="0.45">
      <c r="A294" t="s">
        <v>1036</v>
      </c>
      <c r="B294">
        <v>10118</v>
      </c>
      <c r="C294">
        <v>1</v>
      </c>
      <c r="D294">
        <v>1</v>
      </c>
      <c r="E294">
        <v>1</v>
      </c>
      <c r="F294">
        <v>4</v>
      </c>
      <c r="G294">
        <v>3</v>
      </c>
      <c r="H294">
        <v>3</v>
      </c>
      <c r="I294">
        <v>0</v>
      </c>
      <c r="J294">
        <v>113999</v>
      </c>
      <c r="K294">
        <v>1</v>
      </c>
      <c r="L294">
        <v>8</v>
      </c>
      <c r="M294" t="s">
        <v>152</v>
      </c>
      <c r="N294" t="s">
        <v>24</v>
      </c>
      <c r="O294">
        <v>1960</v>
      </c>
      <c r="P294" t="s">
        <v>1037</v>
      </c>
      <c r="Q294" t="s">
        <v>26</v>
      </c>
      <c r="R294" t="s">
        <v>43</v>
      </c>
      <c r="S294" t="s">
        <v>28</v>
      </c>
      <c r="T294" t="s">
        <v>29</v>
      </c>
      <c r="U294" t="s">
        <v>96</v>
      </c>
      <c r="V294" t="s">
        <v>191</v>
      </c>
      <c r="W294" t="s">
        <v>1038</v>
      </c>
      <c r="X294" t="s">
        <v>414</v>
      </c>
      <c r="Y294" t="s">
        <v>141</v>
      </c>
      <c r="Z294" t="s">
        <v>48</v>
      </c>
      <c r="AA294" t="s">
        <v>49</v>
      </c>
      <c r="AB294">
        <v>4</v>
      </c>
      <c r="AC294" t="s">
        <v>92</v>
      </c>
      <c r="AD294" t="s">
        <v>51</v>
      </c>
      <c r="AE294">
        <v>4.33</v>
      </c>
      <c r="AF294">
        <v>3</v>
      </c>
      <c r="AG294">
        <v>7</v>
      </c>
      <c r="AH294" t="s">
        <v>363</v>
      </c>
      <c r="AI294">
        <v>0</v>
      </c>
      <c r="AJ294">
        <v>9</v>
      </c>
    </row>
    <row r="295" spans="1:36" x14ac:dyDescent="0.45">
      <c r="A295" t="s">
        <v>1039</v>
      </c>
      <c r="B295">
        <v>10022</v>
      </c>
      <c r="C295">
        <v>1</v>
      </c>
      <c r="D295">
        <v>1</v>
      </c>
      <c r="E295">
        <v>0</v>
      </c>
      <c r="F295">
        <v>4</v>
      </c>
      <c r="G295">
        <v>5</v>
      </c>
      <c r="H295">
        <v>4</v>
      </c>
      <c r="I295">
        <v>0</v>
      </c>
      <c r="J295">
        <v>49773</v>
      </c>
      <c r="K295">
        <v>1</v>
      </c>
      <c r="L295">
        <v>19</v>
      </c>
      <c r="M295" t="s">
        <v>23</v>
      </c>
      <c r="N295" t="s">
        <v>24</v>
      </c>
      <c r="O295">
        <v>2747</v>
      </c>
      <c r="P295" t="s">
        <v>1040</v>
      </c>
      <c r="Q295" t="s">
        <v>56</v>
      </c>
      <c r="R295" t="s">
        <v>43</v>
      </c>
      <c r="S295" t="s">
        <v>28</v>
      </c>
      <c r="T295" t="s">
        <v>29</v>
      </c>
      <c r="U295" t="s">
        <v>30</v>
      </c>
      <c r="V295" t="s">
        <v>294</v>
      </c>
      <c r="W295" t="s">
        <v>1041</v>
      </c>
      <c r="X295" t="s">
        <v>1042</v>
      </c>
      <c r="Y295" t="s">
        <v>141</v>
      </c>
      <c r="Z295" t="s">
        <v>35</v>
      </c>
      <c r="AA295" t="s">
        <v>129</v>
      </c>
      <c r="AB295">
        <v>18</v>
      </c>
      <c r="AC295" t="s">
        <v>73</v>
      </c>
      <c r="AD295" t="s">
        <v>38</v>
      </c>
      <c r="AE295">
        <v>4.3</v>
      </c>
      <c r="AF295">
        <v>5</v>
      </c>
      <c r="AG295">
        <v>0</v>
      </c>
      <c r="AH295" t="s">
        <v>1043</v>
      </c>
      <c r="AI295">
        <v>0</v>
      </c>
      <c r="AJ295">
        <v>18</v>
      </c>
    </row>
    <row r="296" spans="1:36" x14ac:dyDescent="0.45">
      <c r="A296" t="s">
        <v>1044</v>
      </c>
      <c r="B296">
        <v>10183</v>
      </c>
      <c r="C296">
        <v>0</v>
      </c>
      <c r="D296">
        <v>0</v>
      </c>
      <c r="E296">
        <v>0</v>
      </c>
      <c r="F296">
        <v>2</v>
      </c>
      <c r="G296">
        <v>5</v>
      </c>
      <c r="H296">
        <v>3</v>
      </c>
      <c r="I296">
        <v>0</v>
      </c>
      <c r="J296">
        <v>62068</v>
      </c>
      <c r="K296">
        <v>0</v>
      </c>
      <c r="L296">
        <v>19</v>
      </c>
      <c r="M296" t="s">
        <v>23</v>
      </c>
      <c r="N296" t="s">
        <v>24</v>
      </c>
      <c r="O296">
        <v>2124</v>
      </c>
      <c r="P296" t="s">
        <v>1045</v>
      </c>
      <c r="Q296" t="s">
        <v>56</v>
      </c>
      <c r="R296" t="s">
        <v>27</v>
      </c>
      <c r="S296" t="s">
        <v>28</v>
      </c>
      <c r="T296" t="s">
        <v>29</v>
      </c>
      <c r="U296" t="s">
        <v>30</v>
      </c>
      <c r="V296" t="s">
        <v>1046</v>
      </c>
      <c r="W296" t="s">
        <v>32</v>
      </c>
      <c r="X296" t="s">
        <v>33</v>
      </c>
      <c r="Y296" t="s">
        <v>34</v>
      </c>
      <c r="Z296" t="s">
        <v>35</v>
      </c>
      <c r="AA296" t="s">
        <v>36</v>
      </c>
      <c r="AB296">
        <v>22</v>
      </c>
      <c r="AC296" t="s">
        <v>37</v>
      </c>
      <c r="AD296" t="s">
        <v>51</v>
      </c>
      <c r="AE296">
        <v>3.21</v>
      </c>
      <c r="AF296">
        <v>3</v>
      </c>
      <c r="AG296">
        <v>0</v>
      </c>
      <c r="AH296" t="s">
        <v>372</v>
      </c>
      <c r="AI296">
        <v>0</v>
      </c>
      <c r="AJ296">
        <v>7</v>
      </c>
    </row>
    <row r="297" spans="1:36" x14ac:dyDescent="0.45">
      <c r="A297" t="s">
        <v>1047</v>
      </c>
      <c r="B297">
        <v>10190</v>
      </c>
      <c r="C297">
        <v>0</v>
      </c>
      <c r="D297">
        <v>0</v>
      </c>
      <c r="E297">
        <v>1</v>
      </c>
      <c r="F297">
        <v>1</v>
      </c>
      <c r="G297">
        <v>5</v>
      </c>
      <c r="H297">
        <v>3</v>
      </c>
      <c r="I297">
        <v>0</v>
      </c>
      <c r="J297">
        <v>66541</v>
      </c>
      <c r="K297">
        <v>0</v>
      </c>
      <c r="L297">
        <v>20</v>
      </c>
      <c r="M297" t="s">
        <v>54</v>
      </c>
      <c r="N297" t="s">
        <v>24</v>
      </c>
      <c r="O297">
        <v>2459</v>
      </c>
      <c r="P297" t="s">
        <v>1048</v>
      </c>
      <c r="Q297" t="s">
        <v>26</v>
      </c>
      <c r="R297" t="s">
        <v>27</v>
      </c>
      <c r="S297" t="s">
        <v>28</v>
      </c>
      <c r="T297" t="s">
        <v>29</v>
      </c>
      <c r="U297" t="s">
        <v>96</v>
      </c>
      <c r="V297" t="s">
        <v>254</v>
      </c>
      <c r="W297" t="s">
        <v>32</v>
      </c>
      <c r="X297" t="s">
        <v>33</v>
      </c>
      <c r="Y297" t="s">
        <v>34</v>
      </c>
      <c r="Z297" t="s">
        <v>35</v>
      </c>
      <c r="AA297" t="s">
        <v>91</v>
      </c>
      <c r="AB297">
        <v>19</v>
      </c>
      <c r="AC297" t="s">
        <v>92</v>
      </c>
      <c r="AD297" t="s">
        <v>51</v>
      </c>
      <c r="AE297">
        <v>3.11</v>
      </c>
      <c r="AF297">
        <v>5</v>
      </c>
      <c r="AG297">
        <v>0</v>
      </c>
      <c r="AH297" t="s">
        <v>257</v>
      </c>
      <c r="AI297">
        <v>0</v>
      </c>
      <c r="AJ297">
        <v>4</v>
      </c>
    </row>
    <row r="298" spans="1:36" x14ac:dyDescent="0.45">
      <c r="A298" t="s">
        <v>1049</v>
      </c>
      <c r="B298">
        <v>10274</v>
      </c>
      <c r="C298">
        <v>1</v>
      </c>
      <c r="D298">
        <v>1</v>
      </c>
      <c r="E298">
        <v>0</v>
      </c>
      <c r="F298">
        <v>5</v>
      </c>
      <c r="G298">
        <v>5</v>
      </c>
      <c r="H298">
        <v>3</v>
      </c>
      <c r="I298">
        <v>1</v>
      </c>
      <c r="J298">
        <v>80512</v>
      </c>
      <c r="K298">
        <v>1</v>
      </c>
      <c r="L298">
        <v>18</v>
      </c>
      <c r="M298" t="s">
        <v>195</v>
      </c>
      <c r="N298" t="s">
        <v>24</v>
      </c>
      <c r="O298">
        <v>2478</v>
      </c>
      <c r="P298" t="s">
        <v>1050</v>
      </c>
      <c r="Q298" t="s">
        <v>56</v>
      </c>
      <c r="R298" t="s">
        <v>43</v>
      </c>
      <c r="S298" t="s">
        <v>28</v>
      </c>
      <c r="T298" t="s">
        <v>29</v>
      </c>
      <c r="U298" t="s">
        <v>96</v>
      </c>
      <c r="V298" t="s">
        <v>294</v>
      </c>
      <c r="W298" t="s">
        <v>1051</v>
      </c>
      <c r="X298" t="s">
        <v>112</v>
      </c>
      <c r="Y298" t="s">
        <v>47</v>
      </c>
      <c r="Z298" t="s">
        <v>35</v>
      </c>
      <c r="AA298" t="s">
        <v>199</v>
      </c>
      <c r="AB298">
        <v>2</v>
      </c>
      <c r="AC298" t="s">
        <v>99</v>
      </c>
      <c r="AD298" t="s">
        <v>51</v>
      </c>
      <c r="AE298">
        <v>4.5</v>
      </c>
      <c r="AF298">
        <v>3</v>
      </c>
      <c r="AG298">
        <v>0</v>
      </c>
      <c r="AH298" t="s">
        <v>1051</v>
      </c>
      <c r="AI298">
        <v>0</v>
      </c>
      <c r="AJ298">
        <v>5</v>
      </c>
    </row>
    <row r="299" spans="1:36" x14ac:dyDescent="0.45">
      <c r="A299" t="s">
        <v>1052</v>
      </c>
      <c r="B299">
        <v>10293</v>
      </c>
      <c r="C299">
        <v>0</v>
      </c>
      <c r="D299">
        <v>0</v>
      </c>
      <c r="E299">
        <v>0</v>
      </c>
      <c r="F299">
        <v>5</v>
      </c>
      <c r="G299">
        <v>5</v>
      </c>
      <c r="H299">
        <v>2</v>
      </c>
      <c r="I299">
        <v>0</v>
      </c>
      <c r="J299">
        <v>50274</v>
      </c>
      <c r="K299">
        <v>1</v>
      </c>
      <c r="L299">
        <v>19</v>
      </c>
      <c r="M299" t="s">
        <v>23</v>
      </c>
      <c r="N299" t="s">
        <v>24</v>
      </c>
      <c r="O299">
        <v>1887</v>
      </c>
      <c r="P299" t="s">
        <v>1053</v>
      </c>
      <c r="Q299" t="s">
        <v>56</v>
      </c>
      <c r="R299" t="s">
        <v>27</v>
      </c>
      <c r="S299" t="s">
        <v>28</v>
      </c>
      <c r="T299" t="s">
        <v>29</v>
      </c>
      <c r="U299" t="s">
        <v>30</v>
      </c>
      <c r="V299" t="s">
        <v>547</v>
      </c>
      <c r="W299" t="s">
        <v>1054</v>
      </c>
      <c r="X299" t="s">
        <v>46</v>
      </c>
      <c r="Y299" t="s">
        <v>47</v>
      </c>
      <c r="Z299" t="s">
        <v>35</v>
      </c>
      <c r="AA299" t="s">
        <v>64</v>
      </c>
      <c r="AB299">
        <v>16</v>
      </c>
      <c r="AC299" t="s">
        <v>174</v>
      </c>
      <c r="AD299" t="s">
        <v>175</v>
      </c>
      <c r="AE299">
        <v>2.5</v>
      </c>
      <c r="AF299">
        <v>3</v>
      </c>
      <c r="AG299">
        <v>0</v>
      </c>
      <c r="AH299" t="s">
        <v>1055</v>
      </c>
      <c r="AI299">
        <v>6</v>
      </c>
      <c r="AJ299">
        <v>13</v>
      </c>
    </row>
    <row r="300" spans="1:36" x14ac:dyDescent="0.45">
      <c r="A300" t="s">
        <v>1056</v>
      </c>
      <c r="B300">
        <v>10172</v>
      </c>
      <c r="C300">
        <v>0</v>
      </c>
      <c r="D300">
        <v>0</v>
      </c>
      <c r="E300">
        <v>1</v>
      </c>
      <c r="F300">
        <v>1</v>
      </c>
      <c r="G300">
        <v>3</v>
      </c>
      <c r="H300">
        <v>3</v>
      </c>
      <c r="I300">
        <v>0</v>
      </c>
      <c r="J300">
        <v>84903</v>
      </c>
      <c r="K300">
        <v>0</v>
      </c>
      <c r="L300">
        <v>22</v>
      </c>
      <c r="M300" t="s">
        <v>656</v>
      </c>
      <c r="N300" t="s">
        <v>24</v>
      </c>
      <c r="O300">
        <v>1887</v>
      </c>
      <c r="P300" t="s">
        <v>1057</v>
      </c>
      <c r="Q300" t="s">
        <v>26</v>
      </c>
      <c r="R300" t="s">
        <v>27</v>
      </c>
      <c r="S300" t="s">
        <v>28</v>
      </c>
      <c r="T300" t="s">
        <v>29</v>
      </c>
      <c r="U300" t="s">
        <v>160</v>
      </c>
      <c r="V300" t="s">
        <v>363</v>
      </c>
      <c r="W300" t="s">
        <v>32</v>
      </c>
      <c r="X300" t="s">
        <v>33</v>
      </c>
      <c r="Y300" t="s">
        <v>34</v>
      </c>
      <c r="Z300" t="s">
        <v>48</v>
      </c>
      <c r="AA300" t="s">
        <v>364</v>
      </c>
      <c r="AB300">
        <v>13</v>
      </c>
      <c r="AC300" t="s">
        <v>50</v>
      </c>
      <c r="AD300" t="s">
        <v>51</v>
      </c>
      <c r="AE300">
        <v>3.42</v>
      </c>
      <c r="AF300">
        <v>4</v>
      </c>
      <c r="AG300">
        <v>7</v>
      </c>
      <c r="AH300" t="s">
        <v>384</v>
      </c>
      <c r="AI300">
        <v>0</v>
      </c>
      <c r="AJ300">
        <v>17</v>
      </c>
    </row>
    <row r="301" spans="1:36" x14ac:dyDescent="0.45">
      <c r="A301" t="s">
        <v>1058</v>
      </c>
      <c r="B301">
        <v>10127</v>
      </c>
      <c r="C301">
        <v>0</v>
      </c>
      <c r="D301">
        <v>4</v>
      </c>
      <c r="E301">
        <v>0</v>
      </c>
      <c r="F301">
        <v>1</v>
      </c>
      <c r="G301">
        <v>3</v>
      </c>
      <c r="H301">
        <v>3</v>
      </c>
      <c r="I301">
        <v>0</v>
      </c>
      <c r="J301">
        <v>107226</v>
      </c>
      <c r="K301">
        <v>0</v>
      </c>
      <c r="L301">
        <v>28</v>
      </c>
      <c r="M301" t="s">
        <v>323</v>
      </c>
      <c r="N301" t="s">
        <v>24</v>
      </c>
      <c r="O301">
        <v>2453</v>
      </c>
      <c r="P301" t="s">
        <v>1059</v>
      </c>
      <c r="Q301" t="s">
        <v>56</v>
      </c>
      <c r="R301" t="s">
        <v>89</v>
      </c>
      <c r="S301" t="s">
        <v>28</v>
      </c>
      <c r="T301" t="s">
        <v>29</v>
      </c>
      <c r="U301" t="s">
        <v>160</v>
      </c>
      <c r="V301" t="s">
        <v>44</v>
      </c>
      <c r="W301" t="s">
        <v>32</v>
      </c>
      <c r="X301" t="s">
        <v>33</v>
      </c>
      <c r="Y301" t="s">
        <v>34</v>
      </c>
      <c r="Z301" t="s">
        <v>48</v>
      </c>
      <c r="AA301" t="s">
        <v>105</v>
      </c>
      <c r="AB301">
        <v>7</v>
      </c>
      <c r="AC301" t="s">
        <v>92</v>
      </c>
      <c r="AD301" t="s">
        <v>51</v>
      </c>
      <c r="AE301">
        <v>4.2</v>
      </c>
      <c r="AF301">
        <v>4</v>
      </c>
      <c r="AG301">
        <v>8</v>
      </c>
      <c r="AH301" t="s">
        <v>1060</v>
      </c>
      <c r="AI301">
        <v>0</v>
      </c>
      <c r="AJ301">
        <v>7</v>
      </c>
    </row>
    <row r="302" spans="1:36" x14ac:dyDescent="0.45">
      <c r="A302" t="s">
        <v>1061</v>
      </c>
      <c r="B302">
        <v>10072</v>
      </c>
      <c r="C302">
        <v>0</v>
      </c>
      <c r="D302">
        <v>0</v>
      </c>
      <c r="E302">
        <v>1</v>
      </c>
      <c r="F302">
        <v>5</v>
      </c>
      <c r="G302">
        <v>5</v>
      </c>
      <c r="H302">
        <v>3</v>
      </c>
      <c r="I302">
        <v>0</v>
      </c>
      <c r="J302">
        <v>58371</v>
      </c>
      <c r="K302">
        <v>1</v>
      </c>
      <c r="L302">
        <v>19</v>
      </c>
      <c r="M302" t="s">
        <v>23</v>
      </c>
      <c r="N302" t="s">
        <v>24</v>
      </c>
      <c r="O302">
        <v>2030</v>
      </c>
      <c r="P302" t="s">
        <v>1062</v>
      </c>
      <c r="Q302" t="s">
        <v>26</v>
      </c>
      <c r="R302" t="s">
        <v>27</v>
      </c>
      <c r="S302" t="s">
        <v>28</v>
      </c>
      <c r="T302" t="s">
        <v>109</v>
      </c>
      <c r="U302" t="s">
        <v>30</v>
      </c>
      <c r="V302" t="s">
        <v>110</v>
      </c>
      <c r="W302" t="s">
        <v>1063</v>
      </c>
      <c r="X302" t="s">
        <v>58</v>
      </c>
      <c r="Y302" t="s">
        <v>47</v>
      </c>
      <c r="Z302" t="s">
        <v>35</v>
      </c>
      <c r="AA302" t="s">
        <v>72</v>
      </c>
      <c r="AB302">
        <v>39</v>
      </c>
      <c r="AC302" t="s">
        <v>37</v>
      </c>
      <c r="AD302" t="s">
        <v>51</v>
      </c>
      <c r="AE302">
        <v>5</v>
      </c>
      <c r="AF302">
        <v>5</v>
      </c>
      <c r="AG302">
        <v>0</v>
      </c>
      <c r="AH302" t="s">
        <v>1063</v>
      </c>
      <c r="AI302">
        <v>0</v>
      </c>
      <c r="AJ302">
        <v>11</v>
      </c>
    </row>
    <row r="303" spans="1:36" x14ac:dyDescent="0.45">
      <c r="A303" t="s">
        <v>1064</v>
      </c>
      <c r="B303">
        <v>10048</v>
      </c>
      <c r="C303">
        <v>1</v>
      </c>
      <c r="D303">
        <v>1</v>
      </c>
      <c r="E303">
        <v>1</v>
      </c>
      <c r="F303">
        <v>5</v>
      </c>
      <c r="G303">
        <v>5</v>
      </c>
      <c r="H303">
        <v>3</v>
      </c>
      <c r="I303">
        <v>0</v>
      </c>
      <c r="J303">
        <v>55140</v>
      </c>
      <c r="K303">
        <v>1</v>
      </c>
      <c r="L303">
        <v>19</v>
      </c>
      <c r="M303" t="s">
        <v>23</v>
      </c>
      <c r="N303" t="s">
        <v>24</v>
      </c>
      <c r="O303">
        <v>2324</v>
      </c>
      <c r="P303" t="s">
        <v>324</v>
      </c>
      <c r="Q303" t="s">
        <v>26</v>
      </c>
      <c r="R303" t="s">
        <v>43</v>
      </c>
      <c r="S303" t="s">
        <v>149</v>
      </c>
      <c r="T303" t="s">
        <v>29</v>
      </c>
      <c r="U303" t="s">
        <v>30</v>
      </c>
      <c r="V303" t="s">
        <v>288</v>
      </c>
      <c r="W303" t="s">
        <v>796</v>
      </c>
      <c r="X303" t="s">
        <v>119</v>
      </c>
      <c r="Y303" t="s">
        <v>47</v>
      </c>
      <c r="Z303" t="s">
        <v>35</v>
      </c>
      <c r="AA303" t="s">
        <v>78</v>
      </c>
      <c r="AB303">
        <v>11</v>
      </c>
      <c r="AC303" t="s">
        <v>371</v>
      </c>
      <c r="AD303" t="s">
        <v>51</v>
      </c>
      <c r="AE303">
        <v>5</v>
      </c>
      <c r="AF303">
        <v>3</v>
      </c>
      <c r="AG303">
        <v>0</v>
      </c>
      <c r="AH303" t="s">
        <v>643</v>
      </c>
      <c r="AI303">
        <v>0</v>
      </c>
      <c r="AJ303">
        <v>7</v>
      </c>
    </row>
    <row r="304" spans="1:36" x14ac:dyDescent="0.45">
      <c r="A304" t="s">
        <v>1065</v>
      </c>
      <c r="B304">
        <v>10204</v>
      </c>
      <c r="C304">
        <v>0</v>
      </c>
      <c r="D304">
        <v>2</v>
      </c>
      <c r="E304">
        <v>0</v>
      </c>
      <c r="F304">
        <v>5</v>
      </c>
      <c r="G304">
        <v>5</v>
      </c>
      <c r="H304">
        <v>3</v>
      </c>
      <c r="I304">
        <v>0</v>
      </c>
      <c r="J304">
        <v>58062</v>
      </c>
      <c r="K304">
        <v>1</v>
      </c>
      <c r="L304">
        <v>19</v>
      </c>
      <c r="M304" t="s">
        <v>23</v>
      </c>
      <c r="N304" t="s">
        <v>24</v>
      </c>
      <c r="O304">
        <v>1876</v>
      </c>
      <c r="P304" t="s">
        <v>1066</v>
      </c>
      <c r="Q304" t="s">
        <v>56</v>
      </c>
      <c r="R304" t="s">
        <v>68</v>
      </c>
      <c r="S304" t="s">
        <v>28</v>
      </c>
      <c r="T304" t="s">
        <v>29</v>
      </c>
      <c r="U304" t="s">
        <v>30</v>
      </c>
      <c r="V304" t="s">
        <v>110</v>
      </c>
      <c r="W304" t="s">
        <v>269</v>
      </c>
      <c r="X304" t="s">
        <v>112</v>
      </c>
      <c r="Y304" t="s">
        <v>47</v>
      </c>
      <c r="Z304" t="s">
        <v>35</v>
      </c>
      <c r="AA304" t="s">
        <v>91</v>
      </c>
      <c r="AB304">
        <v>19</v>
      </c>
      <c r="AC304" t="s">
        <v>73</v>
      </c>
      <c r="AD304" t="s">
        <v>51</v>
      </c>
      <c r="AE304">
        <v>3.6</v>
      </c>
      <c r="AF304">
        <v>5</v>
      </c>
      <c r="AG304">
        <v>0</v>
      </c>
      <c r="AH304" t="s">
        <v>1067</v>
      </c>
      <c r="AI304">
        <v>0</v>
      </c>
      <c r="AJ304">
        <v>9</v>
      </c>
    </row>
    <row r="305" spans="1:36" x14ac:dyDescent="0.45">
      <c r="A305" t="s">
        <v>1068</v>
      </c>
      <c r="B305">
        <v>10264</v>
      </c>
      <c r="C305">
        <v>0</v>
      </c>
      <c r="D305">
        <v>0</v>
      </c>
      <c r="E305">
        <v>0</v>
      </c>
      <c r="F305">
        <v>5</v>
      </c>
      <c r="G305">
        <v>5</v>
      </c>
      <c r="H305">
        <v>3</v>
      </c>
      <c r="I305">
        <v>1</v>
      </c>
      <c r="J305">
        <v>59728</v>
      </c>
      <c r="K305">
        <v>1</v>
      </c>
      <c r="L305">
        <v>19</v>
      </c>
      <c r="M305" t="s">
        <v>23</v>
      </c>
      <c r="N305" t="s">
        <v>24</v>
      </c>
      <c r="O305">
        <v>2109</v>
      </c>
      <c r="P305" t="s">
        <v>1069</v>
      </c>
      <c r="Q305" t="s">
        <v>56</v>
      </c>
      <c r="R305" t="s">
        <v>27</v>
      </c>
      <c r="S305" t="s">
        <v>28</v>
      </c>
      <c r="T305" t="s">
        <v>109</v>
      </c>
      <c r="U305" t="s">
        <v>96</v>
      </c>
      <c r="V305" t="s">
        <v>77</v>
      </c>
      <c r="W305" t="s">
        <v>1070</v>
      </c>
      <c r="X305" t="s">
        <v>276</v>
      </c>
      <c r="Y305" t="s">
        <v>47</v>
      </c>
      <c r="Z305" t="s">
        <v>35</v>
      </c>
      <c r="AA305" t="s">
        <v>91</v>
      </c>
      <c r="AB305">
        <v>19</v>
      </c>
      <c r="AC305" t="s">
        <v>99</v>
      </c>
      <c r="AD305" t="s">
        <v>51</v>
      </c>
      <c r="AE305">
        <v>4.3</v>
      </c>
      <c r="AF305">
        <v>4</v>
      </c>
      <c r="AG305">
        <v>0</v>
      </c>
      <c r="AH305" t="s">
        <v>1071</v>
      </c>
      <c r="AI305">
        <v>0</v>
      </c>
      <c r="AJ305">
        <v>16</v>
      </c>
    </row>
    <row r="306" spans="1:36" x14ac:dyDescent="0.45">
      <c r="A306" t="s">
        <v>1072</v>
      </c>
      <c r="B306">
        <v>10033</v>
      </c>
      <c r="C306">
        <v>0</v>
      </c>
      <c r="D306">
        <v>0</v>
      </c>
      <c r="E306">
        <v>1</v>
      </c>
      <c r="F306">
        <v>5</v>
      </c>
      <c r="G306">
        <v>5</v>
      </c>
      <c r="H306">
        <v>4</v>
      </c>
      <c r="I306">
        <v>0</v>
      </c>
      <c r="J306">
        <v>70507</v>
      </c>
      <c r="K306">
        <v>1</v>
      </c>
      <c r="L306">
        <v>20</v>
      </c>
      <c r="M306" t="s">
        <v>54</v>
      </c>
      <c r="N306" t="s">
        <v>24</v>
      </c>
      <c r="O306">
        <v>2045</v>
      </c>
      <c r="P306" t="s">
        <v>1073</v>
      </c>
      <c r="Q306" t="s">
        <v>26</v>
      </c>
      <c r="R306" t="s">
        <v>27</v>
      </c>
      <c r="S306" t="s">
        <v>28</v>
      </c>
      <c r="T306" t="s">
        <v>29</v>
      </c>
      <c r="U306" t="s">
        <v>30</v>
      </c>
      <c r="V306" t="s">
        <v>289</v>
      </c>
      <c r="W306" t="s">
        <v>1074</v>
      </c>
      <c r="X306" t="s">
        <v>198</v>
      </c>
      <c r="Y306" t="s">
        <v>47</v>
      </c>
      <c r="Z306" t="s">
        <v>35</v>
      </c>
      <c r="AA306" t="s">
        <v>98</v>
      </c>
      <c r="AB306">
        <v>12</v>
      </c>
      <c r="AC306" t="s">
        <v>37</v>
      </c>
      <c r="AD306" t="s">
        <v>38</v>
      </c>
      <c r="AE306">
        <v>5</v>
      </c>
      <c r="AF306">
        <v>3</v>
      </c>
      <c r="AG306">
        <v>0</v>
      </c>
      <c r="AH306" t="s">
        <v>1075</v>
      </c>
      <c r="AI306">
        <v>0</v>
      </c>
      <c r="AJ306">
        <v>7</v>
      </c>
    </row>
    <row r="307" spans="1:36" x14ac:dyDescent="0.45">
      <c r="A307" t="s">
        <v>1076</v>
      </c>
      <c r="B307">
        <v>10174</v>
      </c>
      <c r="C307">
        <v>0</v>
      </c>
      <c r="D307">
        <v>0</v>
      </c>
      <c r="E307">
        <v>0</v>
      </c>
      <c r="F307">
        <v>1</v>
      </c>
      <c r="G307">
        <v>5</v>
      </c>
      <c r="H307">
        <v>3</v>
      </c>
      <c r="I307">
        <v>0</v>
      </c>
      <c r="J307">
        <v>60446</v>
      </c>
      <c r="K307">
        <v>0</v>
      </c>
      <c r="L307">
        <v>20</v>
      </c>
      <c r="M307" t="s">
        <v>54</v>
      </c>
      <c r="N307" t="s">
        <v>24</v>
      </c>
      <c r="O307">
        <v>2302</v>
      </c>
      <c r="P307" t="s">
        <v>1077</v>
      </c>
      <c r="Q307" t="s">
        <v>56</v>
      </c>
      <c r="R307" t="s">
        <v>27</v>
      </c>
      <c r="S307" t="s">
        <v>28</v>
      </c>
      <c r="T307" t="s">
        <v>29</v>
      </c>
      <c r="U307" t="s">
        <v>30</v>
      </c>
      <c r="V307" t="s">
        <v>212</v>
      </c>
      <c r="W307" t="s">
        <v>32</v>
      </c>
      <c r="X307" t="s">
        <v>33</v>
      </c>
      <c r="Y307" t="s">
        <v>34</v>
      </c>
      <c r="Z307" t="s">
        <v>35</v>
      </c>
      <c r="AA307" t="s">
        <v>113</v>
      </c>
      <c r="AB307">
        <v>14</v>
      </c>
      <c r="AC307" t="s">
        <v>37</v>
      </c>
      <c r="AD307" t="s">
        <v>51</v>
      </c>
      <c r="AE307">
        <v>3.4</v>
      </c>
      <c r="AF307">
        <v>4</v>
      </c>
      <c r="AG307">
        <v>0</v>
      </c>
      <c r="AH307" t="s">
        <v>231</v>
      </c>
      <c r="AI307">
        <v>0</v>
      </c>
      <c r="AJ307">
        <v>14</v>
      </c>
    </row>
    <row r="308" spans="1:36" x14ac:dyDescent="0.45">
      <c r="A308" t="s">
        <v>1078</v>
      </c>
      <c r="B308">
        <v>10135</v>
      </c>
      <c r="C308">
        <v>0</v>
      </c>
      <c r="D308">
        <v>0</v>
      </c>
      <c r="E308">
        <v>1</v>
      </c>
      <c r="F308">
        <v>1</v>
      </c>
      <c r="G308">
        <v>5</v>
      </c>
      <c r="H308">
        <v>3</v>
      </c>
      <c r="I308">
        <v>0</v>
      </c>
      <c r="J308">
        <v>65893</v>
      </c>
      <c r="K308">
        <v>0</v>
      </c>
      <c r="L308">
        <v>20</v>
      </c>
      <c r="M308" t="s">
        <v>54</v>
      </c>
      <c r="N308" t="s">
        <v>24</v>
      </c>
      <c r="O308">
        <v>1810</v>
      </c>
      <c r="P308" t="s">
        <v>1079</v>
      </c>
      <c r="Q308" t="s">
        <v>26</v>
      </c>
      <c r="R308" t="s">
        <v>27</v>
      </c>
      <c r="S308" t="s">
        <v>28</v>
      </c>
      <c r="T308" t="s">
        <v>29</v>
      </c>
      <c r="U308" t="s">
        <v>30</v>
      </c>
      <c r="V308" t="s">
        <v>154</v>
      </c>
      <c r="W308" t="s">
        <v>32</v>
      </c>
      <c r="X308" t="s">
        <v>33</v>
      </c>
      <c r="Y308" t="s">
        <v>34</v>
      </c>
      <c r="Z308" t="s">
        <v>35</v>
      </c>
      <c r="AA308" t="s">
        <v>59</v>
      </c>
      <c r="AB308">
        <v>20</v>
      </c>
      <c r="AC308" t="s">
        <v>37</v>
      </c>
      <c r="AD308" t="s">
        <v>51</v>
      </c>
      <c r="AE308">
        <v>4.07</v>
      </c>
      <c r="AF308">
        <v>4</v>
      </c>
      <c r="AG308">
        <v>0</v>
      </c>
      <c r="AH308" t="s">
        <v>299</v>
      </c>
      <c r="AI308">
        <v>0</v>
      </c>
      <c r="AJ308">
        <v>13</v>
      </c>
    </row>
    <row r="309" spans="1:36" x14ac:dyDescent="0.45">
      <c r="A309" t="s">
        <v>1080</v>
      </c>
      <c r="B309">
        <v>10301</v>
      </c>
      <c r="C309">
        <v>0</v>
      </c>
      <c r="D309">
        <v>0</v>
      </c>
      <c r="E309">
        <v>0</v>
      </c>
      <c r="F309">
        <v>5</v>
      </c>
      <c r="G309">
        <v>5</v>
      </c>
      <c r="H309">
        <v>1</v>
      </c>
      <c r="I309">
        <v>0</v>
      </c>
      <c r="J309">
        <v>48513</v>
      </c>
      <c r="K309">
        <v>1</v>
      </c>
      <c r="L309">
        <v>19</v>
      </c>
      <c r="M309" t="s">
        <v>23</v>
      </c>
      <c r="N309" t="s">
        <v>24</v>
      </c>
      <c r="O309">
        <v>2458</v>
      </c>
      <c r="P309" t="s">
        <v>1081</v>
      </c>
      <c r="Q309" t="s">
        <v>56</v>
      </c>
      <c r="R309" t="s">
        <v>27</v>
      </c>
      <c r="S309" t="s">
        <v>28</v>
      </c>
      <c r="T309" t="s">
        <v>29</v>
      </c>
      <c r="U309" t="s">
        <v>160</v>
      </c>
      <c r="V309" t="s">
        <v>1082</v>
      </c>
      <c r="W309" t="s">
        <v>1083</v>
      </c>
      <c r="X309" t="s">
        <v>112</v>
      </c>
      <c r="Y309" t="s">
        <v>47</v>
      </c>
      <c r="Z309" t="s">
        <v>35</v>
      </c>
      <c r="AA309" t="s">
        <v>98</v>
      </c>
      <c r="AB309">
        <v>12</v>
      </c>
      <c r="AC309" t="s">
        <v>73</v>
      </c>
      <c r="AD309" t="s">
        <v>352</v>
      </c>
      <c r="AE309">
        <v>3.2</v>
      </c>
      <c r="AF309">
        <v>2</v>
      </c>
      <c r="AG309">
        <v>0</v>
      </c>
      <c r="AH309" t="s">
        <v>1084</v>
      </c>
      <c r="AI309">
        <v>5</v>
      </c>
      <c r="AJ309">
        <v>4</v>
      </c>
    </row>
    <row r="310" spans="1:36" x14ac:dyDescent="0.45">
      <c r="A310" t="s">
        <v>1085</v>
      </c>
      <c r="B310">
        <v>10010</v>
      </c>
      <c r="C310">
        <v>0</v>
      </c>
      <c r="D310">
        <v>0</v>
      </c>
      <c r="E310">
        <v>0</v>
      </c>
      <c r="F310">
        <v>1</v>
      </c>
      <c r="G310">
        <v>3</v>
      </c>
      <c r="H310">
        <v>4</v>
      </c>
      <c r="I310">
        <v>0</v>
      </c>
      <c r="J310">
        <v>220450</v>
      </c>
      <c r="K310">
        <v>0</v>
      </c>
      <c r="L310">
        <v>6</v>
      </c>
      <c r="M310" t="s">
        <v>1086</v>
      </c>
      <c r="N310" t="s">
        <v>24</v>
      </c>
      <c r="O310">
        <v>2067</v>
      </c>
      <c r="P310" t="s">
        <v>1087</v>
      </c>
      <c r="Q310" t="s">
        <v>56</v>
      </c>
      <c r="R310" t="s">
        <v>27</v>
      </c>
      <c r="S310" t="s">
        <v>28</v>
      </c>
      <c r="T310" t="s">
        <v>29</v>
      </c>
      <c r="U310" t="s">
        <v>30</v>
      </c>
      <c r="V310" t="s">
        <v>1088</v>
      </c>
      <c r="W310" t="s">
        <v>32</v>
      </c>
      <c r="X310" t="s">
        <v>33</v>
      </c>
      <c r="Y310" t="s">
        <v>34</v>
      </c>
      <c r="Z310" t="s">
        <v>48</v>
      </c>
      <c r="AA310" t="s">
        <v>199</v>
      </c>
      <c r="AB310">
        <v>2</v>
      </c>
      <c r="AC310" t="s">
        <v>92</v>
      </c>
      <c r="AD310" t="s">
        <v>38</v>
      </c>
      <c r="AE310">
        <v>4.5999999999999996</v>
      </c>
      <c r="AF310">
        <v>5</v>
      </c>
      <c r="AG310">
        <v>6</v>
      </c>
      <c r="AH310" t="s">
        <v>231</v>
      </c>
      <c r="AI310">
        <v>0</v>
      </c>
      <c r="AJ310">
        <v>16</v>
      </c>
    </row>
    <row r="311" spans="1:36" x14ac:dyDescent="0.45">
      <c r="A311" t="s">
        <v>1089</v>
      </c>
      <c r="B311">
        <v>10043</v>
      </c>
      <c r="C311">
        <v>0</v>
      </c>
      <c r="D311">
        <v>0</v>
      </c>
      <c r="E311">
        <v>0</v>
      </c>
      <c r="F311">
        <v>1</v>
      </c>
      <c r="G311">
        <v>3</v>
      </c>
      <c r="H311">
        <v>3</v>
      </c>
      <c r="I311">
        <v>0</v>
      </c>
      <c r="J311">
        <v>89292</v>
      </c>
      <c r="K311">
        <v>0</v>
      </c>
      <c r="L311">
        <v>9</v>
      </c>
      <c r="M311" t="s">
        <v>122</v>
      </c>
      <c r="N311" t="s">
        <v>24</v>
      </c>
      <c r="O311">
        <v>2148</v>
      </c>
      <c r="P311" t="s">
        <v>1090</v>
      </c>
      <c r="Q311" t="s">
        <v>56</v>
      </c>
      <c r="R311" t="s">
        <v>27</v>
      </c>
      <c r="S311" t="s">
        <v>28</v>
      </c>
      <c r="T311" t="s">
        <v>29</v>
      </c>
      <c r="U311" t="s">
        <v>30</v>
      </c>
      <c r="V311" t="s">
        <v>44</v>
      </c>
      <c r="W311" t="s">
        <v>32</v>
      </c>
      <c r="X311" t="s">
        <v>33</v>
      </c>
      <c r="Y311" t="s">
        <v>34</v>
      </c>
      <c r="Z311" t="s">
        <v>48</v>
      </c>
      <c r="AA311" t="s">
        <v>49</v>
      </c>
      <c r="AB311">
        <v>4</v>
      </c>
      <c r="AC311" t="s">
        <v>92</v>
      </c>
      <c r="AD311" t="s">
        <v>51</v>
      </c>
      <c r="AE311">
        <v>5</v>
      </c>
      <c r="AF311">
        <v>3</v>
      </c>
      <c r="AG311">
        <v>5</v>
      </c>
      <c r="AH311" t="s">
        <v>213</v>
      </c>
      <c r="AI311">
        <v>0</v>
      </c>
      <c r="AJ311">
        <v>11</v>
      </c>
    </row>
    <row r="312" spans="1:36" x14ac:dyDescent="0.45">
      <c r="A312" t="s">
        <v>1091</v>
      </c>
      <c r="B312">
        <v>10271</v>
      </c>
      <c r="C312">
        <v>0</v>
      </c>
      <c r="D312">
        <v>4</v>
      </c>
      <c r="E312">
        <v>0</v>
      </c>
      <c r="F312">
        <v>1</v>
      </c>
      <c r="G312">
        <v>5</v>
      </c>
      <c r="H312">
        <v>3</v>
      </c>
      <c r="I312">
        <v>0</v>
      </c>
      <c r="J312">
        <v>45046</v>
      </c>
      <c r="K312">
        <v>0</v>
      </c>
      <c r="L312">
        <v>19</v>
      </c>
      <c r="M312" t="s">
        <v>23</v>
      </c>
      <c r="N312" t="s">
        <v>24</v>
      </c>
      <c r="O312">
        <v>1730</v>
      </c>
      <c r="P312" t="s">
        <v>1092</v>
      </c>
      <c r="Q312" t="s">
        <v>56</v>
      </c>
      <c r="R312" t="s">
        <v>89</v>
      </c>
      <c r="S312" t="s">
        <v>28</v>
      </c>
      <c r="T312" t="s">
        <v>29</v>
      </c>
      <c r="U312" t="s">
        <v>160</v>
      </c>
      <c r="V312" t="s">
        <v>212</v>
      </c>
      <c r="W312" t="s">
        <v>32</v>
      </c>
      <c r="X312" t="s">
        <v>33</v>
      </c>
      <c r="Y312" t="s">
        <v>34</v>
      </c>
      <c r="Z312" t="s">
        <v>35</v>
      </c>
      <c r="AA312" t="s">
        <v>113</v>
      </c>
      <c r="AB312">
        <v>14</v>
      </c>
      <c r="AC312" t="s">
        <v>37</v>
      </c>
      <c r="AD312" t="s">
        <v>51</v>
      </c>
      <c r="AE312">
        <v>4.5</v>
      </c>
      <c r="AF312">
        <v>5</v>
      </c>
      <c r="AG312">
        <v>0</v>
      </c>
      <c r="AH312" t="s">
        <v>244</v>
      </c>
      <c r="AI312">
        <v>0</v>
      </c>
      <c r="AJ312">
        <v>2</v>
      </c>
    </row>
  </sheetData>
  <pageMargins left="0.7" right="0.7" top="0.75" bottom="0.75" header="0.3" footer="0.3"/>
  <pageSetup paperSize="9" scale="24" fitToHeight="0"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3AB53A-53FD-47CA-BB5B-20DAEF0523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Dashboard</vt:lpstr>
      <vt:lpstr>Dashboard Pivots</vt:lpstr>
      <vt:lpstr>Management Viz</vt:lpstr>
      <vt:lpstr>Management_Pivots </vt:lpstr>
      <vt:lpstr>Department Viz</vt:lpstr>
      <vt:lpstr>Department_Pivots </vt:lpstr>
      <vt:lpstr>Employee Viz</vt:lpstr>
      <vt:lpstr>Employees_Pivots</vt:lpstr>
      <vt:lpstr>Time-Series Viz</vt:lpstr>
      <vt:lpstr>Time Series_Pivots</vt:lpstr>
      <vt:lpstr>Raw Data</vt:lpstr>
      <vt:lpstr>Data Types</vt:lpstr>
      <vt:lpstr>Stats</vt:lpstr>
      <vt:lpstr>Overview</vt:lpstr>
      <vt:lpstr>HR Project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Rees-warren</dc:creator>
  <cp:lastModifiedBy>Matt Rees-warren</cp:lastModifiedBy>
  <cp:lastPrinted>2024-12-03T22:00:33Z</cp:lastPrinted>
  <dcterms:created xsi:type="dcterms:W3CDTF">2024-12-02T19:26:56Z</dcterms:created>
  <dcterms:modified xsi:type="dcterms:W3CDTF">2025-05-26T13:28:43Z</dcterms:modified>
</cp:coreProperties>
</file>