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25" i="4" l="1"/>
  <c r="B21" i="4"/>
  <c r="B19" i="4"/>
  <c r="B18" i="4"/>
  <c r="B11" i="4"/>
  <c r="B8" i="4"/>
  <c r="E28" i="2" l="1"/>
  <c r="BD28" i="2"/>
  <c r="E29" i="2"/>
  <c r="BD29" i="2"/>
  <c r="BD30" i="2" l="1"/>
  <c r="E30" i="2"/>
  <c r="D36" i="2" l="1"/>
</calcChain>
</file>

<file path=xl/sharedStrings.xml><?xml version="1.0" encoding="utf-8"?>
<sst xmlns="http://schemas.openxmlformats.org/spreadsheetml/2006/main" count="201" uniqueCount="128">
  <si>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</si>
  <si>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</si>
  <si>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</si>
  <si>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</si>
  <si>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</si>
  <si>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</si>
  <si>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</si>
  <si>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</si>
  <si>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</si>
  <si>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</si>
  <si>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</si>
  <si>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</si>
  <si>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</si>
  <si>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</si>
  <si>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</si>
  <si>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</si>
  <si>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</si>
  <si>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</si>
  <si>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</si>
  <si>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</si>
  <si>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</si>
  <si>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</si>
  <si>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</si>
  <si>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</si>
  <si>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</si>
  <si>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</si>
  <si>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</si>
  <si>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</si>
  <si>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</si>
  <si>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program_cost_await_treatment</t>
  </si>
  <si>
    <t>scenario_1</t>
  </si>
  <si>
    <t>scenario_2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</si>
  <si>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</si>
  <si>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</si>
  <si>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</si>
  <si>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</si>
  <si>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</si>
  <si>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</si>
  <si>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</si>
  <si>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</si>
  <si>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</si>
  <si>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</si>
  <si>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</si>
  <si>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</si>
  <si>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</si>
  <si>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</si>
  <si>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</si>
  <si>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</si>
  <si>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</si>
  <si>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program_cost_ipt</t>
  </si>
  <si>
    <t>scenario_9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</si>
  <si>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</si>
  <si>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</si>
  <si>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</si>
  <si>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</si>
  <si>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</si>
  <si>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</si>
  <si>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</si>
  <si>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</si>
  <si>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</si>
  <si>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</si>
  <si>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</si>
  <si>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</si>
  <si>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</si>
  <si>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</si>
  <si>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</si>
  <si>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</si>
  <si>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</si>
  <si>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</si>
  <si>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</si>
  <si>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</si>
  <si>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</si>
  <si>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</si>
  <si>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</si>
  <si>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</si>
  <si>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</si>
  <si>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</si>
  <si>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</si>
  <si>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</si>
  <si>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</si>
  <si>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</si>
  <si>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</si>
  <si>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</si>
  <si>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</si>
  <si>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</si>
  <si>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</si>
  <si>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</si>
  <si>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</si>
  <si>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</si>
  <si>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</si>
  <si>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</si>
  <si>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</si>
  <si>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</si>
  <si>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</si>
  <si>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</si>
  <si>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</si>
  <si>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</si>
  <si>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</si>
  <si>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</si>
  <si>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</si>
  <si>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</si>
  <si>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</si>
  <si>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</si>
  <si>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</si>
  <si>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</si>
  <si>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</si>
  <si>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</si>
  <si>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</si>
  <si>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</si>
  <si>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</si>
  <si>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</si>
  <si>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</si>
  <si>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</si>
  <si>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n_comorbidities</t>
  </si>
  <si>
    <t>is_lowquality</t>
  </si>
  <si>
    <t>is_amplification</t>
  </si>
  <si>
    <t>is_misassignment</t>
  </si>
  <si>
    <t>is_additional_diagnostics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</si>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</sst>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15" borderId="7" applyNumberFormat="0" applyAlignment="0" applyProtection="0"/>
  </cellStyleXfs>
  <cellXfs count="67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6" fillId="8" borderId="5" xfId="0" applyFont="1" applyFill="1" applyBorder="1"/>
    <xf numFmtId="0" fontId="5" fillId="8" borderId="0" xfId="0" applyFont="1" applyFill="1"/>
    <xf numFmtId="0" fontId="6" fillId="9" borderId="5" xfId="0" applyFont="1" applyFill="1" applyBorder="1"/>
    <xf numFmtId="0" fontId="5" fillId="9" borderId="0" xfId="0" applyFont="1" applyFill="1"/>
    <xf numFmtId="0" fontId="8" fillId="3" borderId="2" xfId="0" applyFont="1" applyFill="1" applyBorder="1"/>
    <xf numFmtId="0" fontId="8" fillId="5" borderId="2" xfId="0" applyFont="1" applyFill="1" applyBorder="1"/>
    <xf numFmtId="0" fontId="8" fillId="7" borderId="2" xfId="0" applyFont="1" applyFill="1" applyBorder="1"/>
    <xf numFmtId="0" fontId="8" fillId="8" borderId="2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9" fillId="4" borderId="0" xfId="0" applyFont="1" applyFill="1"/>
    <xf numFmtId="0" fontId="9" fillId="6" borderId="0" xfId="0" applyFont="1" applyFill="1"/>
    <xf numFmtId="0" fontId="9" fillId="10" borderId="0" xfId="0" applyFont="1" applyFill="1"/>
    <xf numFmtId="0" fontId="9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9" fillId="13" borderId="0" xfId="0" applyFont="1" applyFill="1"/>
    <xf numFmtId="0" fontId="5" fillId="4" borderId="0" xfId="0" applyFont="1" applyFill="1"/>
    <xf numFmtId="0" fontId="6" fillId="14" borderId="5" xfId="0" applyFont="1" applyFill="1" applyBorder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vertical="center"/>
    </xf>
    <xf numFmtId="0" fontId="13" fillId="13" borderId="0" xfId="0" applyFont="1" applyFill="1" applyBorder="1" applyAlignment="1">
      <alignment vertical="center"/>
    </xf>
    <xf numFmtId="2" fontId="13" fillId="13" borderId="0" xfId="663" applyNumberFormat="1" applyFont="1" applyFill="1" applyBorder="1" applyProtection="1">
      <protection locked="0"/>
    </xf>
    <xf numFmtId="0" fontId="13" fillId="13" borderId="0" xfId="0" applyFont="1" applyFill="1" applyBorder="1"/>
    <xf numFmtId="2" fontId="13" fillId="13" borderId="0" xfId="0" applyNumberFormat="1" applyFont="1" applyFill="1" applyBorder="1"/>
    <xf numFmtId="0" fontId="13" fillId="13" borderId="0" xfId="1" applyFont="1" applyFill="1" applyBorder="1"/>
    <xf numFmtId="2" fontId="13" fillId="13" borderId="0" xfId="1" applyNumberFormat="1" applyFont="1" applyFill="1" applyBorder="1"/>
    <xf numFmtId="0" fontId="13" fillId="13" borderId="3" xfId="0" applyFont="1" applyFill="1" applyBorder="1"/>
    <xf numFmtId="2" fontId="13" fillId="13" borderId="3" xfId="0" applyNumberFormat="1" applyFont="1" applyFill="1" applyBorder="1"/>
    <xf numFmtId="0" fontId="14" fillId="9" borderId="3" xfId="0" applyFont="1" applyFill="1" applyBorder="1"/>
    <xf numFmtId="0" fontId="15" fillId="11" borderId="0" xfId="0" applyFont="1" applyFill="1" applyBorder="1"/>
    <xf numFmtId="1" fontId="15" fillId="11" borderId="0" xfId="0" applyNumberFormat="1" applyFont="1" applyFill="1" applyBorder="1"/>
    <xf numFmtId="0" fontId="15" fillId="11" borderId="0" xfId="0" applyFont="1" applyFill="1" applyBorder="1" applyAlignment="1">
      <alignment vertical="center"/>
    </xf>
    <xf numFmtId="1" fontId="15" fillId="11" borderId="0" xfId="663" applyNumberFormat="1" applyFont="1" applyFill="1" applyBorder="1" applyProtection="1">
      <protection locked="0"/>
    </xf>
    <xf numFmtId="0" fontId="6" fillId="7" borderId="8" xfId="0" applyFont="1" applyFill="1" applyBorder="1"/>
    <xf numFmtId="1" fontId="6" fillId="7" borderId="8" xfId="0" applyNumberFormat="1" applyFont="1" applyFill="1" applyBorder="1"/>
    <xf numFmtId="0" fontId="6" fillId="7" borderId="3" xfId="0" applyFont="1" applyFill="1" applyBorder="1"/>
    <xf numFmtId="1" fontId="6" fillId="7" borderId="3" xfId="0" applyNumberFormat="1" applyFont="1" applyFill="1" applyBorder="1"/>
    <xf numFmtId="0" fontId="16" fillId="5" borderId="0" xfId="0" applyFont="1" applyFill="1" applyBorder="1"/>
    <xf numFmtId="1" fontId="16" fillId="5" borderId="0" xfId="0" applyNumberFormat="1" applyFont="1" applyFill="1" applyBorder="1"/>
    <xf numFmtId="0" fontId="16" fillId="5" borderId="3" xfId="0" applyFont="1" applyFill="1" applyBorder="1"/>
    <xf numFmtId="1" fontId="16" fillId="5" borderId="3" xfId="0" applyNumberFormat="1" applyFont="1" applyFill="1" applyBorder="1"/>
    <xf numFmtId="0" fontId="0" fillId="16" borderId="0" xfId="0" applyFont="1" applyFill="1" applyBorder="1"/>
    <xf numFmtId="0" fontId="0" fillId="16" borderId="0" xfId="0" applyFill="1" applyBorder="1"/>
    <xf numFmtId="0" fontId="4" fillId="16" borderId="0" xfId="0" applyFont="1" applyFill="1" applyBorder="1"/>
    <xf numFmtId="165" fontId="0" fillId="16" borderId="0" xfId="0" applyNumberFormat="1" applyFill="1" applyBorder="1"/>
    <xf numFmtId="0" fontId="13" fillId="13" borderId="9" xfId="0" applyFont="1" applyFill="1" applyBorder="1"/>
    <xf numFmtId="2" fontId="13" fillId="13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topLeftCell="A44" workbookViewId="0">
      <selection activeCell="C50" sqref="C50"/>
    </sheetView>
  </sheetViews>
  <sheetFormatPr defaultRowHeight="15" x14ac:dyDescent="0.25"/>
  <cols>
    <col min="1" max="1" width="52.140625" bestFit="1" customWidth="1"/>
    <col min="3" max="3" width="93.5703125" bestFit="1" customWidth="1"/>
  </cols>
  <sheetData>
    <row r="1" spans="1:3" x14ac:dyDescent="0.25">
      <c r="A1" s="65" t="s">
        <v>51</v>
      </c>
      <c r="B1" s="66" t="s">
        <v>52</v>
      </c>
      <c r="C1" s="5" t="s">
        <v>53</v>
      </c>
    </row>
    <row r="2" spans="1:3" x14ac:dyDescent="0.25">
      <c r="A2" s="38" t="s">
        <v>54</v>
      </c>
      <c r="B2" s="39">
        <v>15</v>
      </c>
      <c r="C2" s="40" t="s">
        <v>55</v>
      </c>
    </row>
    <row r="3" spans="1:3" x14ac:dyDescent="0.25">
      <c r="A3" s="38" t="s">
        <v>56</v>
      </c>
      <c r="B3" s="39">
        <v>0.24</v>
      </c>
      <c r="C3" s="40"/>
    </row>
    <row r="4" spans="1:3" x14ac:dyDescent="0.25">
      <c r="A4" s="38" t="s">
        <v>57</v>
      </c>
      <c r="B4" s="39">
        <v>0.10299999999999999</v>
      </c>
      <c r="C4" s="40"/>
    </row>
    <row r="5" spans="1:3" x14ac:dyDescent="0.25">
      <c r="A5" s="38" t="s">
        <v>58</v>
      </c>
      <c r="B5" s="39">
        <v>0.7</v>
      </c>
      <c r="C5" s="40"/>
    </row>
    <row r="6" spans="1:3" x14ac:dyDescent="0.25">
      <c r="A6" s="38" t="s">
        <v>59</v>
      </c>
      <c r="B6" s="39">
        <v>0.2</v>
      </c>
      <c r="C6" s="40"/>
    </row>
    <row r="7" spans="1:3" x14ac:dyDescent="0.25">
      <c r="A7" s="38" t="s">
        <v>60</v>
      </c>
      <c r="B7" s="39">
        <v>0.4</v>
      </c>
      <c r="C7" s="40"/>
    </row>
    <row r="8" spans="1:3" x14ac:dyDescent="0.25">
      <c r="A8" s="38" t="s">
        <v>61</v>
      </c>
      <c r="B8" s="39">
        <f>1/15</f>
        <v>6.6666666666666666E-2</v>
      </c>
      <c r="C8" s="40"/>
    </row>
    <row r="9" spans="1:3" x14ac:dyDescent="0.25">
      <c r="A9" s="38" t="s">
        <v>62</v>
      </c>
      <c r="B9" s="39">
        <v>0.21</v>
      </c>
      <c r="C9" s="40" t="s">
        <v>63</v>
      </c>
    </row>
    <row r="10" spans="1:3" x14ac:dyDescent="0.25">
      <c r="A10" s="38" t="s">
        <v>64</v>
      </c>
      <c r="B10" s="39">
        <v>0.5</v>
      </c>
      <c r="C10" s="40"/>
    </row>
    <row r="11" spans="1:3" x14ac:dyDescent="0.25">
      <c r="A11" s="38" t="s">
        <v>65</v>
      </c>
      <c r="B11" s="39">
        <f>60/365.251</f>
        <v>0.16427059747954148</v>
      </c>
      <c r="C11" s="40"/>
    </row>
    <row r="12" spans="1:3" x14ac:dyDescent="0.25">
      <c r="A12" s="38" t="s">
        <v>66</v>
      </c>
      <c r="B12" s="39">
        <v>3</v>
      </c>
      <c r="C12" s="40"/>
    </row>
    <row r="13" spans="1:3" x14ac:dyDescent="0.25">
      <c r="A13" s="38" t="s">
        <v>67</v>
      </c>
      <c r="B13" s="39">
        <v>0.5</v>
      </c>
      <c r="C13" s="40"/>
    </row>
    <row r="14" spans="1:3" x14ac:dyDescent="0.25">
      <c r="A14" s="38" t="s">
        <v>68</v>
      </c>
      <c r="B14" s="39">
        <v>2</v>
      </c>
      <c r="C14" s="40"/>
    </row>
    <row r="15" spans="1:3" x14ac:dyDescent="0.25">
      <c r="A15" s="38" t="s">
        <v>69</v>
      </c>
      <c r="B15" s="39">
        <v>3</v>
      </c>
      <c r="C15" s="40"/>
    </row>
    <row r="16" spans="1:3" x14ac:dyDescent="0.25">
      <c r="A16" s="38" t="s">
        <v>70</v>
      </c>
      <c r="B16" s="39">
        <v>3</v>
      </c>
      <c r="C16" s="40"/>
    </row>
    <row r="17" spans="1:3" x14ac:dyDescent="0.25">
      <c r="A17" s="38" t="s">
        <v>71</v>
      </c>
      <c r="B17" s="39">
        <v>3.5000000000000003E-2</v>
      </c>
      <c r="C17" s="40"/>
    </row>
    <row r="18" spans="1:3" x14ac:dyDescent="0.25">
      <c r="A18" s="38" t="s">
        <v>72</v>
      </c>
      <c r="B18" s="39">
        <f>1/12</f>
        <v>8.3333333333333329E-2</v>
      </c>
      <c r="C18" s="40"/>
    </row>
    <row r="19" spans="1:3" x14ac:dyDescent="0.25">
      <c r="A19" s="38" t="s">
        <v>73</v>
      </c>
      <c r="B19" s="39">
        <f>2/12</f>
        <v>0.16666666666666666</v>
      </c>
      <c r="C19" s="40"/>
    </row>
    <row r="20" spans="1:3" x14ac:dyDescent="0.25">
      <c r="A20" s="38" t="s">
        <v>74</v>
      </c>
      <c r="B20" s="39">
        <v>2</v>
      </c>
      <c r="C20" s="40"/>
    </row>
    <row r="21" spans="1:3" x14ac:dyDescent="0.25">
      <c r="A21" s="38" t="s">
        <v>75</v>
      </c>
      <c r="B21" s="39">
        <f>6.8/1000000*365</f>
        <v>2.4819999999999998E-3</v>
      </c>
      <c r="C21" s="40"/>
    </row>
    <row r="22" spans="1:3" x14ac:dyDescent="0.25">
      <c r="A22" s="40" t="s">
        <v>76</v>
      </c>
      <c r="B22" s="41">
        <v>0.4</v>
      </c>
      <c r="C22" s="40" t="s">
        <v>77</v>
      </c>
    </row>
    <row r="23" spans="1:3" x14ac:dyDescent="0.25">
      <c r="A23" s="40" t="s">
        <v>78</v>
      </c>
      <c r="B23" s="41">
        <v>0.75</v>
      </c>
      <c r="C23" s="40"/>
    </row>
    <row r="24" spans="1:3" x14ac:dyDescent="0.25">
      <c r="A24" s="40" t="s">
        <v>79</v>
      </c>
      <c r="B24" s="41">
        <v>0.51500000000000001</v>
      </c>
      <c r="C24" s="40"/>
    </row>
    <row r="25" spans="1:3" x14ac:dyDescent="0.25">
      <c r="A25" s="40" t="s">
        <v>80</v>
      </c>
      <c r="B25" s="41">
        <f>1/52</f>
        <v>1.9230769230769232E-2</v>
      </c>
      <c r="C25" s="40"/>
    </row>
    <row r="26" spans="1:3" x14ac:dyDescent="0.25">
      <c r="A26" s="38" t="s">
        <v>81</v>
      </c>
      <c r="B26" s="39">
        <v>26</v>
      </c>
      <c r="C26" s="40" t="s">
        <v>82</v>
      </c>
    </row>
    <row r="27" spans="1:3" x14ac:dyDescent="0.25">
      <c r="A27" s="38" t="s">
        <v>83</v>
      </c>
      <c r="B27" s="39">
        <v>4</v>
      </c>
      <c r="C27" s="40" t="s">
        <v>84</v>
      </c>
    </row>
    <row r="28" spans="1:3" x14ac:dyDescent="0.25">
      <c r="A28" s="38" t="s">
        <v>85</v>
      </c>
      <c r="B28" s="39">
        <v>2</v>
      </c>
      <c r="C28" s="40" t="s">
        <v>86</v>
      </c>
    </row>
    <row r="29" spans="1:3" x14ac:dyDescent="0.25">
      <c r="A29" s="42" t="s">
        <v>87</v>
      </c>
      <c r="B29" s="43">
        <v>0.4</v>
      </c>
      <c r="C29" s="40" t="s">
        <v>88</v>
      </c>
    </row>
    <row r="30" spans="1:3" x14ac:dyDescent="0.25">
      <c r="A30" s="44" t="s">
        <v>89</v>
      </c>
      <c r="B30" s="45">
        <v>4.7</v>
      </c>
      <c r="C30" s="44" t="s">
        <v>90</v>
      </c>
    </row>
    <row r="31" spans="1:3" x14ac:dyDescent="0.25">
      <c r="A31" s="46" t="s">
        <v>91</v>
      </c>
      <c r="B31" s="46">
        <v>0.01</v>
      </c>
      <c r="C31" s="46"/>
    </row>
    <row r="32" spans="1:3" x14ac:dyDescent="0.25">
      <c r="A32" s="47" t="s">
        <v>92</v>
      </c>
      <c r="B32" s="48">
        <v>1895</v>
      </c>
      <c r="C32" s="47" t="s">
        <v>93</v>
      </c>
    </row>
    <row r="33" spans="1:3" x14ac:dyDescent="0.25">
      <c r="A33" s="47" t="s">
        <v>94</v>
      </c>
      <c r="B33" s="48">
        <v>2016</v>
      </c>
      <c r="C33" s="47" t="s">
        <v>95</v>
      </c>
    </row>
    <row r="34" spans="1:3" x14ac:dyDescent="0.25">
      <c r="A34" s="47" t="s">
        <v>96</v>
      </c>
      <c r="B34" s="48">
        <v>2020</v>
      </c>
      <c r="C34" s="47" t="s">
        <v>97</v>
      </c>
    </row>
    <row r="35" spans="1:3" x14ac:dyDescent="0.25">
      <c r="A35" s="49" t="s">
        <v>98</v>
      </c>
      <c r="B35" s="50">
        <v>1945</v>
      </c>
      <c r="C35" s="47" t="s">
        <v>99</v>
      </c>
    </row>
    <row r="36" spans="1:3" x14ac:dyDescent="0.25">
      <c r="A36" s="49" t="s">
        <v>100</v>
      </c>
      <c r="B36" s="50">
        <v>1955</v>
      </c>
      <c r="C36" s="47" t="s">
        <v>101</v>
      </c>
    </row>
    <row r="37" spans="1:3" x14ac:dyDescent="0.25">
      <c r="A37" s="49" t="s">
        <v>102</v>
      </c>
      <c r="B37" s="50">
        <v>2050</v>
      </c>
      <c r="C37" s="47" t="s">
        <v>103</v>
      </c>
    </row>
    <row r="38" spans="1:3" x14ac:dyDescent="0.25">
      <c r="A38" s="47" t="s">
        <v>104</v>
      </c>
      <c r="B38" s="48">
        <v>1990</v>
      </c>
      <c r="C38" s="47"/>
    </row>
    <row r="39" spans="1:3" x14ac:dyDescent="0.25">
      <c r="A39" s="47" t="s">
        <v>105</v>
      </c>
      <c r="B39" s="48">
        <v>2015</v>
      </c>
      <c r="C39" s="47"/>
    </row>
    <row r="40" spans="1:3" x14ac:dyDescent="0.25">
      <c r="A40" s="47" t="s">
        <v>94</v>
      </c>
      <c r="B40" s="48">
        <v>2016</v>
      </c>
      <c r="C40" s="47"/>
    </row>
    <row r="41" spans="1:3" x14ac:dyDescent="0.25">
      <c r="A41" s="47" t="s">
        <v>96</v>
      </c>
      <c r="B41" s="48">
        <v>2020</v>
      </c>
      <c r="C41" s="47"/>
    </row>
    <row r="42" spans="1:3" x14ac:dyDescent="0.25">
      <c r="A42" s="47" t="s">
        <v>106</v>
      </c>
      <c r="B42" s="48">
        <v>2035</v>
      </c>
      <c r="C42" s="47"/>
    </row>
    <row r="43" spans="1:3" x14ac:dyDescent="0.25">
      <c r="A43" s="51" t="s">
        <v>107</v>
      </c>
      <c r="B43" s="52">
        <v>1000000</v>
      </c>
      <c r="C43" s="51" t="s">
        <v>108</v>
      </c>
    </row>
    <row r="44" spans="1:3" x14ac:dyDescent="0.25">
      <c r="A44" s="53" t="s">
        <v>109</v>
      </c>
      <c r="B44" s="54">
        <v>3</v>
      </c>
      <c r="C44" s="53" t="s">
        <v>110</v>
      </c>
    </row>
    <row r="45" spans="1:3" x14ac:dyDescent="0.25">
      <c r="A45" s="55" t="s">
        <v>111</v>
      </c>
      <c r="B45" s="56">
        <v>3</v>
      </c>
      <c r="C45" s="55"/>
    </row>
    <row r="46" spans="1:3" x14ac:dyDescent="0.25">
      <c r="A46" s="55" t="s">
        <v>112</v>
      </c>
      <c r="B46" s="56">
        <v>0</v>
      </c>
      <c r="C46" s="55"/>
    </row>
    <row r="47" spans="1:3" x14ac:dyDescent="0.25">
      <c r="A47" s="57" t="s">
        <v>113</v>
      </c>
      <c r="B47" s="58">
        <v>0</v>
      </c>
      <c r="C47" s="57"/>
    </row>
    <row r="48" spans="1:3" x14ac:dyDescent="0.25">
      <c r="A48" s="55" t="s">
        <v>114</v>
      </c>
      <c r="B48" s="55" t="b">
        <v>0</v>
      </c>
      <c r="C48" s="55"/>
    </row>
    <row r="49" spans="1:3" x14ac:dyDescent="0.25">
      <c r="A49" s="55" t="s">
        <v>115</v>
      </c>
      <c r="B49" s="55" t="b">
        <v>0</v>
      </c>
      <c r="C49" s="55"/>
    </row>
    <row r="50" spans="1:3" x14ac:dyDescent="0.25">
      <c r="A50" s="55" t="s">
        <v>116</v>
      </c>
      <c r="B50" s="55" t="b">
        <v>0</v>
      </c>
      <c r="C50" s="55"/>
    </row>
    <row r="51" spans="1:3" x14ac:dyDescent="0.25">
      <c r="A51" s="57" t="s">
        <v>117</v>
      </c>
      <c r="B51" s="57" t="b">
        <v>0</v>
      </c>
      <c r="C51" s="57"/>
    </row>
    <row r="52" spans="1:3" x14ac:dyDescent="0.25">
      <c r="A52" s="59" t="s">
        <v>118</v>
      </c>
      <c r="B52" s="60">
        <v>5</v>
      </c>
      <c r="C52" s="61"/>
    </row>
    <row r="53" spans="1:3" x14ac:dyDescent="0.25">
      <c r="A53" s="59" t="s">
        <v>119</v>
      </c>
      <c r="B53" s="62">
        <v>1</v>
      </c>
      <c r="C53" s="61"/>
    </row>
    <row r="54" spans="1:3" x14ac:dyDescent="0.25">
      <c r="A54" s="59" t="s">
        <v>120</v>
      </c>
      <c r="B54" s="60" t="s">
        <v>121</v>
      </c>
      <c r="C54" s="61"/>
    </row>
    <row r="55" spans="1:3" x14ac:dyDescent="0.25">
      <c r="A55" s="63" t="s">
        <v>122</v>
      </c>
      <c r="B55" s="64" t="s">
        <v>123</v>
      </c>
      <c r="C55" s="63" t="s">
        <v>124</v>
      </c>
    </row>
    <row r="56" spans="1:3" x14ac:dyDescent="0.25">
      <c r="A56" s="53" t="s">
        <v>125</v>
      </c>
      <c r="B56" s="53"/>
      <c r="C56" s="53"/>
    </row>
  </sheetData>
  <dataValidations count="4">
    <dataValidation type="decimal" allowBlank="1" showInputMessage="1" showErrorMessage="1" sqref="B32:B42">
      <formula1>-10000</formula1>
      <formula2>10000</formula2>
    </dataValidation>
    <dataValidation type="decimal" allowBlank="1" showInputMessage="1" showErrorMessage="1" sqref="B53">
      <formula1>0</formula1>
      <formula2>1000</formula2>
    </dataValidation>
    <dataValidation type="whole" allowBlank="1" showInputMessage="1" showErrorMessage="1" sqref="B43:B44">
      <formula1>0</formula1>
      <formula2>10000000000</formula2>
    </dataValidation>
    <dataValidation type="whole" allowBlank="1" showInputMessage="1" showErrorMessage="1" sqref="B45:B47 B52">
      <formula1>0</formula1>
      <formula2>10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B55</xm:sqref>
        </x14:dataValidation>
        <x14:dataValidation type="list" allowBlank="1" showInputMessage="1" showErrorMessage="1">
          <x14:formula1>
            <xm:f>dropdown_lists!$C$2:$C$4</xm:f>
          </x14:formula1>
          <xm:sqref>B54</xm:sqref>
        </x14:dataValidation>
        <x14:dataValidation type="list" allowBlank="1" showInputMessage="1" showErrorMessage="1">
          <x14:formula1>
            <xm:f>dropdown_lists!$B$2:$B$3</xm:f>
          </x14:formula1>
          <xm:sqref>B48:B51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N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1" sqref="G21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6" width="7.42578125" style="1" customWidth="1"/>
    <col min="17" max="17" width="7.7109375" style="1" customWidth="1"/>
    <col min="18" max="21" width="7.42578125" style="1" bestFit="1" customWidth="1"/>
    <col min="22" max="22" width="7.28515625" style="1" customWidth="1"/>
    <col min="23" max="26" width="7.42578125" style="1" bestFit="1" customWidth="1"/>
    <col min="27" max="28" width="7.42578125" style="1" customWidth="1"/>
    <col min="29" max="29" width="7.42578125" style="1" bestFit="1" customWidth="1"/>
    <col min="30" max="30" width="7.140625" style="1" customWidth="1"/>
    <col min="31" max="31" width="7.42578125" style="1" bestFit="1" customWidth="1"/>
    <col min="32" max="32" width="10" style="1" bestFit="1" customWidth="1"/>
    <col min="33" max="34" width="7.42578125" style="1" bestFit="1" customWidth="1"/>
    <col min="35" max="35" width="10" style="1" bestFit="1" customWidth="1"/>
    <col min="36" max="41" width="7.42578125" style="1" bestFit="1" customWidth="1"/>
    <col min="42" max="42" width="10" style="1" bestFit="1" customWidth="1"/>
    <col min="43" max="43" width="8" style="1" customWidth="1"/>
    <col min="44" max="45" width="7.42578125" style="1" bestFit="1" customWidth="1"/>
    <col min="46" max="47" width="10" style="1" bestFit="1" customWidth="1"/>
    <col min="48" max="48" width="7.42578125" style="1" bestFit="1" customWidth="1"/>
    <col min="49" max="49" width="10" style="1" bestFit="1" customWidth="1"/>
    <col min="50" max="50" width="7.42578125" style="1" bestFit="1" customWidth="1"/>
    <col min="51" max="51" width="8" style="1" customWidth="1"/>
    <col min="52" max="52" width="10" style="1" bestFit="1" customWidth="1"/>
    <col min="53" max="53" width="6.28515625" style="1" bestFit="1" customWidth="1"/>
    <col min="54" max="55" width="7.42578125" style="1" bestFit="1" customWidth="1"/>
    <col min="56" max="56" width="7.85546875" style="1" customWidth="1"/>
    <col min="57" max="57" width="7.42578125" style="1" bestFit="1" customWidth="1"/>
    <col min="58" max="58" width="14" style="1" bestFit="1" customWidth="1"/>
    <col min="59" max="66" width="14.42578125" style="1" bestFit="1" customWidth="1"/>
    <col min="67" max="16384" width="9.140625" style="1"/>
  </cols>
  <sheetData>
    <row r="1" spans="1:66" s="5" customFormat="1" x14ac:dyDescent="0.25">
      <c r="A1" s="3" t="s">
        <v>9</v>
      </c>
      <c r="B1" s="4" t="s">
        <v>8</v>
      </c>
      <c r="C1" s="4" t="s">
        <v>32</v>
      </c>
      <c r="D1" s="4" t="s">
        <v>33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30</v>
      </c>
      <c r="BG1" s="5" t="s">
        <v>31</v>
      </c>
      <c r="BH1" s="5" t="s">
        <v>40</v>
      </c>
      <c r="BI1" s="5" t="s">
        <v>43</v>
      </c>
      <c r="BJ1" s="5" t="s">
        <v>44</v>
      </c>
      <c r="BK1" s="5" t="s">
        <v>45</v>
      </c>
      <c r="BL1" s="5" t="s">
        <v>46</v>
      </c>
      <c r="BM1" s="5" t="s">
        <v>47</v>
      </c>
      <c r="BN1" s="5" t="s">
        <v>50</v>
      </c>
    </row>
    <row r="2" spans="1:66" s="7" customFormat="1" x14ac:dyDescent="0.25">
      <c r="A2" s="16" t="s">
        <v>1</v>
      </c>
      <c r="B2" s="6" t="s">
        <v>6</v>
      </c>
      <c r="C2" s="6">
        <v>1</v>
      </c>
      <c r="D2" s="6" t="s">
        <v>6</v>
      </c>
      <c r="H2" s="7">
        <v>0</v>
      </c>
      <c r="J2" s="7">
        <v>25</v>
      </c>
      <c r="Q2" s="7">
        <v>55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K2" s="7">
        <v>100</v>
      </c>
      <c r="BN2" s="7">
        <v>100</v>
      </c>
    </row>
    <row r="3" spans="1:66" s="7" customFormat="1" x14ac:dyDescent="0.25">
      <c r="A3" s="16" t="s">
        <v>10</v>
      </c>
      <c r="B3" s="6" t="s">
        <v>6</v>
      </c>
      <c r="C3" s="6">
        <v>1</v>
      </c>
      <c r="D3" s="34" t="s">
        <v>6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300000</v>
      </c>
      <c r="Q3" s="7">
        <v>400000</v>
      </c>
      <c r="AA3" s="7">
        <v>500000</v>
      </c>
      <c r="AI3" s="7">
        <v>1000000</v>
      </c>
      <c r="AP3" s="7">
        <v>2000000</v>
      </c>
      <c r="AT3" s="7">
        <v>2500000</v>
      </c>
      <c r="AU3" s="7">
        <v>2500000</v>
      </c>
      <c r="AV3" s="7">
        <v>2500000</v>
      </c>
      <c r="AW3" s="7">
        <v>2500000</v>
      </c>
      <c r="AX3" s="7">
        <v>2500000</v>
      </c>
      <c r="AY3" s="7">
        <v>2500000</v>
      </c>
      <c r="AZ3" s="7">
        <v>2500000</v>
      </c>
      <c r="BA3" s="7">
        <v>2500000</v>
      </c>
      <c r="BB3" s="7">
        <v>2500000</v>
      </c>
      <c r="BC3" s="7">
        <v>2500000</v>
      </c>
      <c r="BD3" s="7">
        <v>2500000</v>
      </c>
    </row>
    <row r="4" spans="1:66" s="9" customFormat="1" x14ac:dyDescent="0.25">
      <c r="A4" s="17" t="s">
        <v>2</v>
      </c>
      <c r="B4" s="8" t="s">
        <v>6</v>
      </c>
      <c r="C4" s="8">
        <v>5</v>
      </c>
      <c r="D4" s="8" t="s">
        <v>6</v>
      </c>
      <c r="F4" s="9">
        <v>0</v>
      </c>
      <c r="K4" s="9">
        <v>10</v>
      </c>
      <c r="X4" s="9">
        <v>30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>
        <v>50</v>
      </c>
      <c r="BH4" s="9">
        <v>60</v>
      </c>
      <c r="BI4" s="9">
        <v>75</v>
      </c>
      <c r="BN4" s="9">
        <v>75</v>
      </c>
    </row>
    <row r="5" spans="1:66" s="9" customFormat="1" x14ac:dyDescent="0.25">
      <c r="A5" s="17" t="s">
        <v>11</v>
      </c>
      <c r="B5" s="8" t="s">
        <v>16</v>
      </c>
      <c r="C5" s="8"/>
      <c r="D5" s="34" t="s">
        <v>16</v>
      </c>
      <c r="F5" s="9">
        <v>0</v>
      </c>
      <c r="AB5" s="9">
        <v>1</v>
      </c>
    </row>
    <row r="6" spans="1:66" s="9" customFormat="1" x14ac:dyDescent="0.25">
      <c r="A6" s="17" t="s">
        <v>48</v>
      </c>
      <c r="B6" s="8" t="s">
        <v>6</v>
      </c>
      <c r="C6" s="8">
        <v>1</v>
      </c>
      <c r="D6" s="8" t="s">
        <v>6</v>
      </c>
      <c r="BB6" s="9">
        <v>0</v>
      </c>
      <c r="BM6" s="9">
        <v>50</v>
      </c>
      <c r="BN6" s="9">
        <v>50</v>
      </c>
    </row>
    <row r="7" spans="1:66" s="9" customFormat="1" x14ac:dyDescent="0.25">
      <c r="A7" s="17" t="s">
        <v>49</v>
      </c>
      <c r="B7" s="8" t="s">
        <v>16</v>
      </c>
      <c r="C7" s="8"/>
      <c r="D7" s="34" t="s">
        <v>16</v>
      </c>
    </row>
    <row r="8" spans="1:66" s="11" customFormat="1" x14ac:dyDescent="0.25">
      <c r="A8" s="18" t="s">
        <v>3</v>
      </c>
      <c r="B8" s="10" t="s">
        <v>7</v>
      </c>
      <c r="C8" s="10">
        <v>1</v>
      </c>
      <c r="D8" s="10" t="s">
        <v>6</v>
      </c>
      <c r="G8" s="11">
        <v>70</v>
      </c>
      <c r="J8" s="11">
        <v>80</v>
      </c>
      <c r="AD8" s="11">
        <v>82</v>
      </c>
      <c r="AQ8" s="11">
        <v>84</v>
      </c>
      <c r="BC8" s="11">
        <v>85</v>
      </c>
      <c r="BJ8" s="11">
        <v>90</v>
      </c>
      <c r="BN8" s="11">
        <v>90</v>
      </c>
    </row>
    <row r="9" spans="1:66" s="11" customFormat="1" x14ac:dyDescent="0.25">
      <c r="A9" s="18" t="s">
        <v>12</v>
      </c>
      <c r="B9" s="10" t="s">
        <v>16</v>
      </c>
      <c r="C9" s="10"/>
      <c r="D9" s="34" t="s">
        <v>16</v>
      </c>
      <c r="G9" s="11">
        <v>1005000</v>
      </c>
      <c r="J9" s="11">
        <v>2040504</v>
      </c>
      <c r="AB9" s="11">
        <v>1</v>
      </c>
      <c r="AD9" s="11">
        <v>4049504</v>
      </c>
    </row>
    <row r="10" spans="1:66" s="13" customFormat="1" x14ac:dyDescent="0.25">
      <c r="A10" s="19" t="s">
        <v>0</v>
      </c>
      <c r="B10" s="12" t="s">
        <v>7</v>
      </c>
      <c r="C10" s="12">
        <v>1</v>
      </c>
      <c r="D10" s="12" t="s">
        <v>6</v>
      </c>
      <c r="H10" s="13">
        <v>30</v>
      </c>
      <c r="K10" s="13">
        <v>40</v>
      </c>
      <c r="AF10" s="13">
        <v>40</v>
      </c>
      <c r="BN10" s="13">
        <v>20</v>
      </c>
    </row>
    <row r="11" spans="1:66" s="13" customFormat="1" x14ac:dyDescent="0.25">
      <c r="A11" s="19" t="s">
        <v>13</v>
      </c>
      <c r="B11" s="12" t="s">
        <v>16</v>
      </c>
      <c r="C11" s="12"/>
      <c r="D11" s="34" t="s">
        <v>16</v>
      </c>
      <c r="AB11" s="13">
        <v>1</v>
      </c>
    </row>
    <row r="12" spans="1:66" s="15" customFormat="1" x14ac:dyDescent="0.25">
      <c r="A12" s="20" t="s">
        <v>4</v>
      </c>
      <c r="B12" s="14" t="s">
        <v>7</v>
      </c>
      <c r="C12" s="14">
        <v>1</v>
      </c>
      <c r="D12" s="14" t="s">
        <v>6</v>
      </c>
      <c r="V12" s="15">
        <v>30</v>
      </c>
      <c r="AF12" s="15">
        <v>40</v>
      </c>
      <c r="AP12" s="15">
        <v>50</v>
      </c>
    </row>
    <row r="13" spans="1:66" s="15" customFormat="1" x14ac:dyDescent="0.25">
      <c r="A13" s="20" t="s">
        <v>14</v>
      </c>
      <c r="B13" s="14" t="s">
        <v>16</v>
      </c>
      <c r="C13" s="14"/>
      <c r="D13" s="34" t="s">
        <v>16</v>
      </c>
      <c r="AB13" s="15">
        <v>1</v>
      </c>
    </row>
    <row r="14" spans="1:66" s="15" customFormat="1" x14ac:dyDescent="0.25">
      <c r="A14" s="20" t="s">
        <v>5</v>
      </c>
      <c r="B14" s="14" t="s">
        <v>7</v>
      </c>
      <c r="C14" s="14">
        <v>1</v>
      </c>
      <c r="D14" s="14" t="s">
        <v>6</v>
      </c>
      <c r="I14" s="15">
        <v>7</v>
      </c>
      <c r="AA14" s="15">
        <v>0</v>
      </c>
      <c r="AK14" s="15">
        <v>50</v>
      </c>
      <c r="AP14" s="15">
        <v>70</v>
      </c>
    </row>
    <row r="15" spans="1:66" s="15" customFormat="1" x14ac:dyDescent="0.25">
      <c r="A15" s="20" t="s">
        <v>15</v>
      </c>
      <c r="B15" s="14" t="s">
        <v>16</v>
      </c>
      <c r="C15" s="14"/>
      <c r="D15" s="34" t="s">
        <v>16</v>
      </c>
      <c r="AB15" s="15">
        <v>1</v>
      </c>
    </row>
    <row r="16" spans="1:66" s="13" customFormat="1" x14ac:dyDescent="0.25">
      <c r="A16" s="19" t="s">
        <v>17</v>
      </c>
      <c r="B16" s="12" t="s">
        <v>6</v>
      </c>
      <c r="C16" s="12">
        <v>1</v>
      </c>
      <c r="D16" s="12" t="s">
        <v>6</v>
      </c>
      <c r="I16" s="13">
        <v>0</v>
      </c>
      <c r="V16" s="13">
        <v>40</v>
      </c>
      <c r="AB16" s="13">
        <v>65</v>
      </c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>
        <v>93</v>
      </c>
      <c r="BC16" s="27">
        <v>85</v>
      </c>
      <c r="BF16" s="13">
        <v>91.1</v>
      </c>
      <c r="BG16" s="13">
        <v>96</v>
      </c>
      <c r="BN16" s="13">
        <v>96</v>
      </c>
    </row>
    <row r="17" spans="1:66" s="13" customFormat="1" x14ac:dyDescent="0.25">
      <c r="A17" s="19" t="s">
        <v>18</v>
      </c>
      <c r="B17" s="12" t="s">
        <v>16</v>
      </c>
      <c r="C17" s="12"/>
      <c r="D17" s="34" t="s">
        <v>16</v>
      </c>
      <c r="I17" s="13">
        <v>0</v>
      </c>
      <c r="V17" s="13">
        <v>1926492</v>
      </c>
      <c r="AB17" s="13">
        <v>4573928</v>
      </c>
      <c r="AQ17" s="13">
        <v>9382947</v>
      </c>
      <c r="AY17" s="13">
        <v>52431253</v>
      </c>
    </row>
    <row r="18" spans="1:66" s="13" customFormat="1" x14ac:dyDescent="0.25">
      <c r="A18" s="19" t="s">
        <v>19</v>
      </c>
      <c r="B18" s="12" t="s">
        <v>6</v>
      </c>
      <c r="C18" s="12">
        <v>3</v>
      </c>
      <c r="D18" s="12" t="s">
        <v>6</v>
      </c>
      <c r="I18" s="13">
        <v>0</v>
      </c>
      <c r="V18" s="13">
        <v>10</v>
      </c>
      <c r="AB18" s="13">
        <v>8</v>
      </c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13">
        <v>5</v>
      </c>
      <c r="BF18" s="13">
        <v>1.6</v>
      </c>
      <c r="BG18" s="13">
        <v>1.25</v>
      </c>
      <c r="BN18" s="13">
        <v>1.25</v>
      </c>
    </row>
    <row r="19" spans="1:66" s="13" customFormat="1" x14ac:dyDescent="0.25">
      <c r="A19" s="19" t="s">
        <v>20</v>
      </c>
      <c r="B19" s="12" t="s">
        <v>16</v>
      </c>
      <c r="C19" s="12"/>
      <c r="D19" s="34" t="s">
        <v>16</v>
      </c>
      <c r="I19" s="13">
        <v>0</v>
      </c>
      <c r="AB19" s="13">
        <v>1</v>
      </c>
    </row>
    <row r="20" spans="1:66" s="24" customFormat="1" x14ac:dyDescent="0.25">
      <c r="A20" s="22" t="s">
        <v>21</v>
      </c>
      <c r="B20" s="23" t="s">
        <v>6</v>
      </c>
      <c r="C20" s="23">
        <v>1</v>
      </c>
      <c r="D20" s="23" t="s">
        <v>6</v>
      </c>
      <c r="I20" s="24">
        <v>0</v>
      </c>
      <c r="V20" s="24">
        <v>15</v>
      </c>
      <c r="AB20" s="24">
        <v>30</v>
      </c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4">
        <v>50</v>
      </c>
    </row>
    <row r="21" spans="1:66" s="24" customFormat="1" x14ac:dyDescent="0.25">
      <c r="A21" s="22" t="s">
        <v>22</v>
      </c>
      <c r="B21" s="23" t="s">
        <v>16</v>
      </c>
      <c r="C21" s="23"/>
      <c r="D21" s="34" t="s">
        <v>16</v>
      </c>
      <c r="I21" s="24">
        <v>0</v>
      </c>
      <c r="V21" s="24">
        <v>492549</v>
      </c>
      <c r="AB21" s="24">
        <v>256491</v>
      </c>
      <c r="AQ21" s="24">
        <v>9382947</v>
      </c>
      <c r="AY21" s="24">
        <v>52431253</v>
      </c>
    </row>
    <row r="22" spans="1:66" s="24" customFormat="1" x14ac:dyDescent="0.25">
      <c r="A22" s="22" t="s">
        <v>23</v>
      </c>
      <c r="B22" s="23" t="s">
        <v>6</v>
      </c>
      <c r="C22" s="23">
        <v>1</v>
      </c>
      <c r="D22" s="23" t="s">
        <v>6</v>
      </c>
      <c r="I22" s="24">
        <v>0</v>
      </c>
      <c r="V22" s="24">
        <v>55</v>
      </c>
      <c r="AB22" s="24">
        <v>50</v>
      </c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4">
        <v>20</v>
      </c>
    </row>
    <row r="23" spans="1:66" s="24" customFormat="1" x14ac:dyDescent="0.25">
      <c r="A23" s="22" t="s">
        <v>24</v>
      </c>
      <c r="B23" s="23" t="s">
        <v>16</v>
      </c>
      <c r="C23" s="23"/>
      <c r="D23" s="34" t="s">
        <v>16</v>
      </c>
      <c r="I23" s="24">
        <v>0</v>
      </c>
      <c r="AB23" s="24">
        <v>1</v>
      </c>
    </row>
    <row r="24" spans="1:66" s="9" customFormat="1" x14ac:dyDescent="0.25">
      <c r="A24" s="17" t="s">
        <v>25</v>
      </c>
      <c r="B24" s="8" t="s">
        <v>6</v>
      </c>
      <c r="C24" s="8">
        <v>1</v>
      </c>
      <c r="D24" s="8" t="s">
        <v>6</v>
      </c>
      <c r="I24" s="9">
        <v>0</v>
      </c>
      <c r="V24" s="9">
        <v>5</v>
      </c>
      <c r="AB24" s="9">
        <v>15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9">
        <v>30</v>
      </c>
    </row>
    <row r="25" spans="1:66" s="9" customFormat="1" x14ac:dyDescent="0.25">
      <c r="A25" s="17" t="s">
        <v>26</v>
      </c>
      <c r="B25" s="8" t="s">
        <v>16</v>
      </c>
      <c r="C25" s="8"/>
      <c r="D25" s="34" t="s">
        <v>16</v>
      </c>
      <c r="I25" s="9">
        <v>0</v>
      </c>
      <c r="V25" s="9">
        <v>0</v>
      </c>
      <c r="AB25" s="9">
        <v>0</v>
      </c>
      <c r="AQ25" s="9">
        <v>0</v>
      </c>
      <c r="AY25" s="9">
        <v>0</v>
      </c>
    </row>
    <row r="26" spans="1:66" s="9" customFormat="1" x14ac:dyDescent="0.25">
      <c r="A26" s="17" t="s">
        <v>27</v>
      </c>
      <c r="B26" s="8" t="s">
        <v>6</v>
      </c>
      <c r="C26" s="8">
        <v>1</v>
      </c>
      <c r="D26" s="8" t="s">
        <v>6</v>
      </c>
      <c r="I26" s="9">
        <v>0</v>
      </c>
      <c r="V26" s="9">
        <v>65</v>
      </c>
      <c r="AB26" s="9">
        <v>62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9">
        <v>35</v>
      </c>
    </row>
    <row r="27" spans="1:66" s="9" customFormat="1" x14ac:dyDescent="0.25">
      <c r="A27" s="17" t="s">
        <v>28</v>
      </c>
      <c r="B27" s="8" t="s">
        <v>16</v>
      </c>
      <c r="C27" s="8"/>
      <c r="D27" s="34" t="s">
        <v>16</v>
      </c>
      <c r="I27" s="9">
        <v>0</v>
      </c>
      <c r="AB27" s="9">
        <v>1</v>
      </c>
    </row>
    <row r="28" spans="1:66" s="31" customFormat="1" x14ac:dyDescent="0.25">
      <c r="A28" s="29" t="s">
        <v>41</v>
      </c>
      <c r="B28" s="30" t="s">
        <v>6</v>
      </c>
      <c r="C28" s="30">
        <v>1</v>
      </c>
      <c r="D28" s="30" t="s">
        <v>6</v>
      </c>
      <c r="E28" s="31">
        <f>2/365</f>
        <v>5.4794520547945206E-3</v>
      </c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1">
        <f>2/365</f>
        <v>5.4794520547945206E-3</v>
      </c>
    </row>
    <row r="29" spans="1:66" s="31" customFormat="1" x14ac:dyDescent="0.25">
      <c r="A29" s="29" t="s">
        <v>38</v>
      </c>
      <c r="B29" s="30" t="s">
        <v>6</v>
      </c>
      <c r="C29" s="30">
        <v>1</v>
      </c>
      <c r="D29" s="30" t="s">
        <v>6</v>
      </c>
      <c r="E29" s="31">
        <f>30/365</f>
        <v>8.2191780821917804E-2</v>
      </c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1">
        <f>30/365</f>
        <v>8.2191780821917804E-2</v>
      </c>
    </row>
    <row r="30" spans="1:66" s="31" customFormat="1" x14ac:dyDescent="0.25">
      <c r="A30" s="29" t="s">
        <v>39</v>
      </c>
      <c r="B30" s="30" t="s">
        <v>6</v>
      </c>
      <c r="C30" s="30">
        <v>1</v>
      </c>
      <c r="D30" s="30" t="s">
        <v>6</v>
      </c>
      <c r="E30" s="31">
        <f>7/365</f>
        <v>1.9178082191780823E-2</v>
      </c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1">
        <f>7/365</f>
        <v>1.9178082191780823E-2</v>
      </c>
    </row>
    <row r="31" spans="1:66" s="31" customFormat="1" x14ac:dyDescent="0.25">
      <c r="A31" s="29" t="s">
        <v>42</v>
      </c>
      <c r="B31" s="30" t="s">
        <v>6</v>
      </c>
      <c r="C31" s="30">
        <v>1</v>
      </c>
      <c r="D31" s="30" t="s">
        <v>6</v>
      </c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1">
        <v>0</v>
      </c>
      <c r="BL31" s="31">
        <v>100</v>
      </c>
    </row>
    <row r="32" spans="1:66" s="31" customFormat="1" x14ac:dyDescent="0.25">
      <c r="A32" s="29" t="s">
        <v>29</v>
      </c>
      <c r="B32" s="30" t="s">
        <v>16</v>
      </c>
      <c r="C32" s="30"/>
      <c r="D32" s="34" t="s">
        <v>16</v>
      </c>
      <c r="I32" s="31">
        <v>0</v>
      </c>
      <c r="V32" s="31">
        <v>532947</v>
      </c>
      <c r="AB32" s="31">
        <v>9283747</v>
      </c>
      <c r="BD32" s="31">
        <v>739284639</v>
      </c>
    </row>
    <row r="33" spans="1:57" s="7" customFormat="1" x14ac:dyDescent="0.25">
      <c r="A33" s="16" t="s">
        <v>34</v>
      </c>
      <c r="B33" s="6" t="s">
        <v>6</v>
      </c>
      <c r="C33" s="6">
        <v>1</v>
      </c>
      <c r="D33" s="34" t="s">
        <v>7</v>
      </c>
      <c r="AF33" s="33"/>
      <c r="AP33" s="33"/>
      <c r="AV33" s="33"/>
      <c r="AW33" s="33"/>
      <c r="AX33" s="33"/>
      <c r="AY33" s="33"/>
      <c r="AZ33" s="33"/>
      <c r="BA33" s="33"/>
      <c r="BB33" s="33"/>
      <c r="BC33" s="33"/>
      <c r="BD33" s="33"/>
    </row>
    <row r="34" spans="1:57" s="7" customFormat="1" x14ac:dyDescent="0.25">
      <c r="A34" s="16" t="s">
        <v>35</v>
      </c>
      <c r="B34" s="6" t="s">
        <v>6</v>
      </c>
      <c r="C34" s="6">
        <v>1</v>
      </c>
      <c r="D34" s="6" t="s">
        <v>6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</row>
    <row r="35" spans="1:57" s="7" customFormat="1" x14ac:dyDescent="0.25">
      <c r="A35" s="16" t="s">
        <v>36</v>
      </c>
      <c r="B35" s="6" t="s">
        <v>6</v>
      </c>
      <c r="C35" s="6">
        <v>1</v>
      </c>
      <c r="D35" s="6" t="s">
        <v>6</v>
      </c>
    </row>
    <row r="36" spans="1:57" s="7" customFormat="1" x14ac:dyDescent="0.25">
      <c r="A36" s="16" t="s">
        <v>37</v>
      </c>
      <c r="B36" s="6" t="s">
        <v>6</v>
      </c>
      <c r="C36" s="6">
        <v>1</v>
      </c>
      <c r="D36" s="34" t="str">
        <f>D35</f>
        <v>yes</v>
      </c>
    </row>
    <row r="37" spans="1:57" x14ac:dyDescent="0.25">
      <c r="E37" s="35"/>
      <c r="F37" s="35"/>
      <c r="G37" s="35"/>
      <c r="H37" s="35"/>
      <c r="I37" s="35"/>
      <c r="J37" s="35"/>
      <c r="K37" s="35"/>
      <c r="M37" s="37"/>
      <c r="N37" s="37"/>
      <c r="O37" s="37"/>
      <c r="P37" s="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 s="7"/>
    </row>
    <row r="38" spans="1:57" x14ac:dyDescent="0.25">
      <c r="E38" s="35"/>
      <c r="F38" s="35"/>
      <c r="G38" s="35"/>
      <c r="H38" s="35"/>
      <c r="I38" s="35"/>
      <c r="J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</row>
  </sheetData>
  <dataValidations xWindow="382" yWindow="552" count="4">
    <dataValidation type="decimal" allowBlank="1" showInputMessage="1" showErrorMessage="1" sqref="E28:BE31 E2:BG2 E4:BG4 E10:BG10 E20:BG20 E22:BG22 E24:BG24 E26:BG26 E12:BG12 E14:BG14 E16:BG16 E18:BG18 E8:BG8 BF28:BG30 R37:BA37">
      <formula1>0</formula1>
      <formula2>100</formula2>
    </dataValidation>
    <dataValidation type="decimal" allowBlank="1" showInputMessage="1" showErrorMessage="1" sqref="E9:BG9 BF31:BG31 E5:BG7 E11:BG11 E13:BG13 E15:BG15 E17:BG17 E19:BG19 E21:BG21 E23:BG23 E25:BG25 E27:BG27 E32:BG32 E3:BG3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126</v>
      </c>
      <c r="D2" t="s">
        <v>123</v>
      </c>
    </row>
    <row r="3" spans="1:4" x14ac:dyDescent="0.25">
      <c r="A3" t="s">
        <v>7</v>
      </c>
      <c r="B3" t="b">
        <v>0</v>
      </c>
      <c r="C3" t="s">
        <v>127</v>
      </c>
    </row>
    <row r="4" spans="1:4" x14ac:dyDescent="0.25">
      <c r="A4" t="s">
        <v>16</v>
      </c>
      <c r="C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2016-06-27T10:02:11Z</dcterms:modified>
</cp:coreProperties>
</file>