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612" windowWidth="16272" windowHeight="6300" tabRatio="807" activeTab="1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9" i="1" l="1"/>
  <c r="BB24" i="2" l="1"/>
  <c r="BQ24" i="2" s="1"/>
  <c r="BB23" i="2" l="1"/>
  <c r="BB25" i="2"/>
  <c r="BR25" i="2" s="1"/>
</calcChain>
</file>

<file path=xl/sharedStrings.xml><?xml version="1.0" encoding="utf-8"?>
<sst xmlns="http://schemas.openxmlformats.org/spreadsheetml/2006/main" count="129" uniqueCount="75">
  <si>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</si>
  <si>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</si>
  <si>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</si>
  <si>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</si>
  <si>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</si>
  <si>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</si>
  <si>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</si>
  <si>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</si>
  <si>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</si>
  <si>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</si>
  <si>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</si>
  <si>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</si>
  <si>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</si>
  <si>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</si>
  <si>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</si>
  <si>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</si>
  <si>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</si>
  <si>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</si>
  <si>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</si>
  <si>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</si>
  <si>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</si>
  <si>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</si>
  <si>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</si>
  <si>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</si>
  <si>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</si>
  <si>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</si>
  <si>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</si>
  <si>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</si>
  <si>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demo_household_size</t>
  </si>
  <si>
    <t>Philippines average houshold size in 2010 https://psa.gov.ph/content/household-population-philippines-reaches-921-million</t>
  </si>
  <si>
    <t>program_prop_child_reporting</t>
  </si>
  <si>
    <t>program_perc_shortcourse_mdr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</si>
  <si>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</si>
  <si>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</si>
  <si>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</si>
  <si>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</si>
  <si>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</si>
  <si>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</si>
  <si>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</si>
  <si>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</si>
  <si>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</si>
  <si>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</si>
  <si>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</si>
  <si>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age_breakpoints</t>
  </si>
  <si>
    <t>program_perc_engage_lowquality</t>
  </si>
  <si>
    <t>scenario_7</t>
  </si>
  <si>
    <t>scenario_8</t>
  </si>
  <si>
    <t>program_perc_xpertacf_urbanpoor</t>
  </si>
  <si>
    <t>program_perc_xpertacf_ruralpoor</t>
  </si>
  <si>
    <t>program_number_tests_per_tb_presentation</t>
  </si>
  <si>
    <t>riskgroup_perc_diabetes</t>
  </si>
  <si>
    <t>riskgroup_perc_hiv</t>
  </si>
  <si>
    <t>riskgroup_perc_prison</t>
  </si>
  <si>
    <t>riskgroup_perc_indigenous</t>
  </si>
  <si>
    <t>riskgroup_perc_urbanpoor</t>
  </si>
  <si>
    <t>riskgroup_perc_ruralpoor</t>
  </si>
  <si>
    <t>epi_prop_smearneg</t>
  </si>
  <si>
    <t>epi_prop_smearpos</t>
  </si>
  <si>
    <t>program_perc_detect</t>
  </si>
  <si>
    <t>program_prop_acf_detections_per_round</t>
  </si>
  <si>
    <t>program_perc_awareness_raising</t>
  </si>
  <si>
    <t>scenario_9</t>
  </si>
  <si>
    <t>scenario_10</t>
  </si>
  <si>
    <t>scenario_11</t>
  </si>
  <si>
    <t>program_perc_cxrxpertacf_ruralpoor</t>
  </si>
  <si>
    <t>program_perc_cxrxpertacf_prison</t>
  </si>
  <si>
    <t>program_perc_cxrxpertacf_urbanpoor</t>
  </si>
  <si>
    <t>program_perc_ipt_age0to5</t>
  </si>
  <si>
    <t>scenario_12</t>
  </si>
  <si>
    <t>scenario_13</t>
  </si>
  <si>
    <t>scenario_14</t>
  </si>
  <si>
    <t>scenario_16</t>
  </si>
  <si>
    <t>scenario_15</t>
  </si>
  <si>
    <t>program_perc_ipt_age5to15</t>
  </si>
  <si>
    <t>program_perc_ipt_age15up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</si>
</sst>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8" fillId="4" borderId="3" xfId="0" applyFont="1" applyFill="1" applyBorder="1"/>
    <xf numFmtId="0" fontId="6" fillId="4" borderId="6" xfId="0" applyFont="1" applyFill="1" applyBorder="1"/>
    <xf numFmtId="0" fontId="6" fillId="4" borderId="0" xfId="0" applyFont="1" applyFill="1" applyBorder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11" fillId="5" borderId="0" xfId="0" applyFont="1" applyFill="1" applyBorder="1"/>
    <xf numFmtId="2" fontId="11" fillId="5" borderId="0" xfId="0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0"/>
  <sheetViews>
    <sheetView zoomScaleNormal="100" workbookViewId="0">
      <selection activeCell="G9" sqref="G9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18.5</v>
      </c>
      <c r="C2" s="17">
        <v>21</v>
      </c>
      <c r="F2" s="16"/>
      <c r="G2" s="16"/>
    </row>
    <row r="3" spans="1:7" s="17" customFormat="1" x14ac:dyDescent="0.3">
      <c r="A3" s="18" t="s">
        <v>11</v>
      </c>
      <c r="B3" s="19">
        <v>0.43</v>
      </c>
      <c r="F3" s="19"/>
      <c r="G3" s="19"/>
    </row>
    <row r="4" spans="1:7" s="17" customFormat="1" x14ac:dyDescent="0.3">
      <c r="A4" s="18" t="s">
        <v>30</v>
      </c>
      <c r="B4" s="19">
        <v>0.4</v>
      </c>
      <c r="F4" s="19"/>
      <c r="G4" s="19"/>
    </row>
    <row r="5" spans="1:7" s="17" customFormat="1" x14ac:dyDescent="0.3">
      <c r="A5" s="18" t="s">
        <v>43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25800000</v>
      </c>
      <c r="F6" s="22"/>
      <c r="G6" s="22"/>
    </row>
    <row r="7" spans="1:7" x14ac:dyDescent="0.3">
      <c r="A7" s="20" t="s">
        <v>28</v>
      </c>
      <c r="B7" s="23">
        <v>4.5999999999999996</v>
      </c>
      <c r="D7" s="20" t="s">
        <v>29</v>
      </c>
    </row>
    <row r="8" spans="1:7" x14ac:dyDescent="0.3">
      <c r="A8" s="18" t="s">
        <v>49</v>
      </c>
      <c r="B8" s="19">
        <v>1.5</v>
      </c>
    </row>
    <row r="9" spans="1:7" x14ac:dyDescent="0.3">
      <c r="A9" s="18" t="s">
        <v>59</v>
      </c>
      <c r="B9" s="19">
        <f>1/3</f>
        <v>0.33333333333333331</v>
      </c>
    </row>
    <row r="10" spans="1:7" x14ac:dyDescent="0.3">
      <c r="A10" s="25" t="s">
        <v>32</v>
      </c>
      <c r="B10" s="25">
        <v>26.22</v>
      </c>
      <c r="C10" s="24"/>
      <c r="D10" s="24"/>
      <c r="E10" s="25"/>
    </row>
    <row r="11" spans="1:7" x14ac:dyDescent="0.3">
      <c r="A11" s="25" t="s">
        <v>33</v>
      </c>
      <c r="B11" s="25">
        <v>0</v>
      </c>
      <c r="C11" s="25"/>
      <c r="D11" s="25"/>
      <c r="E11" s="25"/>
    </row>
    <row r="12" spans="1:7" x14ac:dyDescent="0.3">
      <c r="A12" s="25" t="s">
        <v>34</v>
      </c>
      <c r="B12" s="25">
        <v>265450</v>
      </c>
      <c r="C12" s="25"/>
      <c r="D12" s="25"/>
      <c r="E12" s="25"/>
    </row>
    <row r="13" spans="1:7" x14ac:dyDescent="0.3">
      <c r="A13" s="25" t="s">
        <v>35</v>
      </c>
      <c r="B13" s="25">
        <v>3</v>
      </c>
      <c r="C13" s="14"/>
      <c r="D13" s="14"/>
      <c r="E13" s="14"/>
    </row>
    <row r="14" spans="1:7" x14ac:dyDescent="0.3">
      <c r="A14" s="25" t="s">
        <v>36</v>
      </c>
      <c r="B14" s="25">
        <v>1</v>
      </c>
      <c r="C14" s="25"/>
      <c r="D14" s="25"/>
      <c r="E14" s="25"/>
    </row>
    <row r="15" spans="1:7" x14ac:dyDescent="0.3">
      <c r="A15" s="1" t="s">
        <v>41</v>
      </c>
      <c r="B15" s="25">
        <v>26.24</v>
      </c>
      <c r="C15" s="25"/>
      <c r="D15" s="25"/>
      <c r="E15" s="25"/>
    </row>
    <row r="16" spans="1:7" x14ac:dyDescent="0.3">
      <c r="A16" s="1" t="s">
        <v>37</v>
      </c>
      <c r="B16" s="14">
        <v>0</v>
      </c>
    </row>
    <row r="17" spans="1:5" x14ac:dyDescent="0.3">
      <c r="A17" s="1" t="s">
        <v>38</v>
      </c>
      <c r="B17" s="26">
        <v>11575186.195826644</v>
      </c>
    </row>
    <row r="18" spans="1:5" x14ac:dyDescent="0.3">
      <c r="A18" s="25" t="s">
        <v>39</v>
      </c>
      <c r="B18" s="14">
        <v>3</v>
      </c>
    </row>
    <row r="19" spans="1:5" x14ac:dyDescent="0.3">
      <c r="A19" s="1" t="s">
        <v>40</v>
      </c>
      <c r="B19" s="14">
        <v>1</v>
      </c>
    </row>
    <row r="20" spans="1:5" customFormat="1" x14ac:dyDescent="0.3">
      <c r="A20" s="33"/>
      <c r="B20" s="34"/>
      <c r="C20" s="34"/>
      <c r="D20" s="34"/>
      <c r="E20" s="33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R29"/>
  <sheetViews>
    <sheetView tabSelected="1" zoomScale="70" zoomScaleNormal="70" workbookViewId="0">
      <pane xSplit="2" ySplit="1" topLeftCell="AG2" activePane="bottomRight" state="frozen"/>
      <selection pane="topRight" activeCell="C1" sqref="C1"/>
      <selection pane="bottomLeft" activeCell="A2" sqref="A2"/>
      <selection pane="bottomRight" activeCell="A22" sqref="A22"/>
    </sheetView>
  </sheetViews>
  <sheetFormatPr defaultColWidth="9.109375" defaultRowHeight="14.4" x14ac:dyDescent="0.3"/>
  <cols>
    <col min="1" max="1" width="73.88671875" style="4" customWidth="1"/>
    <col min="2" max="2" width="24.21875" style="5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50" width="7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4" width="14.44140625" style="7" customWidth="1"/>
    <col min="65" max="65" width="14.44140625" style="7" bestFit="1" customWidth="1"/>
    <col min="66" max="66" width="15.44140625" style="7" bestFit="1" customWidth="1"/>
    <col min="67" max="68" width="15" style="7" bestFit="1" customWidth="1"/>
    <col min="69" max="70" width="15.44140625" style="7" bestFit="1" customWidth="1"/>
    <col min="71" max="16384" width="9.109375" style="7"/>
  </cols>
  <sheetData>
    <row r="1" spans="1:70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45</v>
      </c>
      <c r="BJ1" s="2" t="s">
        <v>46</v>
      </c>
      <c r="BK1" s="2" t="s">
        <v>61</v>
      </c>
      <c r="BL1" s="2" t="s">
        <v>62</v>
      </c>
      <c r="BM1" s="2" t="s">
        <v>63</v>
      </c>
      <c r="BN1" s="2" t="s">
        <v>68</v>
      </c>
      <c r="BO1" s="2" t="s">
        <v>69</v>
      </c>
      <c r="BP1" s="2" t="s">
        <v>70</v>
      </c>
      <c r="BQ1" s="2" t="s">
        <v>72</v>
      </c>
      <c r="BR1" s="2" t="s">
        <v>71</v>
      </c>
    </row>
    <row r="2" spans="1:70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/>
      <c r="BD2" s="27"/>
      <c r="BL2" s="27">
        <v>99</v>
      </c>
      <c r="BN2" s="27"/>
    </row>
    <row r="3" spans="1:70" x14ac:dyDescent="0.3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  <c r="BP3" s="13"/>
    </row>
    <row r="4" spans="1:70" x14ac:dyDescent="0.3">
      <c r="A4" s="4" t="s">
        <v>44</v>
      </c>
      <c r="B4" s="5" t="s">
        <v>4</v>
      </c>
      <c r="C4" s="5">
        <v>1</v>
      </c>
      <c r="D4" s="5" t="s">
        <v>3</v>
      </c>
      <c r="BB4" s="7">
        <v>0</v>
      </c>
      <c r="BC4" s="13">
        <v>80</v>
      </c>
      <c r="BM4" s="13">
        <v>80</v>
      </c>
    </row>
    <row r="5" spans="1:70" x14ac:dyDescent="0.3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  <c r="BM5" s="13"/>
    </row>
    <row r="6" spans="1:70" x14ac:dyDescent="0.3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9"/>
      <c r="AU6" s="9"/>
      <c r="AV6" s="9"/>
      <c r="AW6" s="9"/>
      <c r="AX6" s="9"/>
      <c r="AY6" s="9"/>
      <c r="AZ6" s="9"/>
      <c r="BA6" s="9"/>
      <c r="BB6" s="9"/>
      <c r="BM6" s="13"/>
    </row>
    <row r="7" spans="1:70" s="9" customFormat="1" x14ac:dyDescent="0.3">
      <c r="A7" s="4" t="s">
        <v>25</v>
      </c>
      <c r="B7" s="12" t="s">
        <v>4</v>
      </c>
      <c r="C7" s="12">
        <v>1</v>
      </c>
      <c r="D7" s="12" t="s">
        <v>3</v>
      </c>
      <c r="E7" s="1"/>
      <c r="AW7" s="9">
        <v>0</v>
      </c>
      <c r="AY7" s="9">
        <v>2.8</v>
      </c>
      <c r="BD7" s="27">
        <v>99</v>
      </c>
      <c r="BF7" s="27"/>
      <c r="BM7" s="27">
        <v>99</v>
      </c>
    </row>
    <row r="8" spans="1:70" x14ac:dyDescent="0.3">
      <c r="A8" s="4" t="s">
        <v>42</v>
      </c>
      <c r="B8" s="5" t="s">
        <v>4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E8" s="13"/>
      <c r="BF8" s="13"/>
      <c r="BG8" s="13"/>
      <c r="BH8" s="13"/>
      <c r="BM8" s="13"/>
    </row>
    <row r="9" spans="1:70" x14ac:dyDescent="0.3">
      <c r="A9" s="4" t="s">
        <v>47</v>
      </c>
      <c r="B9" s="5" t="s">
        <v>4</v>
      </c>
      <c r="C9" s="5">
        <v>1</v>
      </c>
      <c r="D9" s="5" t="s">
        <v>3</v>
      </c>
      <c r="BB9" s="7">
        <v>0</v>
      </c>
      <c r="BE9" s="13"/>
      <c r="BF9" s="13"/>
      <c r="BG9" s="13"/>
      <c r="BH9" s="13"/>
      <c r="BM9" s="13"/>
    </row>
    <row r="10" spans="1:70" x14ac:dyDescent="0.3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E10" s="13"/>
      <c r="BF10" s="13"/>
      <c r="BG10" s="13"/>
      <c r="BH10" s="13"/>
      <c r="BM10" s="13"/>
    </row>
    <row r="11" spans="1:70" x14ac:dyDescent="0.3">
      <c r="A11" s="4" t="s">
        <v>65</v>
      </c>
      <c r="B11" s="5" t="s">
        <v>4</v>
      </c>
      <c r="C11" s="5">
        <v>1</v>
      </c>
      <c r="D11" s="5" t="s">
        <v>3</v>
      </c>
      <c r="BB11" s="7">
        <v>0</v>
      </c>
      <c r="BE11" s="13">
        <v>80</v>
      </c>
      <c r="BF11" s="13"/>
      <c r="BG11" s="13"/>
      <c r="BH11" s="13"/>
      <c r="BI11" s="13"/>
      <c r="BJ11" s="13"/>
      <c r="BM11" s="13">
        <v>80</v>
      </c>
    </row>
    <row r="12" spans="1:70" x14ac:dyDescent="0.3">
      <c r="A12" s="4" t="s">
        <v>66</v>
      </c>
      <c r="B12" s="5" t="s">
        <v>4</v>
      </c>
      <c r="C12" s="5">
        <v>1</v>
      </c>
      <c r="D12" s="5" t="s">
        <v>3</v>
      </c>
      <c r="BB12" s="7">
        <v>0</v>
      </c>
      <c r="BE12" s="13"/>
      <c r="BF12" s="13">
        <v>80</v>
      </c>
      <c r="BG12" s="13"/>
      <c r="BH12" s="13"/>
      <c r="BI12" s="13"/>
      <c r="BJ12" s="13"/>
      <c r="BM12" s="13">
        <v>80</v>
      </c>
    </row>
    <row r="13" spans="1:70" x14ac:dyDescent="0.3">
      <c r="A13" s="4" t="s">
        <v>64</v>
      </c>
      <c r="B13" s="5" t="s">
        <v>4</v>
      </c>
      <c r="C13" s="5">
        <v>1</v>
      </c>
      <c r="D13" s="5" t="s">
        <v>3</v>
      </c>
      <c r="BB13" s="7">
        <v>0</v>
      </c>
      <c r="BE13" s="13"/>
      <c r="BF13" s="13"/>
      <c r="BG13" s="13">
        <v>80</v>
      </c>
      <c r="BH13" s="13"/>
      <c r="BI13" s="13"/>
      <c r="BJ13" s="13"/>
      <c r="BM13" s="13">
        <v>80</v>
      </c>
    </row>
    <row r="14" spans="1:70" x14ac:dyDescent="0.3">
      <c r="A14" s="4" t="s">
        <v>31</v>
      </c>
      <c r="B14" s="5" t="s">
        <v>4</v>
      </c>
      <c r="C14" s="5">
        <v>1</v>
      </c>
      <c r="D14" s="5" t="s">
        <v>3</v>
      </c>
      <c r="BB14" s="7">
        <v>0</v>
      </c>
      <c r="BE14" s="13"/>
      <c r="BF14" s="13"/>
      <c r="BG14" s="13"/>
      <c r="BH14" s="13"/>
      <c r="BK14" s="13">
        <v>90</v>
      </c>
      <c r="BL14" s="13"/>
      <c r="BM14" s="13">
        <v>90</v>
      </c>
      <c r="BO14" s="13"/>
    </row>
    <row r="15" spans="1:70" x14ac:dyDescent="0.3">
      <c r="A15" s="4" t="s">
        <v>67</v>
      </c>
      <c r="B15" s="5" t="s">
        <v>4</v>
      </c>
      <c r="C15" s="5">
        <v>1</v>
      </c>
      <c r="D15" s="5" t="s">
        <v>3</v>
      </c>
      <c r="AW15" s="7">
        <v>0</v>
      </c>
      <c r="BB15" s="7">
        <v>5</v>
      </c>
      <c r="BE15" s="13"/>
      <c r="BF15" s="13"/>
      <c r="BG15" s="13"/>
      <c r="BH15" s="13">
        <v>90</v>
      </c>
      <c r="BK15" s="13"/>
      <c r="BL15" s="13"/>
      <c r="BM15" s="13">
        <v>90</v>
      </c>
      <c r="BO15" s="7">
        <v>90</v>
      </c>
    </row>
    <row r="16" spans="1:70" x14ac:dyDescent="0.3">
      <c r="A16" s="4" t="s">
        <v>73</v>
      </c>
      <c r="B16" s="5" t="s">
        <v>4</v>
      </c>
      <c r="C16" s="5">
        <v>1</v>
      </c>
      <c r="D16" s="5" t="s">
        <v>3</v>
      </c>
      <c r="BB16" s="7">
        <v>0</v>
      </c>
      <c r="BE16" s="13"/>
      <c r="BF16" s="13"/>
      <c r="BG16" s="13"/>
      <c r="BH16" s="13"/>
      <c r="BI16" s="13">
        <v>90</v>
      </c>
      <c r="BK16" s="13"/>
      <c r="BL16" s="13"/>
      <c r="BM16" s="13">
        <v>90</v>
      </c>
      <c r="BO16" s="7">
        <v>90</v>
      </c>
    </row>
    <row r="17" spans="1:70" x14ac:dyDescent="0.3">
      <c r="A17" s="4" t="s">
        <v>74</v>
      </c>
      <c r="B17" s="5" t="s">
        <v>4</v>
      </c>
      <c r="C17" s="5">
        <v>1</v>
      </c>
      <c r="D17" s="5" t="s">
        <v>3</v>
      </c>
      <c r="BB17" s="7">
        <v>0</v>
      </c>
      <c r="BO17" s="7">
        <v>90</v>
      </c>
    </row>
    <row r="18" spans="1:70" x14ac:dyDescent="0.3">
      <c r="A18" s="4" t="s">
        <v>60</v>
      </c>
      <c r="B18" s="5" t="s">
        <v>4</v>
      </c>
      <c r="C18" s="5">
        <v>1</v>
      </c>
      <c r="D18" s="5" t="s">
        <v>3</v>
      </c>
      <c r="BB18" s="7">
        <v>0</v>
      </c>
      <c r="BE18" s="13"/>
      <c r="BF18" s="13"/>
      <c r="BG18" s="13"/>
      <c r="BH18" s="13"/>
      <c r="BJ18" s="13">
        <v>80</v>
      </c>
      <c r="BK18" s="13"/>
      <c r="BM18" s="13">
        <v>80</v>
      </c>
      <c r="BN18" s="13"/>
    </row>
    <row r="19" spans="1:70" x14ac:dyDescent="0.3">
      <c r="A19" s="4" t="s">
        <v>22</v>
      </c>
      <c r="B19" s="5" t="s">
        <v>4</v>
      </c>
      <c r="C19" s="5">
        <v>1</v>
      </c>
      <c r="D19" s="5" t="s">
        <v>3</v>
      </c>
      <c r="E19" s="6">
        <v>1</v>
      </c>
      <c r="F19" s="14">
        <v>1</v>
      </c>
      <c r="G19" s="14">
        <v>1.1289570744394</v>
      </c>
      <c r="H19" s="14">
        <v>1.42215881727406</v>
      </c>
      <c r="I19" s="14">
        <v>1.90118931222233</v>
      </c>
      <c r="J19" s="14">
        <v>2.3081073919986701</v>
      </c>
      <c r="K19" s="14">
        <v>2.4974653103104298</v>
      </c>
      <c r="L19" s="14">
        <v>2.9115458645382701</v>
      </c>
      <c r="M19" s="14">
        <v>3.90623450399154</v>
      </c>
      <c r="N19" s="14">
        <v>4.1703507493909102</v>
      </c>
      <c r="O19" s="14">
        <v>4.55399078719985</v>
      </c>
      <c r="P19" s="14">
        <v>5.0047790229916798</v>
      </c>
      <c r="Q19" s="14">
        <v>5.3718558386314896</v>
      </c>
      <c r="R19" s="14">
        <v>6.3137212289735496</v>
      </c>
      <c r="S19" s="14">
        <v>7.4628507238053698</v>
      </c>
      <c r="T19" s="14">
        <v>8.4391855224587609</v>
      </c>
      <c r="U19" s="14">
        <v>9.3018160392078606</v>
      </c>
      <c r="V19" s="14">
        <v>10.2347283365258</v>
      </c>
      <c r="W19" s="14">
        <v>15.386785740408699</v>
      </c>
      <c r="X19" s="14">
        <v>18.9416113416321</v>
      </c>
      <c r="Y19" s="14">
        <v>19.1590871369295</v>
      </c>
      <c r="Z19" s="14">
        <v>19.938817427385899</v>
      </c>
      <c r="AA19" s="14">
        <v>22.702351313969601</v>
      </c>
      <c r="AB19" s="14">
        <v>25.481798063623799</v>
      </c>
      <c r="AC19" s="14">
        <v>28.584806362378998</v>
      </c>
      <c r="AD19" s="14">
        <v>34.090656984785603</v>
      </c>
      <c r="AE19" s="14">
        <v>37.0398409405256</v>
      </c>
      <c r="AF19" s="14">
        <v>39.527551867219898</v>
      </c>
      <c r="AG19" s="14">
        <v>43.633070539419101</v>
      </c>
      <c r="AH19" s="14">
        <v>46.6140802213001</v>
      </c>
      <c r="AI19" s="14">
        <v>50.0989972337483</v>
      </c>
      <c r="AJ19" s="14">
        <v>52.899661134163203</v>
      </c>
      <c r="AK19" s="14">
        <v>57.784910096818798</v>
      </c>
      <c r="AL19" s="14">
        <v>61.2167842323652</v>
      </c>
      <c r="AM19" s="14">
        <v>63.651452282157699</v>
      </c>
      <c r="AN19" s="14">
        <v>67.053941908713696</v>
      </c>
      <c r="AO19" s="14">
        <v>68.8796680497925</v>
      </c>
      <c r="AP19" s="14">
        <v>70.456431535269701</v>
      </c>
      <c r="AQ19" s="14">
        <v>73.858921161825705</v>
      </c>
      <c r="AR19" s="14">
        <v>78.6721991701245</v>
      </c>
      <c r="AS19" s="14">
        <v>82.987551867219906</v>
      </c>
      <c r="AT19" s="14">
        <v>85.394190871369304</v>
      </c>
      <c r="AU19" s="14">
        <v>92.448132780083</v>
      </c>
      <c r="AV19" s="14">
        <v>96.348547717842294</v>
      </c>
      <c r="AW19" s="14">
        <v>100</v>
      </c>
      <c r="AX19" s="14">
        <v>104.647302904564</v>
      </c>
      <c r="AY19" s="14">
        <v>107.966804979253</v>
      </c>
      <c r="AZ19" s="14">
        <v>111.203319502075</v>
      </c>
      <c r="BA19" s="14">
        <v>115.767634854772</v>
      </c>
      <c r="BB19" s="14">
        <v>117.42738589211601</v>
      </c>
      <c r="BP19" s="13"/>
    </row>
    <row r="20" spans="1:70" x14ac:dyDescent="0.3">
      <c r="A20" s="4" t="s">
        <v>50</v>
      </c>
      <c r="B20" s="5" t="s">
        <v>3</v>
      </c>
      <c r="C20" s="5">
        <v>1</v>
      </c>
      <c r="D20" s="5" t="s">
        <v>3</v>
      </c>
      <c r="AB20" s="7">
        <v>1</v>
      </c>
      <c r="AK20" s="7">
        <v>3.1</v>
      </c>
      <c r="AP20" s="7">
        <v>4.4000000000000004</v>
      </c>
      <c r="AU20" s="7">
        <v>5.2</v>
      </c>
      <c r="AZ20" s="7">
        <v>5.4</v>
      </c>
      <c r="BB20" s="7">
        <v>5.9</v>
      </c>
      <c r="BP20" s="13"/>
    </row>
    <row r="21" spans="1:70" x14ac:dyDescent="0.3">
      <c r="A21" s="4" t="s">
        <v>51</v>
      </c>
      <c r="B21" s="5" t="s">
        <v>3</v>
      </c>
      <c r="C21" s="5">
        <v>1</v>
      </c>
      <c r="D21" s="5" t="s">
        <v>3</v>
      </c>
      <c r="AC21" s="7">
        <v>4.0000000000000002E-4</v>
      </c>
      <c r="AH21" s="7">
        <v>2.3E-3</v>
      </c>
      <c r="AM21" s="7">
        <v>6.4999999999999997E-3</v>
      </c>
      <c r="AR21" s="7">
        <v>1.24E-2</v>
      </c>
      <c r="AW21" s="7">
        <v>3.2000000000000001E-2</v>
      </c>
      <c r="AZ21" s="7">
        <v>5.6300000000000003E-2</v>
      </c>
      <c r="BA21" s="7">
        <v>6.6799999999999998E-2</v>
      </c>
      <c r="BB21" s="7">
        <v>7.4999999999999997E-2</v>
      </c>
      <c r="BP21" s="13"/>
    </row>
    <row r="22" spans="1:70" x14ac:dyDescent="0.3">
      <c r="A22" s="4" t="s">
        <v>52</v>
      </c>
      <c r="B22" s="5" t="s">
        <v>4</v>
      </c>
      <c r="C22" s="5">
        <v>1</v>
      </c>
      <c r="D22" s="5" t="s">
        <v>3</v>
      </c>
      <c r="AW22" s="7">
        <v>0.112</v>
      </c>
      <c r="BB22" s="7">
        <v>0.153</v>
      </c>
      <c r="BP22" s="13"/>
    </row>
    <row r="23" spans="1:70" x14ac:dyDescent="0.3">
      <c r="A23" s="4" t="s">
        <v>53</v>
      </c>
      <c r="B23" s="5" t="s">
        <v>4</v>
      </c>
      <c r="C23" s="5">
        <v>1</v>
      </c>
      <c r="D23" s="5" t="s">
        <v>3</v>
      </c>
      <c r="BB23" s="7">
        <f>1/98 * 100</f>
        <v>1.0204081632653061</v>
      </c>
      <c r="BP23" s="13"/>
    </row>
    <row r="24" spans="1:70" x14ac:dyDescent="0.3">
      <c r="A24" s="4" t="s">
        <v>54</v>
      </c>
      <c r="B24" s="5" t="s">
        <v>4</v>
      </c>
      <c r="C24" s="5">
        <v>1</v>
      </c>
      <c r="D24" s="5" t="s">
        <v>3</v>
      </c>
      <c r="BB24" s="7">
        <f>4.5/98 * 100</f>
        <v>4.591836734693878</v>
      </c>
      <c r="BN24" s="13">
        <v>2.2999999999999998</v>
      </c>
      <c r="BP24" s="13"/>
      <c r="BQ24" s="7">
        <f>BB24/2</f>
        <v>2.295918367346939</v>
      </c>
    </row>
    <row r="25" spans="1:70" x14ac:dyDescent="0.3">
      <c r="A25" s="4" t="s">
        <v>55</v>
      </c>
      <c r="B25" s="5" t="s">
        <v>4</v>
      </c>
      <c r="C25" s="5">
        <v>1</v>
      </c>
      <c r="D25" s="5" t="s">
        <v>3</v>
      </c>
      <c r="BB25" s="7">
        <f>10/98 * 100</f>
        <v>10.204081632653061</v>
      </c>
      <c r="BN25" s="13">
        <v>5.0999999999999996</v>
      </c>
      <c r="BP25" s="13"/>
      <c r="BR25" s="7">
        <f>BB25/2</f>
        <v>5.1020408163265305</v>
      </c>
    </row>
    <row r="26" spans="1:70" x14ac:dyDescent="0.3">
      <c r="A26" s="4" t="s">
        <v>56</v>
      </c>
      <c r="B26" s="5" t="s">
        <v>4</v>
      </c>
      <c r="C26" s="5">
        <v>1</v>
      </c>
      <c r="D26" s="5" t="s">
        <v>3</v>
      </c>
      <c r="BB26" s="7">
        <v>0.4</v>
      </c>
      <c r="BP26" s="13"/>
    </row>
    <row r="27" spans="1:70" x14ac:dyDescent="0.3">
      <c r="A27" s="4" t="s">
        <v>57</v>
      </c>
      <c r="B27" s="5" t="s">
        <v>4</v>
      </c>
      <c r="C27" s="5">
        <v>1</v>
      </c>
      <c r="D27" s="5" t="s">
        <v>3</v>
      </c>
      <c r="BB27" s="7">
        <v>0.4</v>
      </c>
      <c r="BP27" s="13"/>
    </row>
    <row r="28" spans="1:70" x14ac:dyDescent="0.3">
      <c r="A28" s="4" t="s">
        <v>58</v>
      </c>
      <c r="B28" s="5" t="s">
        <v>4</v>
      </c>
      <c r="C28" s="5">
        <v>1</v>
      </c>
      <c r="D28" s="5" t="s">
        <v>3</v>
      </c>
      <c r="F28" s="7">
        <v>0</v>
      </c>
      <c r="G28" s="7">
        <v>30</v>
      </c>
      <c r="I28" s="7">
        <v>50</v>
      </c>
      <c r="S28" s="7">
        <v>50</v>
      </c>
      <c r="AM28" s="7">
        <v>50</v>
      </c>
      <c r="AR28" s="7">
        <v>53</v>
      </c>
      <c r="AW28" s="7">
        <v>55</v>
      </c>
      <c r="AZ28" s="7">
        <v>60</v>
      </c>
      <c r="BB28" s="7">
        <v>62</v>
      </c>
      <c r="BP28" s="13"/>
    </row>
    <row r="29" spans="1:70" s="31" customFormat="1" x14ac:dyDescent="0.3">
      <c r="A29" s="28"/>
      <c r="B29" s="29"/>
      <c r="C29" s="29"/>
      <c r="D29" s="29"/>
      <c r="E29" s="30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3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D2:D28 D30:D1048576</xm:sqref>
        </x14:dataValidation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2017-01-13T02:53:00Z</cp:lastPrinted>
  <dcterms:created xsi:type="dcterms:W3CDTF">2015-10-21T04:45:12Z</dcterms:created>
  <dcterms:modified xsi:type="dcterms:W3CDTF">2017-03-10T03:42:53Z</dcterms:modified>
</cp:coreProperties>
</file>