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1" i="1" l="1"/>
  <c r="B12" i="1"/>
  <c r="R5" i="2"/>
  <c r="Q5" i="2"/>
  <c r="P5" i="2"/>
  <c r="O5" i="2"/>
  <c r="N5" i="2"/>
  <c r="M5" i="2"/>
  <c r="R17" i="2"/>
  <c r="Z17" i="2" s="1"/>
  <c r="AA18" i="2"/>
</calcChain>
</file>

<file path=xl/sharedStrings.xml><?xml version="1.0" encoding="utf-8"?>
<sst xmlns="http://schemas.openxmlformats.org/spreadsheetml/2006/main" count="113" uniqueCount="94">
  <si>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</si>
  <si>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</si>
  <si>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</si>
  <si>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</si>
  <si>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</si>
  <si>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</si>
  <si>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</si>
  <si>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</si>
  <si>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</si>
  <si>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</si>
  <si>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</si>
  <si>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</si>
  <si>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</si>
  <si>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</si>
  <si>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</si>
  <si>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</si>
  <si>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</si>
  <si>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</si>
  <si>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</si>
  <si>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</si>
  <si>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</si>
  <si>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</si>
  <si>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</si>
  <si>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</si>
  <si>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</si>
  <si>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</si>
  <si>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</si>
  <si>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</si>
  <si>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</si>
  <si>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</si>
  <si>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</si>
  <si>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</si>
  <si>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</si>
  <si>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</si>
  <si>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</si>
  <si>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</si>
  <si>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</si>
  <si>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</si>
  <si>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</si>
  <si>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</si>
  <si>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</si>
  <si>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</si>
  <si>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riskgroup_perc_hiv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</si>
  <si>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</si>
  <si>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</si>
  <si>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</si>
  <si>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</si>
  <si>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</si>
  <si>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</si>
  <si>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</si>
  <si>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</si>
  <si>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</si>
  <si>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</si>
  <si>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</si>
  <si>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</si>
  <si>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</si>
  <si>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</si>
  <si>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</si>
  <si>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</si>
  <si>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</si>
  <si>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</si>
  <si>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</si>
  <si>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</si>
  <si>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</si>
  <si>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</si>
  <si>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</si>
  <si>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</si>
  <si>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</si>
  <si>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</si>
  <si>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</si>
  <si>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</si>
  <si>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</si>
  <si>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</si>
  <si>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</si>
  <si>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</si>
  <si>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</si>
  <si>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</si>
  <si>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</si>
  <si>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</si>
  <si>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</si>
  <si>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</si>
  <si>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</si>
  <si>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</si>
  <si>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</si>
  <si>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</si>
  <si>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</si>
  <si>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</si>
  <si>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prop_mix_diabetes_from_diabetes</t>
  </si>
  <si>
    <t>int_perc_improve_dst_culturepos</t>
  </si>
  <si>
    <t>econ_unitcost_improve_dst_culturepos</t>
  </si>
  <si>
    <t>econ_inflectioncost_improve_dst_culturepos</t>
  </si>
  <si>
    <t>econ_startupcost_improve_dst_culturepos</t>
  </si>
  <si>
    <t>econ_startupduration_improve_dst_culturepos</t>
  </si>
  <si>
    <t>econ_saturation_improve_dst_culturepos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</si>
</sst>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165" fontId="10" fillId="0" borderId="0" xfId="664" applyNumberFormat="1" applyFont="1" applyFill="1" applyBorder="1" applyAlignment="1">
      <alignment horizontal="left" indent="7"/>
    </xf>
    <xf numFmtId="0" fontId="10" fillId="0" borderId="0" xfId="664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abSelected="1" topLeftCell="A25" zoomScaleNormal="100" workbookViewId="0">
      <selection activeCell="A39" sqref="A39"/>
    </sheetView>
  </sheetViews>
  <sheetFormatPr defaultColWidth="9.109375" defaultRowHeight="14.4" x14ac:dyDescent="0.3"/>
  <cols>
    <col min="1" max="1" width="47.33203125" style="17" customWidth="1"/>
    <col min="2" max="2" width="14.109375" style="19" customWidth="1"/>
    <col min="3" max="5" width="9.109375" style="17"/>
    <col min="6" max="6" width="13.88671875" style="17" bestFit="1" customWidth="1"/>
    <col min="7" max="7" width="16.88671875" style="17" bestFit="1" customWidth="1"/>
    <col min="8" max="8" width="15.6640625" style="17" bestFit="1" customWidth="1"/>
    <col min="9" max="16384" width="9.10937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11</v>
      </c>
      <c r="F2" s="13"/>
      <c r="G2" s="13"/>
    </row>
    <row r="3" spans="1:7" s="14" customFormat="1" x14ac:dyDescent="0.3">
      <c r="A3" s="17" t="s">
        <v>69</v>
      </c>
      <c r="B3" s="18">
        <v>2</v>
      </c>
      <c r="F3" s="13"/>
      <c r="G3" s="13"/>
    </row>
    <row r="4" spans="1:7" s="14" customFormat="1" x14ac:dyDescent="0.3">
      <c r="A4" s="17" t="s">
        <v>70</v>
      </c>
      <c r="B4" s="18">
        <v>1920</v>
      </c>
      <c r="F4" s="13"/>
      <c r="G4" s="13"/>
    </row>
    <row r="5" spans="1:7" s="14" customFormat="1" x14ac:dyDescent="0.3">
      <c r="A5" s="17" t="s">
        <v>71</v>
      </c>
      <c r="B5" s="18">
        <v>1920</v>
      </c>
      <c r="F5" s="13"/>
      <c r="G5" s="13"/>
    </row>
    <row r="6" spans="1:7" s="14" customFormat="1" x14ac:dyDescent="0.3">
      <c r="A6" s="17" t="s">
        <v>84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26</v>
      </c>
      <c r="B11" s="16">
        <v>1.5</v>
      </c>
    </row>
    <row r="12" spans="1:7" s="14" customFormat="1" x14ac:dyDescent="0.3">
      <c r="A12" s="12" t="s">
        <v>33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34</v>
      </c>
      <c r="B13" s="16">
        <v>0.4</v>
      </c>
      <c r="C13" s="16"/>
      <c r="D13" s="16"/>
      <c r="E13" s="17" t="s">
        <v>35</v>
      </c>
    </row>
    <row r="14" spans="1:7" s="14" customFormat="1" x14ac:dyDescent="0.3">
      <c r="A14" s="15" t="s">
        <v>36</v>
      </c>
      <c r="B14" s="16">
        <v>0.89</v>
      </c>
      <c r="C14" s="16"/>
      <c r="D14" s="16"/>
      <c r="E14" s="17" t="s">
        <v>37</v>
      </c>
    </row>
    <row r="15" spans="1:7" x14ac:dyDescent="0.3">
      <c r="A15" s="12" t="s">
        <v>85</v>
      </c>
      <c r="B15" s="24">
        <v>1950</v>
      </c>
      <c r="C15" s="24"/>
      <c r="D15" s="24"/>
      <c r="E15" s="17" t="s">
        <v>38</v>
      </c>
    </row>
    <row r="16" spans="1:7" x14ac:dyDescent="0.3">
      <c r="A16" s="17" t="s">
        <v>39</v>
      </c>
      <c r="B16" s="19">
        <v>1990</v>
      </c>
    </row>
    <row r="17" spans="1:5" x14ac:dyDescent="0.3">
      <c r="A17" s="17" t="s">
        <v>40</v>
      </c>
      <c r="B17" s="19">
        <v>6</v>
      </c>
    </row>
    <row r="18" spans="1:5" x14ac:dyDescent="0.3">
      <c r="A18" s="17" t="s">
        <v>41</v>
      </c>
      <c r="B18" s="19">
        <v>13</v>
      </c>
    </row>
    <row r="19" spans="1:5" x14ac:dyDescent="0.3">
      <c r="A19" s="17" t="s">
        <v>86</v>
      </c>
      <c r="B19" s="19">
        <v>0.6</v>
      </c>
    </row>
    <row r="20" spans="1:5" x14ac:dyDescent="0.3">
      <c r="A20" s="17" t="s">
        <v>87</v>
      </c>
      <c r="B20" s="19">
        <v>5.3999999999999999E-2</v>
      </c>
    </row>
    <row r="21" spans="1:5" x14ac:dyDescent="0.3">
      <c r="A21" s="17" t="s">
        <v>51</v>
      </c>
      <c r="B21" s="19">
        <v>92</v>
      </c>
      <c r="E21" s="17" t="s">
        <v>61</v>
      </c>
    </row>
    <row r="22" spans="1:5" x14ac:dyDescent="0.3">
      <c r="A22" s="17" t="s">
        <v>52</v>
      </c>
      <c r="B22" s="19">
        <v>0</v>
      </c>
    </row>
    <row r="23" spans="1:5" x14ac:dyDescent="0.3">
      <c r="A23" s="17" t="s">
        <v>53</v>
      </c>
      <c r="B23" s="19">
        <v>0</v>
      </c>
    </row>
    <row r="24" spans="1:5" x14ac:dyDescent="0.3">
      <c r="A24" s="17" t="s">
        <v>54</v>
      </c>
      <c r="B24" s="19">
        <v>0</v>
      </c>
    </row>
    <row r="25" spans="1:5" x14ac:dyDescent="0.3">
      <c r="A25" s="17" t="s">
        <v>55</v>
      </c>
      <c r="B25" s="19">
        <v>1</v>
      </c>
    </row>
    <row r="26" spans="1:5" x14ac:dyDescent="0.3">
      <c r="A26" s="17" t="s">
        <v>56</v>
      </c>
      <c r="B26" s="19">
        <v>857</v>
      </c>
      <c r="E26" s="17" t="s">
        <v>61</v>
      </c>
    </row>
    <row r="27" spans="1:5" x14ac:dyDescent="0.3">
      <c r="A27" s="17" t="s">
        <v>57</v>
      </c>
      <c r="B27" s="19">
        <v>0</v>
      </c>
    </row>
    <row r="28" spans="1:5" x14ac:dyDescent="0.3">
      <c r="A28" s="17" t="s">
        <v>58</v>
      </c>
      <c r="B28" s="19">
        <v>0</v>
      </c>
    </row>
    <row r="29" spans="1:5" x14ac:dyDescent="0.3">
      <c r="A29" s="17" t="s">
        <v>59</v>
      </c>
      <c r="B29" s="19">
        <v>0</v>
      </c>
    </row>
    <row r="30" spans="1:5" x14ac:dyDescent="0.3">
      <c r="A30" s="17" t="s">
        <v>60</v>
      </c>
      <c r="B30" s="19">
        <v>1</v>
      </c>
    </row>
    <row r="31" spans="1:5" s="14" customFormat="1" x14ac:dyDescent="0.3">
      <c r="A31" s="17" t="s">
        <v>89</v>
      </c>
      <c r="B31" s="17">
        <f>1.02+67.12</f>
        <v>68.14</v>
      </c>
      <c r="E31" s="14" t="s">
        <v>62</v>
      </c>
    </row>
    <row r="32" spans="1:5" s="14" customFormat="1" x14ac:dyDescent="0.3">
      <c r="A32" s="17" t="s">
        <v>90</v>
      </c>
      <c r="B32" s="17">
        <v>0</v>
      </c>
    </row>
    <row r="33" spans="1:5" s="14" customFormat="1" x14ac:dyDescent="0.3">
      <c r="A33" s="17" t="s">
        <v>91</v>
      </c>
      <c r="B33" s="17">
        <v>8028</v>
      </c>
      <c r="E33" s="14" t="s">
        <v>63</v>
      </c>
    </row>
    <row r="34" spans="1:5" s="14" customFormat="1" x14ac:dyDescent="0.3">
      <c r="A34" s="17" t="s">
        <v>92</v>
      </c>
      <c r="B34" s="17">
        <v>1</v>
      </c>
    </row>
    <row r="35" spans="1:5" s="14" customFormat="1" x14ac:dyDescent="0.3">
      <c r="A35" s="17" t="s">
        <v>93</v>
      </c>
      <c r="B35" s="17">
        <v>1</v>
      </c>
    </row>
    <row r="36" spans="1:5" x14ac:dyDescent="0.3">
      <c r="A36" s="17" t="s">
        <v>64</v>
      </c>
      <c r="B36" s="25">
        <v>6094</v>
      </c>
    </row>
    <row r="37" spans="1:5" x14ac:dyDescent="0.3">
      <c r="A37" s="17" t="s">
        <v>65</v>
      </c>
      <c r="B37" s="17">
        <v>0</v>
      </c>
    </row>
    <row r="38" spans="1:5" x14ac:dyDescent="0.3">
      <c r="A38" s="17" t="s">
        <v>66</v>
      </c>
      <c r="B38" s="26">
        <v>0</v>
      </c>
    </row>
    <row r="39" spans="1:5" x14ac:dyDescent="0.3">
      <c r="A39" s="17" t="s">
        <v>67</v>
      </c>
      <c r="B39" s="17">
        <v>0</v>
      </c>
    </row>
    <row r="40" spans="1:5" x14ac:dyDescent="0.3">
      <c r="A40" s="17" t="s">
        <v>68</v>
      </c>
      <c r="B40" s="17">
        <v>0.9</v>
      </c>
    </row>
    <row r="41" spans="1:5" s="14" customFormat="1" x14ac:dyDescent="0.3">
      <c r="A41" s="17" t="s">
        <v>73</v>
      </c>
      <c r="B41" s="17">
        <v>751</v>
      </c>
    </row>
    <row r="42" spans="1:5" s="14" customFormat="1" x14ac:dyDescent="0.3">
      <c r="A42" s="17" t="s">
        <v>74</v>
      </c>
      <c r="B42" s="17">
        <v>0</v>
      </c>
    </row>
    <row r="43" spans="1:5" s="14" customFormat="1" x14ac:dyDescent="0.3">
      <c r="A43" s="17" t="s">
        <v>75</v>
      </c>
      <c r="B43" s="17">
        <v>0</v>
      </c>
    </row>
    <row r="44" spans="1:5" s="14" customFormat="1" x14ac:dyDescent="0.3">
      <c r="A44" s="17" t="s">
        <v>76</v>
      </c>
      <c r="B44" s="17">
        <v>0</v>
      </c>
    </row>
    <row r="45" spans="1:5" s="14" customFormat="1" x14ac:dyDescent="0.3">
      <c r="A45" s="17" t="s">
        <v>77</v>
      </c>
      <c r="B45" s="17">
        <v>1</v>
      </c>
    </row>
    <row r="46" spans="1:5" x14ac:dyDescent="0.3">
      <c r="A46" s="17" t="s">
        <v>78</v>
      </c>
      <c r="B46" s="17">
        <v>862</v>
      </c>
    </row>
    <row r="47" spans="1:5" x14ac:dyDescent="0.3">
      <c r="A47" s="17" t="s">
        <v>79</v>
      </c>
      <c r="B47" s="17">
        <v>0</v>
      </c>
    </row>
    <row r="48" spans="1:5" x14ac:dyDescent="0.3">
      <c r="A48" s="17" t="s">
        <v>80</v>
      </c>
      <c r="B48" s="17">
        <v>0</v>
      </c>
    </row>
    <row r="49" spans="1:2" x14ac:dyDescent="0.3">
      <c r="A49" s="17" t="s">
        <v>81</v>
      </c>
      <c r="B49" s="17">
        <v>0</v>
      </c>
    </row>
    <row r="50" spans="1:2" x14ac:dyDescent="0.3">
      <c r="A50" s="17" t="s">
        <v>82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="115" zoomScaleNormal="11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09375" defaultRowHeight="14.4" x14ac:dyDescent="0.3"/>
  <cols>
    <col min="1" max="1" width="57.6640625" style="3" customWidth="1"/>
    <col min="2" max="2" width="11" style="4" bestFit="1" customWidth="1"/>
    <col min="3" max="3" width="11" style="4" customWidth="1"/>
    <col min="4" max="4" width="11" style="5" customWidth="1"/>
    <col min="5" max="5" width="7.44140625" style="6" bestFit="1" customWidth="1"/>
    <col min="6" max="6" width="7.44140625" style="6" customWidth="1"/>
    <col min="7" max="8" width="7.33203125" style="6" customWidth="1"/>
    <col min="9" max="9" width="7.109375" style="6" customWidth="1"/>
    <col min="10" max="10" width="7.44140625" style="6" bestFit="1" customWidth="1"/>
    <col min="11" max="11" width="7.5546875" style="6" customWidth="1"/>
    <col min="12" max="13" width="7" style="6" customWidth="1"/>
    <col min="14" max="14" width="8.88671875" style="6" customWidth="1"/>
    <col min="15" max="16" width="7.44140625" style="6" bestFit="1" customWidth="1"/>
    <col min="17" max="18" width="7.88671875" style="6" customWidth="1"/>
    <col min="19" max="19" width="14" style="6" customWidth="1"/>
    <col min="20" max="21" width="14.44140625" style="6" bestFit="1" customWidth="1"/>
    <col min="22" max="24" width="14.44140625" style="6" customWidth="1"/>
    <col min="25" max="27" width="15.44140625" style="6" bestFit="1" customWidth="1"/>
    <col min="28" max="16384" width="9.109375" style="6"/>
  </cols>
  <sheetData>
    <row r="1" spans="1:27" s="1" customFormat="1" x14ac:dyDescent="0.3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1972</v>
      </c>
      <c r="G1" s="1">
        <v>1982</v>
      </c>
      <c r="H1" s="1">
        <v>1983</v>
      </c>
      <c r="I1" s="1">
        <v>1989</v>
      </c>
      <c r="J1" s="1">
        <v>1990</v>
      </c>
      <c r="K1" s="1">
        <v>2000</v>
      </c>
      <c r="L1" s="1">
        <v>2006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 t="s">
        <v>8</v>
      </c>
      <c r="T1" s="1" t="s">
        <v>9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24</v>
      </c>
      <c r="Z1" s="1" t="s">
        <v>25</v>
      </c>
      <c r="AA1" s="1" t="s">
        <v>32</v>
      </c>
    </row>
    <row r="2" spans="1:27" x14ac:dyDescent="0.3">
      <c r="A2" s="21" t="s">
        <v>43</v>
      </c>
      <c r="B2" s="4" t="s">
        <v>4</v>
      </c>
      <c r="K2" s="6">
        <v>0</v>
      </c>
      <c r="R2" s="6">
        <v>0</v>
      </c>
      <c r="T2" s="10"/>
      <c r="U2" s="10">
        <v>50</v>
      </c>
      <c r="V2" s="10"/>
    </row>
    <row r="3" spans="1:27" x14ac:dyDescent="0.3">
      <c r="A3" s="21" t="s">
        <v>44</v>
      </c>
      <c r="B3" s="4" t="s">
        <v>4</v>
      </c>
      <c r="R3" s="6">
        <v>70</v>
      </c>
      <c r="T3" s="10"/>
      <c r="U3" s="10"/>
      <c r="V3" s="10"/>
    </row>
    <row r="4" spans="1:27" x14ac:dyDescent="0.3">
      <c r="A4" s="21" t="s">
        <v>45</v>
      </c>
      <c r="B4" s="4" t="s">
        <v>4</v>
      </c>
      <c r="R4" s="6">
        <v>70</v>
      </c>
      <c r="T4" s="10"/>
      <c r="U4" s="10"/>
      <c r="V4" s="10"/>
      <c r="W4" s="10"/>
    </row>
    <row r="5" spans="1:27" x14ac:dyDescent="0.3">
      <c r="A5" s="21" t="s">
        <v>46</v>
      </c>
      <c r="B5" s="4" t="s">
        <v>4</v>
      </c>
      <c r="C5" s="4">
        <v>0.5</v>
      </c>
      <c r="D5" s="22"/>
      <c r="E5" s="22"/>
      <c r="F5" s="22"/>
      <c r="G5" s="22"/>
      <c r="H5" s="22"/>
      <c r="I5" s="6">
        <v>0</v>
      </c>
      <c r="J5" s="6">
        <v>5</v>
      </c>
      <c r="M5" s="6">
        <f>80*(1174/2649)</f>
        <v>35.454888637221593</v>
      </c>
      <c r="N5" s="6">
        <f>80*(1077/2407)</f>
        <v>35.795596177814708</v>
      </c>
      <c r="O5" s="6">
        <f>80*(1094/2280)</f>
        <v>38.385964912280699</v>
      </c>
      <c r="P5" s="6">
        <f>80*(961/1932)</f>
        <v>39.792960662525878</v>
      </c>
      <c r="Q5" s="6">
        <f>80*(891/1872)</f>
        <v>38.076923076923073</v>
      </c>
      <c r="R5" s="6">
        <f>80*782/1660</f>
        <v>37.686746987951807</v>
      </c>
    </row>
    <row r="6" spans="1:27" x14ac:dyDescent="0.3">
      <c r="A6" s="21" t="s">
        <v>88</v>
      </c>
      <c r="B6" s="4" t="s">
        <v>3</v>
      </c>
      <c r="R6" s="6">
        <v>80</v>
      </c>
      <c r="T6" s="10">
        <v>100</v>
      </c>
      <c r="U6" s="10"/>
      <c r="V6" s="10"/>
      <c r="X6" s="10"/>
      <c r="Y6" s="10"/>
    </row>
    <row r="7" spans="1:27" x14ac:dyDescent="0.3">
      <c r="A7" s="21" t="s">
        <v>47</v>
      </c>
      <c r="B7" s="4" t="s">
        <v>3</v>
      </c>
      <c r="M7" s="6">
        <v>50</v>
      </c>
      <c r="R7" s="6">
        <v>50</v>
      </c>
      <c r="S7" s="6">
        <v>100</v>
      </c>
      <c r="T7" s="10"/>
      <c r="U7" s="10"/>
      <c r="V7" s="10"/>
      <c r="X7" s="10"/>
      <c r="Y7" s="10"/>
    </row>
    <row r="8" spans="1:27" x14ac:dyDescent="0.3">
      <c r="A8" s="21" t="s">
        <v>48</v>
      </c>
      <c r="B8" s="4" t="s">
        <v>3</v>
      </c>
      <c r="M8" s="6">
        <v>100</v>
      </c>
      <c r="R8" s="6">
        <v>100</v>
      </c>
      <c r="S8" s="6">
        <v>100</v>
      </c>
      <c r="T8" s="10"/>
      <c r="U8" s="10"/>
      <c r="V8" s="10"/>
      <c r="X8" s="10"/>
      <c r="Y8" s="10"/>
    </row>
    <row r="9" spans="1:27" x14ac:dyDescent="0.3">
      <c r="A9" s="21" t="s">
        <v>49</v>
      </c>
      <c r="B9" s="4" t="s">
        <v>3</v>
      </c>
      <c r="D9" s="5">
        <v>50</v>
      </c>
      <c r="R9" s="6">
        <v>50</v>
      </c>
      <c r="T9" s="10"/>
      <c r="U9" s="10"/>
      <c r="V9" s="10">
        <v>0</v>
      </c>
      <c r="X9" s="10"/>
      <c r="Y9" s="10"/>
    </row>
    <row r="10" spans="1:27" x14ac:dyDescent="0.3">
      <c r="A10" s="21" t="s">
        <v>50</v>
      </c>
      <c r="B10" s="4" t="s">
        <v>4</v>
      </c>
      <c r="D10" s="5">
        <v>50</v>
      </c>
      <c r="R10" s="6">
        <v>50</v>
      </c>
      <c r="T10" s="10"/>
      <c r="U10" s="10"/>
      <c r="V10" s="10"/>
      <c r="W10" s="10">
        <v>0</v>
      </c>
      <c r="X10" s="10"/>
      <c r="Y10" s="10"/>
    </row>
    <row r="11" spans="1:27" x14ac:dyDescent="0.3">
      <c r="A11" s="21" t="s">
        <v>72</v>
      </c>
      <c r="B11" s="4" t="s">
        <v>4</v>
      </c>
      <c r="R11" s="6">
        <v>0</v>
      </c>
      <c r="T11" s="10"/>
      <c r="U11" s="10"/>
      <c r="V11" s="10"/>
      <c r="X11" s="10">
        <v>99</v>
      </c>
      <c r="Y11" s="10"/>
    </row>
    <row r="12" spans="1:27" x14ac:dyDescent="0.3">
      <c r="A12" s="21" t="s">
        <v>83</v>
      </c>
      <c r="B12" s="4" t="s">
        <v>4</v>
      </c>
      <c r="R12" s="6">
        <v>0</v>
      </c>
      <c r="T12" s="10"/>
      <c r="U12" s="10"/>
      <c r="V12" s="10"/>
      <c r="X12" s="10">
        <v>99</v>
      </c>
      <c r="Y12" s="10"/>
    </row>
    <row r="13" spans="1:27" x14ac:dyDescent="0.3">
      <c r="A13" s="21" t="s">
        <v>21</v>
      </c>
      <c r="B13" s="4" t="s">
        <v>4</v>
      </c>
      <c r="D13" s="5">
        <v>1</v>
      </c>
      <c r="E13" s="11">
        <v>1</v>
      </c>
      <c r="F13" s="11">
        <v>2.4974653103104298</v>
      </c>
      <c r="G13" s="11">
        <v>9.3018160392078606</v>
      </c>
      <c r="H13" s="11">
        <v>10.2347283365258</v>
      </c>
      <c r="I13" s="11">
        <v>25.481798063623799</v>
      </c>
      <c r="J13" s="11">
        <v>28.584806362378998</v>
      </c>
      <c r="K13" s="11">
        <v>63.651452282157699</v>
      </c>
      <c r="L13" s="11">
        <v>82.987551867219906</v>
      </c>
      <c r="M13" s="11">
        <v>100</v>
      </c>
      <c r="N13" s="11">
        <v>104.647302904564</v>
      </c>
      <c r="O13" s="11">
        <v>107.966804979253</v>
      </c>
      <c r="P13" s="11">
        <v>111.203319502075</v>
      </c>
      <c r="Q13" s="11">
        <v>115.767634854772</v>
      </c>
      <c r="R13" s="11">
        <v>117.42738589211601</v>
      </c>
    </row>
    <row r="14" spans="1:27" x14ac:dyDescent="0.3">
      <c r="A14" s="21" t="s">
        <v>42</v>
      </c>
      <c r="B14" s="4" t="s">
        <v>4</v>
      </c>
      <c r="I14" s="6">
        <v>1</v>
      </c>
    </row>
    <row r="15" spans="1:27" x14ac:dyDescent="0.3">
      <c r="A15" s="21" t="s">
        <v>27</v>
      </c>
      <c r="B15" s="4" t="s">
        <v>3</v>
      </c>
      <c r="L15" s="6">
        <v>5.4</v>
      </c>
      <c r="O15" s="6">
        <v>6</v>
      </c>
      <c r="P15" s="6">
        <v>7.63</v>
      </c>
      <c r="R15" s="6">
        <v>8.4</v>
      </c>
    </row>
    <row r="16" spans="1:27" x14ac:dyDescent="0.3">
      <c r="A16" s="21" t="s">
        <v>28</v>
      </c>
      <c r="B16" s="4" t="s">
        <v>3</v>
      </c>
      <c r="K16" s="6">
        <v>1</v>
      </c>
      <c r="R16" s="6">
        <v>1</v>
      </c>
    </row>
    <row r="17" spans="1:27" x14ac:dyDescent="0.3">
      <c r="A17" s="21" t="s">
        <v>29</v>
      </c>
      <c r="B17" s="4" t="s">
        <v>4</v>
      </c>
      <c r="R17" s="6">
        <f>4.5/98 * 100</f>
        <v>4.591836734693878</v>
      </c>
      <c r="Y17" s="10">
        <v>2.2999999999999998</v>
      </c>
      <c r="Z17" s="6">
        <f>R17/2</f>
        <v>2.295918367346939</v>
      </c>
    </row>
    <row r="18" spans="1:27" x14ac:dyDescent="0.3">
      <c r="A18" s="21" t="s">
        <v>30</v>
      </c>
      <c r="B18" s="4" t="s">
        <v>3</v>
      </c>
      <c r="E18" s="6">
        <v>2</v>
      </c>
      <c r="K18" s="6">
        <v>6</v>
      </c>
      <c r="R18" s="6">
        <v>10</v>
      </c>
      <c r="Y18" s="10">
        <v>5.0999999999999996</v>
      </c>
      <c r="AA18" s="6">
        <f>R18/2</f>
        <v>5</v>
      </c>
    </row>
    <row r="19" spans="1:27" x14ac:dyDescent="0.3">
      <c r="A19" s="21" t="s">
        <v>31</v>
      </c>
      <c r="B19" s="4" t="s">
        <v>3</v>
      </c>
      <c r="C19" s="4">
        <v>0.3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2" spans="1:27" x14ac:dyDescent="0.3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7" spans="1:27" x14ac:dyDescent="0.3">
      <c r="K27" s="8"/>
      <c r="L27" s="7"/>
      <c r="M27" s="8"/>
      <c r="N27" s="8"/>
      <c r="O27" s="8"/>
      <c r="P27" s="8"/>
      <c r="Q27" s="8"/>
      <c r="R27" s="8"/>
    </row>
    <row r="28" spans="1:27" x14ac:dyDescent="0.3">
      <c r="K28" s="8"/>
      <c r="L28" s="7"/>
      <c r="M28" s="8"/>
      <c r="N28" s="8"/>
      <c r="O28" s="8"/>
      <c r="P28" s="8"/>
      <c r="Q28" s="8"/>
      <c r="R28" s="8"/>
    </row>
    <row r="29" spans="1:27" x14ac:dyDescent="0.3">
      <c r="K29" s="8"/>
      <c r="L29" s="7"/>
      <c r="M29" s="8"/>
      <c r="N29" s="8"/>
      <c r="O29" s="8"/>
      <c r="P29" s="8"/>
      <c r="Q29" s="8"/>
      <c r="R29" s="8"/>
    </row>
  </sheetData>
  <dataValidations xWindow="382" yWindow="552" count="3">
    <dataValidation allowBlank="1" showErrorMessage="1" sqref="C1"/>
    <dataValidation type="decimal" allowBlank="1" showInputMessage="1" showErrorMessage="1" sqref="D5:H5 E27:R2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2017-11-24T00:36:14Z</dcterms:modified>
</cp:coreProperties>
</file>