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1" i="1" l="1"/>
  <c r="B20" i="1"/>
  <c r="BB14" i="2" l="1"/>
  <c r="BA14" i="2"/>
  <c r="AZ14" i="2"/>
  <c r="AY14" i="2"/>
  <c r="AX14" i="2"/>
  <c r="AW14" i="2"/>
  <c r="B9" i="1" l="1"/>
  <c r="BB22" i="2" l="1"/>
  <c r="BQ22" i="2" s="1"/>
  <c r="BR23" i="2" l="1"/>
</calcChain>
</file>

<file path=xl/sharedStrings.xml><?xml version="1.0" encoding="utf-8"?>
<sst xmlns="http://schemas.openxmlformats.org/spreadsheetml/2006/main" count="130" uniqueCount="78">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</sst>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8" fillId="5" borderId="3" xfId="0" applyFont="1" applyFill="1" applyBorder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2"/>
  <sheetViews>
    <sheetView zoomScale="145" zoomScaleNormal="145" workbookViewId="0">
      <selection activeCell="A9" sqref="A9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10.35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28</v>
      </c>
      <c r="B4" s="19">
        <v>1</v>
      </c>
      <c r="F4" s="19"/>
      <c r="G4" s="19"/>
    </row>
    <row r="5" spans="1:7" s="17" customFormat="1" x14ac:dyDescent="0.3">
      <c r="A5" s="18" t="s">
        <v>41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12200000</v>
      </c>
      <c r="F6" s="22"/>
      <c r="G6" s="22"/>
    </row>
    <row r="7" spans="1:7" x14ac:dyDescent="0.3">
      <c r="A7" s="20" t="s">
        <v>27</v>
      </c>
      <c r="B7" s="23">
        <v>2.7</v>
      </c>
    </row>
    <row r="8" spans="1:7" x14ac:dyDescent="0.3">
      <c r="A8" s="18" t="s">
        <v>45</v>
      </c>
      <c r="B8" s="19">
        <v>1.5</v>
      </c>
    </row>
    <row r="9" spans="1:7" x14ac:dyDescent="0.3">
      <c r="A9" s="18" t="s">
        <v>53</v>
      </c>
      <c r="B9" s="19">
        <f>1/3</f>
        <v>0.33333333333333331</v>
      </c>
    </row>
    <row r="10" spans="1:7" x14ac:dyDescent="0.3">
      <c r="A10" s="25" t="s">
        <v>30</v>
      </c>
      <c r="B10" s="25">
        <v>26.22</v>
      </c>
      <c r="C10" s="24"/>
      <c r="D10" s="24"/>
      <c r="E10" s="25"/>
    </row>
    <row r="11" spans="1:7" x14ac:dyDescent="0.3">
      <c r="A11" s="25" t="s">
        <v>31</v>
      </c>
      <c r="B11" s="25">
        <v>0</v>
      </c>
      <c r="C11" s="25"/>
      <c r="D11" s="25"/>
      <c r="E11" s="25"/>
    </row>
    <row r="12" spans="1:7" x14ac:dyDescent="0.3">
      <c r="A12" s="25" t="s">
        <v>32</v>
      </c>
      <c r="B12" s="25">
        <v>265450</v>
      </c>
      <c r="C12" s="25"/>
      <c r="D12" s="25"/>
      <c r="E12" s="25"/>
    </row>
    <row r="13" spans="1:7" x14ac:dyDescent="0.3">
      <c r="A13" s="25" t="s">
        <v>33</v>
      </c>
      <c r="B13" s="25">
        <v>3</v>
      </c>
      <c r="C13" s="14"/>
      <c r="D13" s="14"/>
      <c r="E13" s="14"/>
    </row>
    <row r="14" spans="1:7" x14ac:dyDescent="0.3">
      <c r="A14" s="25" t="s">
        <v>34</v>
      </c>
      <c r="B14" s="25">
        <v>1</v>
      </c>
      <c r="C14" s="25"/>
      <c r="D14" s="25"/>
      <c r="E14" s="25"/>
    </row>
    <row r="15" spans="1:7" x14ac:dyDescent="0.3">
      <c r="A15" s="1" t="s">
        <v>39</v>
      </c>
      <c r="B15" s="25">
        <v>26.24</v>
      </c>
      <c r="C15" s="25"/>
      <c r="D15" s="25"/>
      <c r="E15" s="25"/>
    </row>
    <row r="16" spans="1:7" x14ac:dyDescent="0.3">
      <c r="A16" s="1" t="s">
        <v>35</v>
      </c>
      <c r="B16" s="14">
        <v>0</v>
      </c>
    </row>
    <row r="17" spans="1:5" x14ac:dyDescent="0.3">
      <c r="A17" s="1" t="s">
        <v>36</v>
      </c>
      <c r="B17" s="26">
        <v>11575186.195826644</v>
      </c>
    </row>
    <row r="18" spans="1:5" x14ac:dyDescent="0.3">
      <c r="A18" s="25" t="s">
        <v>37</v>
      </c>
      <c r="B18" s="14">
        <v>3</v>
      </c>
    </row>
    <row r="19" spans="1:5" x14ac:dyDescent="0.3">
      <c r="A19" s="1" t="s">
        <v>38</v>
      </c>
      <c r="B19" s="14">
        <v>1</v>
      </c>
    </row>
    <row r="20" spans="1:5" customFormat="1" x14ac:dyDescent="0.3">
      <c r="A20" s="37" t="s">
        <v>73</v>
      </c>
      <c r="B20" s="38">
        <f>20/12</f>
        <v>1.6666666666666667</v>
      </c>
      <c r="C20" s="38"/>
      <c r="D20" s="38"/>
      <c r="E20" s="39"/>
    </row>
    <row r="21" spans="1:5" customFormat="1" x14ac:dyDescent="0.3">
      <c r="A21" s="40" t="s">
        <v>74</v>
      </c>
      <c r="B21" s="41">
        <f>12/20</f>
        <v>0.6</v>
      </c>
      <c r="C21" s="41"/>
      <c r="D21" s="41"/>
      <c r="E21" s="39" t="s">
        <v>75</v>
      </c>
    </row>
    <row r="22" spans="1:5" customFormat="1" x14ac:dyDescent="0.3">
      <c r="A22" s="40" t="s">
        <v>76</v>
      </c>
      <c r="B22" s="41">
        <v>0.84</v>
      </c>
      <c r="C22" s="41"/>
      <c r="D22" s="41"/>
      <c r="E22" s="39" t="s">
        <v>77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7"/>
  <sheetViews>
    <sheetView tabSelected="1" zoomScale="115" zoomScaleNormal="115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F10" sqref="BF10"/>
    </sheetView>
  </sheetViews>
  <sheetFormatPr defaultColWidth="9.109375" defaultRowHeight="14.4" x14ac:dyDescent="0.3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49" width="7" style="7" customWidth="1"/>
    <col min="50" max="50" width="8.88671875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42</v>
      </c>
      <c r="BJ1" s="2" t="s">
        <v>43</v>
      </c>
      <c r="BK1" s="2" t="s">
        <v>55</v>
      </c>
      <c r="BL1" s="2" t="s">
        <v>56</v>
      </c>
      <c r="BM1" s="2" t="s">
        <v>57</v>
      </c>
      <c r="BN1" s="2" t="s">
        <v>61</v>
      </c>
      <c r="BO1" s="2" t="s">
        <v>62</v>
      </c>
      <c r="BP1" s="2" t="s">
        <v>63</v>
      </c>
      <c r="BQ1" s="2" t="s">
        <v>65</v>
      </c>
      <c r="BR1" s="2" t="s">
        <v>64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/>
      <c r="BN2" s="27"/>
    </row>
    <row r="3" spans="1:70" x14ac:dyDescent="0.3">
      <c r="A3" s="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3"/>
    </row>
    <row r="4" spans="1:70" x14ac:dyDescent="0.3">
      <c r="A4" s="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3"/>
    </row>
    <row r="5" spans="1:70" s="9" customFormat="1" x14ac:dyDescent="0.3">
      <c r="A5" s="4" t="s">
        <v>24</v>
      </c>
      <c r="B5" s="12" t="s">
        <v>4</v>
      </c>
      <c r="C5" s="12">
        <v>1</v>
      </c>
      <c r="D5" s="12" t="s">
        <v>3</v>
      </c>
      <c r="E5" s="1"/>
      <c r="BB5" s="9">
        <v>0</v>
      </c>
      <c r="BD5" s="27"/>
      <c r="BF5" s="27"/>
      <c r="BM5" s="27"/>
    </row>
    <row r="6" spans="1:70" x14ac:dyDescent="0.3">
      <c r="A6" s="4" t="s">
        <v>40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3"/>
      <c r="BF6" s="13"/>
      <c r="BG6" s="13"/>
      <c r="BH6" s="13"/>
      <c r="BM6" s="13"/>
    </row>
    <row r="7" spans="1:70" x14ac:dyDescent="0.3">
      <c r="A7" s="4" t="s">
        <v>44</v>
      </c>
      <c r="B7" s="5" t="s">
        <v>4</v>
      </c>
      <c r="C7" s="5">
        <v>1</v>
      </c>
      <c r="D7" s="5" t="s">
        <v>3</v>
      </c>
      <c r="BB7" s="7">
        <v>0</v>
      </c>
      <c r="BE7" s="13"/>
      <c r="BF7" s="13"/>
      <c r="BG7" s="13"/>
      <c r="BH7" s="13"/>
      <c r="BM7" s="13"/>
    </row>
    <row r="8" spans="1:70" x14ac:dyDescent="0.3">
      <c r="A8" s="4" t="s">
        <v>59</v>
      </c>
      <c r="B8" s="5" t="s">
        <v>4</v>
      </c>
      <c r="C8" s="5">
        <v>1</v>
      </c>
      <c r="D8" s="5" t="s">
        <v>3</v>
      </c>
      <c r="BB8" s="7">
        <v>0</v>
      </c>
      <c r="BE8" s="13"/>
      <c r="BF8" s="13"/>
      <c r="BG8" s="13"/>
      <c r="BH8" s="13"/>
      <c r="BI8" s="13"/>
      <c r="BJ8" s="13"/>
      <c r="BM8" s="13"/>
    </row>
    <row r="9" spans="1:70" x14ac:dyDescent="0.3">
      <c r="A9" s="4" t="s">
        <v>58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I9" s="13"/>
      <c r="BJ9" s="13"/>
      <c r="BM9" s="13"/>
    </row>
    <row r="10" spans="1:70" x14ac:dyDescent="0.3">
      <c r="A10" s="4" t="s">
        <v>29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>
        <v>50</v>
      </c>
      <c r="BH10" s="13"/>
      <c r="BK10" s="13"/>
      <c r="BL10" s="13"/>
      <c r="BM10" s="13"/>
      <c r="BO10" s="13"/>
    </row>
    <row r="11" spans="1:70" x14ac:dyDescent="0.3">
      <c r="A11" s="4" t="s">
        <v>60</v>
      </c>
      <c r="B11" s="5" t="s">
        <v>4</v>
      </c>
      <c r="C11" s="5">
        <v>1</v>
      </c>
      <c r="D11" s="5" t="s">
        <v>3</v>
      </c>
      <c r="AW11" s="7">
        <v>0</v>
      </c>
      <c r="BB11" s="7">
        <v>5</v>
      </c>
      <c r="BE11" s="13"/>
      <c r="BF11" s="13"/>
      <c r="BG11" s="13"/>
      <c r="BH11" s="13"/>
      <c r="BK11" s="13"/>
      <c r="BL11" s="13"/>
      <c r="BM11" s="13"/>
    </row>
    <row r="12" spans="1:70" x14ac:dyDescent="0.3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/>
      <c r="BK12" s="13"/>
      <c r="BL12" s="13"/>
      <c r="BM12" s="13"/>
    </row>
    <row r="13" spans="1:70" x14ac:dyDescent="0.3">
      <c r="A13" s="4" t="s">
        <v>54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/>
      <c r="BH13" s="13"/>
      <c r="BJ13" s="13"/>
      <c r="BK13" s="13"/>
      <c r="BM13" s="13"/>
      <c r="BN13" s="13"/>
    </row>
    <row r="14" spans="1:70" s="31" customFormat="1" x14ac:dyDescent="0.3">
      <c r="A14" s="28" t="s">
        <v>68</v>
      </c>
      <c r="B14" s="29" t="s">
        <v>4</v>
      </c>
      <c r="C14" s="29">
        <v>0.5</v>
      </c>
      <c r="D14" s="29" t="s">
        <v>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1">
        <v>0</v>
      </c>
      <c r="AC14" s="31">
        <v>5</v>
      </c>
      <c r="AW14" s="31">
        <f>80*(1174/2649)</f>
        <v>35.454888637221593</v>
      </c>
      <c r="AX14" s="31">
        <f>80*(1077/2407)</f>
        <v>35.795596177814708</v>
      </c>
      <c r="AY14" s="31">
        <f>80*(1094/2280)</f>
        <v>38.385964912280699</v>
      </c>
      <c r="AZ14" s="31">
        <f>80*(961/1932)</f>
        <v>39.792960662525878</v>
      </c>
      <c r="BA14" s="31">
        <f>80*(891/1872)</f>
        <v>38.076923076923073</v>
      </c>
      <c r="BB14" s="31">
        <f>80*782/1660</f>
        <v>37.686746987951807</v>
      </c>
    </row>
    <row r="15" spans="1:70" s="31" customFormat="1" x14ac:dyDescent="0.3">
      <c r="A15" s="28" t="s">
        <v>69</v>
      </c>
      <c r="B15" s="29" t="s">
        <v>4</v>
      </c>
      <c r="C15" s="29">
        <v>1</v>
      </c>
      <c r="D15" s="29" t="s">
        <v>3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BB15" s="31">
        <v>100</v>
      </c>
    </row>
    <row r="16" spans="1:70" x14ac:dyDescent="0.3">
      <c r="A16" s="4" t="s">
        <v>67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>
        <v>100</v>
      </c>
      <c r="BG16" s="13"/>
      <c r="BH16" s="13"/>
      <c r="BJ16" s="13"/>
      <c r="BK16" s="13"/>
      <c r="BM16" s="13"/>
      <c r="BN16" s="13"/>
    </row>
    <row r="17" spans="1:70" x14ac:dyDescent="0.3">
      <c r="A17" s="4" t="s">
        <v>70</v>
      </c>
      <c r="B17" s="5" t="s">
        <v>4</v>
      </c>
      <c r="C17" s="5">
        <v>1</v>
      </c>
      <c r="D17" s="5" t="s">
        <v>3</v>
      </c>
      <c r="AW17" s="7">
        <v>20</v>
      </c>
      <c r="BD17" s="7">
        <v>100</v>
      </c>
      <c r="BE17" s="13"/>
      <c r="BF17" s="13"/>
      <c r="BG17" s="13"/>
      <c r="BH17" s="13"/>
      <c r="BJ17" s="13"/>
      <c r="BK17" s="13"/>
      <c r="BM17" s="13"/>
      <c r="BN17" s="13"/>
    </row>
    <row r="18" spans="1:70" x14ac:dyDescent="0.3">
      <c r="A18" s="4" t="s">
        <v>71</v>
      </c>
      <c r="B18" s="5" t="s">
        <v>4</v>
      </c>
      <c r="C18" s="5">
        <v>1</v>
      </c>
      <c r="D18" s="5" t="s">
        <v>3</v>
      </c>
      <c r="AW18" s="7">
        <v>100</v>
      </c>
      <c r="BD18" s="7">
        <v>100</v>
      </c>
      <c r="BE18" s="13"/>
      <c r="BF18" s="13"/>
      <c r="BG18" s="13"/>
      <c r="BH18" s="13"/>
      <c r="BJ18" s="13"/>
      <c r="BK18" s="13"/>
      <c r="BM18" s="13"/>
      <c r="BN18" s="13"/>
    </row>
    <row r="19" spans="1:70" x14ac:dyDescent="0.3">
      <c r="A19" s="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4">
        <v>1</v>
      </c>
      <c r="G19" s="14">
        <v>1.1289570744394</v>
      </c>
      <c r="H19" s="14">
        <v>1.42215881727406</v>
      </c>
      <c r="I19" s="14">
        <v>1.90118931222233</v>
      </c>
      <c r="J19" s="14">
        <v>2.3081073919986701</v>
      </c>
      <c r="K19" s="14">
        <v>2.4974653103104298</v>
      </c>
      <c r="L19" s="14">
        <v>2.9115458645382701</v>
      </c>
      <c r="M19" s="14">
        <v>3.90623450399154</v>
      </c>
      <c r="N19" s="14">
        <v>4.1703507493909102</v>
      </c>
      <c r="O19" s="14">
        <v>4.55399078719985</v>
      </c>
      <c r="P19" s="14">
        <v>5.0047790229916798</v>
      </c>
      <c r="Q19" s="14">
        <v>5.3718558386314896</v>
      </c>
      <c r="R19" s="14">
        <v>6.3137212289735496</v>
      </c>
      <c r="S19" s="14">
        <v>7.4628507238053698</v>
      </c>
      <c r="T19" s="14">
        <v>8.4391855224587609</v>
      </c>
      <c r="U19" s="14">
        <v>9.3018160392078606</v>
      </c>
      <c r="V19" s="14">
        <v>10.2347283365258</v>
      </c>
      <c r="W19" s="14">
        <v>15.386785740408699</v>
      </c>
      <c r="X19" s="14">
        <v>18.9416113416321</v>
      </c>
      <c r="Y19" s="14">
        <v>19.1590871369295</v>
      </c>
      <c r="Z19" s="14">
        <v>19.938817427385899</v>
      </c>
      <c r="AA19" s="14">
        <v>22.702351313969601</v>
      </c>
      <c r="AB19" s="14">
        <v>25.481798063623799</v>
      </c>
      <c r="AC19" s="14">
        <v>28.584806362378998</v>
      </c>
      <c r="AD19" s="14">
        <v>34.090656984785603</v>
      </c>
      <c r="AE19" s="14">
        <v>37.0398409405256</v>
      </c>
      <c r="AF19" s="14">
        <v>39.527551867219898</v>
      </c>
      <c r="AG19" s="14">
        <v>43.633070539419101</v>
      </c>
      <c r="AH19" s="14">
        <v>46.6140802213001</v>
      </c>
      <c r="AI19" s="14">
        <v>50.0989972337483</v>
      </c>
      <c r="AJ19" s="14">
        <v>52.899661134163203</v>
      </c>
      <c r="AK19" s="14">
        <v>57.784910096818798</v>
      </c>
      <c r="AL19" s="14">
        <v>61.2167842323652</v>
      </c>
      <c r="AM19" s="14">
        <v>63.651452282157699</v>
      </c>
      <c r="AN19" s="14">
        <v>67.053941908713696</v>
      </c>
      <c r="AO19" s="14">
        <v>68.8796680497925</v>
      </c>
      <c r="AP19" s="14">
        <v>70.456431535269701</v>
      </c>
      <c r="AQ19" s="14">
        <v>73.858921161825705</v>
      </c>
      <c r="AR19" s="14">
        <v>78.6721991701245</v>
      </c>
      <c r="AS19" s="14">
        <v>82.987551867219906</v>
      </c>
      <c r="AT19" s="14">
        <v>85.394190871369304</v>
      </c>
      <c r="AU19" s="14">
        <v>92.448132780083</v>
      </c>
      <c r="AV19" s="14">
        <v>96.348547717842294</v>
      </c>
      <c r="AW19" s="14">
        <v>100</v>
      </c>
      <c r="AX19" s="14">
        <v>104.647302904564</v>
      </c>
      <c r="AY19" s="14">
        <v>107.966804979253</v>
      </c>
      <c r="AZ19" s="14">
        <v>111.203319502075</v>
      </c>
      <c r="BA19" s="14">
        <v>115.767634854772</v>
      </c>
      <c r="BB19" s="14">
        <v>117.42738589211601</v>
      </c>
      <c r="BP19" s="13"/>
    </row>
    <row r="20" spans="1:70" x14ac:dyDescent="0.3">
      <c r="A20" s="4" t="s">
        <v>46</v>
      </c>
      <c r="B20" s="5" t="s">
        <v>3</v>
      </c>
      <c r="C20" s="5">
        <v>1</v>
      </c>
      <c r="D20" s="5" t="s">
        <v>3</v>
      </c>
      <c r="AB20" s="7">
        <v>0</v>
      </c>
      <c r="AS20" s="7">
        <v>5.4</v>
      </c>
      <c r="AY20" s="7">
        <v>6</v>
      </c>
      <c r="AZ20" s="7">
        <v>7.63</v>
      </c>
      <c r="BB20" s="7">
        <v>8.4</v>
      </c>
      <c r="BP20" s="13"/>
    </row>
    <row r="21" spans="1:70" x14ac:dyDescent="0.3">
      <c r="A21" s="4" t="s">
        <v>47</v>
      </c>
      <c r="B21" s="5" t="s">
        <v>4</v>
      </c>
      <c r="C21" s="5">
        <v>1</v>
      </c>
      <c r="D21" s="5" t="s">
        <v>3</v>
      </c>
      <c r="AW21" s="7">
        <v>0.112</v>
      </c>
      <c r="BB21" s="7">
        <v>0.153</v>
      </c>
      <c r="BP21" s="13"/>
    </row>
    <row r="22" spans="1:70" x14ac:dyDescent="0.3">
      <c r="A22" s="4" t="s">
        <v>48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N22" s="13">
        <v>2.2999999999999998</v>
      </c>
      <c r="BP22" s="13"/>
      <c r="BQ22" s="7">
        <f>BB22/2</f>
        <v>2.295918367346939</v>
      </c>
    </row>
    <row r="23" spans="1:70" x14ac:dyDescent="0.3">
      <c r="A23" s="4" t="s">
        <v>49</v>
      </c>
      <c r="B23" s="5" t="s">
        <v>4</v>
      </c>
      <c r="C23" s="5">
        <v>1</v>
      </c>
      <c r="D23" s="5" t="s">
        <v>3</v>
      </c>
      <c r="F23" s="7">
        <v>2</v>
      </c>
      <c r="AX23" s="7">
        <v>4.9000000000000004</v>
      </c>
      <c r="BN23" s="13">
        <v>5.0999999999999996</v>
      </c>
      <c r="BP23" s="13"/>
      <c r="BR23" s="7">
        <f>BB23/2</f>
        <v>0</v>
      </c>
    </row>
    <row r="24" spans="1:70" x14ac:dyDescent="0.3">
      <c r="A24" s="4" t="s">
        <v>50</v>
      </c>
      <c r="B24" s="5" t="s">
        <v>4</v>
      </c>
      <c r="C24" s="5">
        <v>1</v>
      </c>
      <c r="D24" s="5" t="s">
        <v>3</v>
      </c>
      <c r="BB24" s="7">
        <v>0.4</v>
      </c>
      <c r="BP24" s="13"/>
    </row>
    <row r="25" spans="1:70" x14ac:dyDescent="0.3">
      <c r="A25" s="4" t="s">
        <v>51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3">
      <c r="A26" s="4" t="s">
        <v>52</v>
      </c>
      <c r="B26" s="5" t="s">
        <v>3</v>
      </c>
      <c r="C26" s="5">
        <v>0.3</v>
      </c>
      <c r="D26" s="5" t="s">
        <v>3</v>
      </c>
      <c r="AG26" s="7">
        <v>67</v>
      </c>
      <c r="BP26" s="13"/>
    </row>
    <row r="27" spans="1:70" s="35" customFormat="1" x14ac:dyDescent="0.3">
      <c r="A27" s="32" t="s">
        <v>72</v>
      </c>
      <c r="B27" s="33" t="s">
        <v>3</v>
      </c>
      <c r="C27" s="33">
        <v>1</v>
      </c>
      <c r="D27" s="33" t="s">
        <v>3</v>
      </c>
      <c r="E27" s="34">
        <v>1</v>
      </c>
      <c r="K27" s="35">
        <v>1</v>
      </c>
      <c r="U27" s="35">
        <v>1</v>
      </c>
      <c r="V27" s="35">
        <v>1.1000000000000001</v>
      </c>
      <c r="BA27" s="35">
        <v>3.11</v>
      </c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D16:D26 D2:D13 D28:D1048576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2017-02-23T02:46:34Z</dcterms:modified>
</cp:coreProperties>
</file>