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52511" concurrentCalc="0"/>
</workbook>
</file>

<file path=xl/calcChain.xml><?xml version="1.0" encoding="utf-8"?>
<calcChain xmlns="http://schemas.openxmlformats.org/spreadsheetml/2006/main">
  <c r="B35" i="1" l="1"/>
  <c r="B30" i="1"/>
  <c r="B12" i="1"/>
  <c r="X14" i="2"/>
  <c r="W14" i="2"/>
  <c r="V14" i="2"/>
  <c r="U14" i="2"/>
  <c r="T14" i="2"/>
  <c r="S14" i="2"/>
  <c r="X26" i="2"/>
  <c r="AF26" i="2"/>
  <c r="AG27" i="2"/>
</calcChain>
</file>

<file path=xl/sharedStrings.xml><?xml version="1.0" encoding="utf-8"?>
<sst xmlns="http://schemas.openxmlformats.org/spreadsheetml/2006/main" count="139" uniqueCount="109">
  <si>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</si>
  <si>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</si>
  <si>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</si>
  <si>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</si>
  <si>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</si>
  <si>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</si>
  <si>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</si>
  <si>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</si>
  <si>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</si>
  <si>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</si>
  <si>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</si>
  <si>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</si>
  <si>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</si>
  <si>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</si>
  <si>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</si>
  <si>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</si>
  <si>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</si>
  <si>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</si>
  <si>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</si>
  <si>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</si>
  <si>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</si>
  <si>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</si>
  <si>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</si>
  <si>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</si>
  <si>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</si>
  <si>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</si>
  <si>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</si>
  <si>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</si>
  <si>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</si>
  <si>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</si>
  <si>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</si>
  <si>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</si>
  <si>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</si>
  <si>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</si>
  <si>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</si>
  <si>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</si>
  <si>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</si>
  <si>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</si>
  <si>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</si>
  <si>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</si>
  <si>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</si>
  <si>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</si>
  <si>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</si>
  <si>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</si>
  <si>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</si>
  <si>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</si>
  <si>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</si>
  <si>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</si>
  <si>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</si>
  <si>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riskgroup_perc_hiv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</si>
  <si>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</si>
  <si>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</si>
  <si>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</si>
  <si>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</si>
  <si>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</si>
  <si>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</si>
  <si>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</si>
  <si>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</si>
  <si>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</si>
  <si>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</si>
  <si>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</si>
  <si>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</si>
  <si>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</si>
  <si>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</si>
  <si>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</si>
  <si>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</si>
  <si>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</si>
  <si>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</si>
  <si>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</si>
  <si>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</si>
  <si>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</si>
  <si>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</si>
  <si>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</si>
  <si>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</si>
  <si>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</si>
  <si>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</si>
  <si>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</si>
  <si>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</si>
  <si>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</si>
  <si>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</si>
  <si>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</si>
  <si>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</si>
  <si>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</si>
  <si>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</si>
  <si>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</si>
  <si>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</si>
  <si>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</si>
  <si>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</si>
  <si>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</si>
  <si>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start_time</t>
  </si>
  <si>
    <t>early_time</t>
  </si>
  <si>
    <t>int_perc_bulgaria_improve_dst</t>
  </si>
  <si>
    <t>econ_unitcost_bulgaria_improve_dst</t>
  </si>
  <si>
    <t>econ_inflectioncost_bulgaria_improve_dst</t>
  </si>
  <si>
    <t>econ_startupcost_bulgaria_improve_dst</t>
  </si>
  <si>
    <t>econ_startupduration_bulgaria_improve_dst</t>
  </si>
  <si>
    <t>econ_saturation_bulgaria_improve_dst</t>
  </si>
  <si>
    <t>int_perc_ambulatorycare_smearneg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</si>
  <si>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</si>
  <si>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</si>
  <si>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</si>
  <si>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</si>
  <si>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</si>
  <si>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</si>
  <si>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</si>
  <si>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</si>
  <si>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</si>
  <si>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</si>
  <si>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int_perc_ambulatorycare_extrapul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</si>
</sst>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  <xf numFmtId="2" fontId="12" fillId="4" borderId="0" xfId="2" applyNumberFormat="1" applyFont="1" applyFill="1" applyBorder="1"/>
    <xf numFmtId="2" fontId="10" fillId="4" borderId="0" xfId="0" applyNumberFormat="1" applyFont="1" applyFill="1" applyBorder="1"/>
    <xf numFmtId="0" fontId="0" fillId="5" borderId="0" xfId="0" applyFill="1" applyBorder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14" fillId="6" borderId="3" xfId="0" applyFont="1" applyFill="1" applyBorder="1"/>
    <xf numFmtId="2" fontId="10" fillId="5" borderId="0" xfId="0" applyNumberFormat="1" applyFont="1" applyFill="1" applyBorder="1"/>
    <xf numFmtId="165" fontId="0" fillId="0" borderId="0" xfId="664" applyNumberFormat="1" applyFont="1" applyFill="1" applyBorder="1" applyAlignment="1">
      <alignment horizontal="left" indent="7"/>
    </xf>
    <xf numFmtId="0" fontId="0" fillId="7" borderId="0" xfId="664" applyNumberFormat="1" applyFont="1" applyFill="1" applyBorder="1"/>
    <xf numFmtId="0" fontId="0" fillId="7" borderId="0" xfId="0" applyFill="1" applyBorder="1"/>
    <xf numFmtId="0" fontId="6" fillId="0" borderId="4" xfId="0" applyFont="1" applyFill="1" applyBorder="1"/>
    <xf numFmtId="1" fontId="6" fillId="0" borderId="4" xfId="0" applyNumberFormat="1" applyFont="1" applyFill="1" applyBorder="1"/>
    <xf numFmtId="165" fontId="10" fillId="0" borderId="0" xfId="664" applyNumberFormat="1" applyFont="1" applyFill="1" applyBorder="1" applyAlignment="1">
      <alignment horizontal="right"/>
    </xf>
    <xf numFmtId="0" fontId="13" fillId="8" borderId="0" xfId="0" applyFont="1" applyFill="1" applyBorder="1"/>
    <xf numFmtId="1" fontId="13" fillId="8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4"/>
  <sheetViews>
    <sheetView topLeftCell="A32" zoomScaleNormal="100" workbookViewId="0">
      <selection activeCell="A50" sqref="A50:B54"/>
    </sheetView>
  </sheetViews>
  <sheetFormatPr defaultColWidth="9.140625" defaultRowHeight="15" x14ac:dyDescent="0.25"/>
  <cols>
    <col min="1" max="1" width="47.28515625" style="19" customWidth="1"/>
    <col min="2" max="2" width="14.140625" style="21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25">
      <c r="A1" s="2" t="s">
        <v>0</v>
      </c>
      <c r="B1" s="3" t="s">
        <v>1</v>
      </c>
    </row>
    <row r="2" spans="1:7" s="16" customFormat="1" x14ac:dyDescent="0.25">
      <c r="A2" s="14" t="s">
        <v>2</v>
      </c>
      <c r="B2" s="15">
        <v>6.8</v>
      </c>
      <c r="F2" s="15"/>
      <c r="G2" s="15"/>
    </row>
    <row r="3" spans="1:7" s="16" customFormat="1" x14ac:dyDescent="0.25">
      <c r="A3" s="45" t="s">
        <v>88</v>
      </c>
      <c r="B3" s="46">
        <v>2</v>
      </c>
      <c r="F3" s="15"/>
      <c r="G3" s="15"/>
    </row>
    <row r="4" spans="1:7" s="16" customFormat="1" x14ac:dyDescent="0.25">
      <c r="A4" s="48" t="s">
        <v>89</v>
      </c>
      <c r="B4" s="49">
        <v>1920</v>
      </c>
      <c r="F4" s="15"/>
      <c r="G4" s="15"/>
    </row>
    <row r="5" spans="1:7" s="16" customFormat="1" x14ac:dyDescent="0.25">
      <c r="A5" s="48" t="s">
        <v>90</v>
      </c>
      <c r="B5" s="49">
        <v>1920</v>
      </c>
      <c r="F5" s="15"/>
      <c r="G5" s="15"/>
    </row>
    <row r="6" spans="1:7" s="16" customFormat="1" x14ac:dyDescent="0.25">
      <c r="A6" s="17" t="s">
        <v>11</v>
      </c>
      <c r="B6" s="18">
        <v>0.36</v>
      </c>
      <c r="F6" s="18"/>
      <c r="G6" s="18"/>
    </row>
    <row r="7" spans="1:7" s="16" customFormat="1" x14ac:dyDescent="0.25">
      <c r="A7" s="17" t="s">
        <v>25</v>
      </c>
      <c r="B7" s="18">
        <v>1</v>
      </c>
      <c r="F7" s="18"/>
      <c r="G7" s="18"/>
    </row>
    <row r="8" spans="1:7" s="16" customFormat="1" x14ac:dyDescent="0.25">
      <c r="A8" s="17" t="s">
        <v>26</v>
      </c>
      <c r="B8" s="18">
        <v>5</v>
      </c>
      <c r="C8" s="16">
        <v>15</v>
      </c>
      <c r="F8" s="18"/>
      <c r="G8" s="18"/>
    </row>
    <row r="9" spans="1:7" s="16" customFormat="1" x14ac:dyDescent="0.25">
      <c r="A9" s="19" t="s">
        <v>12</v>
      </c>
      <c r="B9" s="47">
        <v>10000000</v>
      </c>
      <c r="F9" s="20"/>
      <c r="G9" s="20"/>
    </row>
    <row r="10" spans="1:7" x14ac:dyDescent="0.25">
      <c r="A10" s="19" t="s">
        <v>24</v>
      </c>
      <c r="B10" s="36">
        <v>2.4</v>
      </c>
    </row>
    <row r="11" spans="1:7" x14ac:dyDescent="0.25">
      <c r="A11" s="17" t="s">
        <v>29</v>
      </c>
      <c r="B11" s="18">
        <v>1.5</v>
      </c>
    </row>
    <row r="12" spans="1:7" s="13" customFormat="1" x14ac:dyDescent="0.25">
      <c r="A12" s="27" t="s">
        <v>37</v>
      </c>
      <c r="B12" s="28">
        <f>20/12</f>
        <v>1.6666666666666667</v>
      </c>
      <c r="C12" s="28"/>
      <c r="D12" s="28"/>
      <c r="E12" s="29"/>
    </row>
    <row r="13" spans="1:7" s="13" customFormat="1" x14ac:dyDescent="0.25">
      <c r="A13" s="30" t="s">
        <v>38</v>
      </c>
      <c r="B13" s="35">
        <v>0.4</v>
      </c>
      <c r="C13" s="31"/>
      <c r="D13" s="31"/>
      <c r="E13" s="29" t="s">
        <v>39</v>
      </c>
    </row>
    <row r="14" spans="1:7" s="13" customFormat="1" x14ac:dyDescent="0.25">
      <c r="A14" s="30" t="s">
        <v>40</v>
      </c>
      <c r="B14" s="31">
        <v>0.89</v>
      </c>
      <c r="C14" s="31"/>
      <c r="D14" s="31"/>
      <c r="E14" s="29" t="s">
        <v>41</v>
      </c>
    </row>
    <row r="15" spans="1:7" x14ac:dyDescent="0.25">
      <c r="A15" s="32" t="s">
        <v>42</v>
      </c>
      <c r="B15" s="33">
        <v>1940</v>
      </c>
      <c r="C15" s="33"/>
      <c r="D15" s="33"/>
      <c r="E15" s="34" t="s">
        <v>43</v>
      </c>
    </row>
    <row r="16" spans="1:7" x14ac:dyDescent="0.25">
      <c r="A16" s="32" t="s">
        <v>44</v>
      </c>
      <c r="B16" s="33">
        <v>1950</v>
      </c>
      <c r="C16" s="33"/>
      <c r="D16" s="33"/>
      <c r="E16" s="34" t="s">
        <v>45</v>
      </c>
    </row>
    <row r="17" spans="1:5" x14ac:dyDescent="0.25">
      <c r="A17" s="34" t="s">
        <v>46</v>
      </c>
      <c r="B17" s="21">
        <v>2010</v>
      </c>
    </row>
    <row r="18" spans="1:5" x14ac:dyDescent="0.25">
      <c r="A18" s="29" t="s">
        <v>47</v>
      </c>
      <c r="B18" s="36">
        <v>6</v>
      </c>
    </row>
    <row r="19" spans="1:5" x14ac:dyDescent="0.25">
      <c r="A19" s="29" t="s">
        <v>48</v>
      </c>
      <c r="B19" s="36">
        <v>13</v>
      </c>
    </row>
    <row r="20" spans="1:5" x14ac:dyDescent="0.25">
      <c r="A20" s="37" t="s">
        <v>65</v>
      </c>
      <c r="B20" s="41">
        <v>92</v>
      </c>
      <c r="E20" s="19" t="s">
        <v>80</v>
      </c>
    </row>
    <row r="21" spans="1:5" x14ac:dyDescent="0.25">
      <c r="A21" s="37" t="s">
        <v>66</v>
      </c>
      <c r="B21" s="41">
        <v>0</v>
      </c>
    </row>
    <row r="22" spans="1:5" x14ac:dyDescent="0.25">
      <c r="A22" s="37" t="s">
        <v>67</v>
      </c>
      <c r="B22" s="41">
        <v>0</v>
      </c>
    </row>
    <row r="23" spans="1:5" x14ac:dyDescent="0.25">
      <c r="A23" s="37" t="s">
        <v>68</v>
      </c>
      <c r="B23" s="41">
        <v>0</v>
      </c>
    </row>
    <row r="24" spans="1:5" x14ac:dyDescent="0.25">
      <c r="A24" s="37" t="s">
        <v>69</v>
      </c>
      <c r="B24" s="41">
        <v>1</v>
      </c>
    </row>
    <row r="25" spans="1:5" x14ac:dyDescent="0.25">
      <c r="A25" s="22" t="s">
        <v>70</v>
      </c>
      <c r="B25" s="21">
        <v>857</v>
      </c>
      <c r="E25" s="19" t="s">
        <v>80</v>
      </c>
    </row>
    <row r="26" spans="1:5" x14ac:dyDescent="0.25">
      <c r="A26" s="22" t="s">
        <v>71</v>
      </c>
      <c r="B26" s="21">
        <v>0</v>
      </c>
    </row>
    <row r="27" spans="1:5" x14ac:dyDescent="0.25">
      <c r="A27" s="22" t="s">
        <v>72</v>
      </c>
      <c r="B27" s="21">
        <v>0</v>
      </c>
    </row>
    <row r="28" spans="1:5" x14ac:dyDescent="0.25">
      <c r="A28" s="22" t="s">
        <v>73</v>
      </c>
      <c r="B28" s="21">
        <v>0</v>
      </c>
    </row>
    <row r="29" spans="1:5" x14ac:dyDescent="0.25">
      <c r="A29" s="22" t="s">
        <v>74</v>
      </c>
      <c r="B29" s="21">
        <v>1</v>
      </c>
    </row>
    <row r="30" spans="1:5" customFormat="1" x14ac:dyDescent="0.25">
      <c r="A30" s="37" t="s">
        <v>75</v>
      </c>
      <c r="B30" s="37">
        <f>1.02+67.12</f>
        <v>68.14</v>
      </c>
      <c r="E30" t="s">
        <v>81</v>
      </c>
    </row>
    <row r="31" spans="1:5" customFormat="1" x14ac:dyDescent="0.25">
      <c r="A31" s="37" t="s">
        <v>76</v>
      </c>
      <c r="B31" s="37">
        <v>0</v>
      </c>
    </row>
    <row r="32" spans="1:5" customFormat="1" x14ac:dyDescent="0.25">
      <c r="A32" s="37" t="s">
        <v>77</v>
      </c>
      <c r="B32" s="37">
        <v>8028</v>
      </c>
      <c r="E32" t="s">
        <v>82</v>
      </c>
    </row>
    <row r="33" spans="1:5" customFormat="1" x14ac:dyDescent="0.25">
      <c r="A33" s="37" t="s">
        <v>78</v>
      </c>
      <c r="B33" s="37">
        <v>1</v>
      </c>
    </row>
    <row r="34" spans="1:5" customFormat="1" x14ac:dyDescent="0.25">
      <c r="A34" s="37" t="s">
        <v>79</v>
      </c>
      <c r="B34" s="37">
        <v>1</v>
      </c>
    </row>
    <row r="35" spans="1:5" customFormat="1" x14ac:dyDescent="0.25">
      <c r="A35" s="37" t="s">
        <v>92</v>
      </c>
      <c r="B35" s="37">
        <f>1.02+67.12</f>
        <v>68.14</v>
      </c>
      <c r="E35" t="s">
        <v>81</v>
      </c>
    </row>
    <row r="36" spans="1:5" customFormat="1" x14ac:dyDescent="0.25">
      <c r="A36" s="37" t="s">
        <v>93</v>
      </c>
      <c r="B36" s="37">
        <v>0</v>
      </c>
    </row>
    <row r="37" spans="1:5" customFormat="1" x14ac:dyDescent="0.25">
      <c r="A37" s="37" t="s">
        <v>94</v>
      </c>
      <c r="B37" s="37">
        <v>8028</v>
      </c>
      <c r="E37" t="s">
        <v>82</v>
      </c>
    </row>
    <row r="38" spans="1:5" customFormat="1" x14ac:dyDescent="0.25">
      <c r="A38" s="37" t="s">
        <v>95</v>
      </c>
      <c r="B38" s="37">
        <v>1</v>
      </c>
    </row>
    <row r="39" spans="1:5" customFormat="1" x14ac:dyDescent="0.25">
      <c r="A39" s="37" t="s">
        <v>96</v>
      </c>
      <c r="B39" s="37">
        <v>1</v>
      </c>
    </row>
    <row r="40" spans="1:5" x14ac:dyDescent="0.25">
      <c r="A40" s="22" t="s">
        <v>83</v>
      </c>
      <c r="B40" s="42">
        <v>6094</v>
      </c>
    </row>
    <row r="41" spans="1:5" x14ac:dyDescent="0.25">
      <c r="A41" s="22" t="s">
        <v>84</v>
      </c>
      <c r="B41" s="22">
        <v>0</v>
      </c>
    </row>
    <row r="42" spans="1:5" x14ac:dyDescent="0.25">
      <c r="A42" s="22" t="s">
        <v>85</v>
      </c>
      <c r="B42" s="43">
        <v>0</v>
      </c>
    </row>
    <row r="43" spans="1:5" x14ac:dyDescent="0.25">
      <c r="A43" s="22" t="s">
        <v>86</v>
      </c>
      <c r="B43" s="44">
        <v>0</v>
      </c>
    </row>
    <row r="44" spans="1:5" x14ac:dyDescent="0.25">
      <c r="A44" s="22" t="s">
        <v>87</v>
      </c>
      <c r="B44" s="22">
        <v>0.9</v>
      </c>
    </row>
    <row r="45" spans="1:5" customFormat="1" x14ac:dyDescent="0.25">
      <c r="A45" s="37" t="s">
        <v>98</v>
      </c>
      <c r="B45" s="37">
        <v>751</v>
      </c>
    </row>
    <row r="46" spans="1:5" customFormat="1" x14ac:dyDescent="0.25">
      <c r="A46" s="37" t="s">
        <v>99</v>
      </c>
      <c r="B46" s="37">
        <v>0</v>
      </c>
    </row>
    <row r="47" spans="1:5" customFormat="1" x14ac:dyDescent="0.25">
      <c r="A47" s="37" t="s">
        <v>100</v>
      </c>
      <c r="B47" s="37">
        <v>0</v>
      </c>
    </row>
    <row r="48" spans="1:5" customFormat="1" x14ac:dyDescent="0.25">
      <c r="A48" s="37" t="s">
        <v>101</v>
      </c>
      <c r="B48" s="37">
        <v>0</v>
      </c>
    </row>
    <row r="49" spans="1:2" customFormat="1" x14ac:dyDescent="0.25">
      <c r="A49" s="37" t="s">
        <v>102</v>
      </c>
      <c r="B49" s="37">
        <v>1</v>
      </c>
    </row>
    <row r="50" spans="1:2" x14ac:dyDescent="0.25">
      <c r="A50" s="22" t="s">
        <v>103</v>
      </c>
      <c r="B50" s="22">
        <v>862</v>
      </c>
    </row>
    <row r="51" spans="1:2" x14ac:dyDescent="0.25">
      <c r="A51" s="22" t="s">
        <v>104</v>
      </c>
      <c r="B51" s="22">
        <v>0</v>
      </c>
    </row>
    <row r="52" spans="1:2" x14ac:dyDescent="0.25">
      <c r="A52" s="22" t="s">
        <v>105</v>
      </c>
      <c r="B52" s="22">
        <v>0</v>
      </c>
    </row>
    <row r="53" spans="1:2" x14ac:dyDescent="0.25">
      <c r="A53" s="22" t="s">
        <v>106</v>
      </c>
      <c r="B53" s="22">
        <v>0</v>
      </c>
    </row>
    <row r="54" spans="1:2" x14ac:dyDescent="0.25">
      <c r="A54" s="22" t="s">
        <v>107</v>
      </c>
      <c r="B54" s="22">
        <v>1</v>
      </c>
    </row>
  </sheetData>
  <dataValidations count="5">
    <dataValidation type="whole" allowBlank="1" showInputMessage="1" showErrorMessage="1" sqref="B9 F9:G9 B3">
      <formula1>0</formula1>
      <formula2>10000000000</formula2>
    </dataValidation>
    <dataValidation type="decimal" allowBlank="1" showInputMessage="1" showErrorMessage="1" sqref="B2 F2:G5">
      <formula1>0</formula1>
      <formula2>1000</formula2>
    </dataValidation>
    <dataValidation type="decimal" allowBlank="1" showInputMessage="1" showErrorMessage="1" sqref="F6:G8 B6:B7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5:D16 B4:B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G39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1" sqref="A31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4" width="7.5703125" style="7" customWidth="1"/>
    <col min="15" max="19" width="7" style="7" customWidth="1"/>
    <col min="20" max="20" width="8.85546875" style="7" customWidth="1"/>
    <col min="21" max="22" width="7.42578125" style="7" bestFit="1" customWidth="1"/>
    <col min="23" max="24" width="7.85546875" style="7" customWidth="1"/>
    <col min="25" max="25" width="14" style="7" customWidth="1"/>
    <col min="26" max="27" width="14.42578125" style="7" bestFit="1" customWidth="1"/>
    <col min="28" max="30" width="14.42578125" style="7" customWidth="1"/>
    <col min="31" max="33" width="15.42578125" style="7" bestFit="1" customWidth="1"/>
    <col min="34" max="16384" width="9.140625" style="7"/>
  </cols>
  <sheetData>
    <row r="1" spans="1:33" s="2" customFormat="1" x14ac:dyDescent="0.25">
      <c r="A1" s="24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 t="s">
        <v>8</v>
      </c>
      <c r="Z1" s="2" t="s">
        <v>9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27</v>
      </c>
      <c r="AF1" s="2" t="s">
        <v>28</v>
      </c>
      <c r="AG1" s="2" t="s">
        <v>35</v>
      </c>
    </row>
    <row r="2" spans="1:33" s="9" customFormat="1" x14ac:dyDescent="0.25">
      <c r="A2" s="25" t="s">
        <v>50</v>
      </c>
      <c r="B2" s="11" t="s">
        <v>3</v>
      </c>
      <c r="C2" s="11">
        <v>0.1</v>
      </c>
      <c r="D2" s="1"/>
      <c r="Y2" s="23"/>
      <c r="AE2" s="23"/>
    </row>
    <row r="3" spans="1:33" x14ac:dyDescent="0.25">
      <c r="A3" s="25" t="s">
        <v>22</v>
      </c>
      <c r="B3" s="5" t="s">
        <v>3</v>
      </c>
      <c r="C3" s="5">
        <v>0.2</v>
      </c>
      <c r="M3" s="8"/>
      <c r="N3" s="8"/>
      <c r="O3" s="8"/>
      <c r="P3" s="8"/>
      <c r="Q3" s="8"/>
      <c r="R3" s="8"/>
      <c r="S3" s="8"/>
      <c r="T3" s="8"/>
      <c r="U3" s="8">
        <v>93</v>
      </c>
      <c r="V3" s="8">
        <v>85</v>
      </c>
    </row>
    <row r="4" spans="1:33" x14ac:dyDescent="0.25">
      <c r="A4" s="25" t="s">
        <v>23</v>
      </c>
      <c r="B4" s="5" t="s">
        <v>3</v>
      </c>
      <c r="C4" s="5">
        <v>0.2</v>
      </c>
    </row>
    <row r="5" spans="1:33" s="9" customFormat="1" x14ac:dyDescent="0.25">
      <c r="A5" s="25" t="s">
        <v>51</v>
      </c>
      <c r="B5" s="11" t="s">
        <v>4</v>
      </c>
      <c r="C5" s="11"/>
      <c r="D5" s="1"/>
      <c r="X5" s="9">
        <v>0</v>
      </c>
      <c r="Y5" s="23"/>
      <c r="Z5" s="23"/>
    </row>
    <row r="6" spans="1:33" x14ac:dyDescent="0.25">
      <c r="A6" s="25" t="s">
        <v>52</v>
      </c>
      <c r="B6" s="5" t="s">
        <v>4</v>
      </c>
      <c r="X6" s="7">
        <v>0</v>
      </c>
      <c r="Z6" s="12"/>
      <c r="AA6" s="12"/>
      <c r="AB6" s="12"/>
    </row>
    <row r="7" spans="1:33" x14ac:dyDescent="0.25">
      <c r="A7" s="25" t="s">
        <v>53</v>
      </c>
      <c r="B7" s="5" t="s">
        <v>4</v>
      </c>
      <c r="X7" s="7">
        <v>0</v>
      </c>
      <c r="Z7" s="12"/>
      <c r="AA7" s="12"/>
      <c r="AB7" s="12"/>
    </row>
    <row r="8" spans="1:33" x14ac:dyDescent="0.25">
      <c r="A8" s="25" t="s">
        <v>54</v>
      </c>
      <c r="B8" s="5" t="s">
        <v>4</v>
      </c>
      <c r="X8" s="7">
        <v>0</v>
      </c>
      <c r="Z8" s="12"/>
      <c r="AA8" s="12"/>
      <c r="AB8" s="12"/>
      <c r="AC8" s="12"/>
      <c r="AD8" s="12"/>
    </row>
    <row r="9" spans="1:33" x14ac:dyDescent="0.25">
      <c r="A9" s="25" t="s">
        <v>55</v>
      </c>
      <c r="B9" s="5" t="s">
        <v>4</v>
      </c>
      <c r="X9" s="7">
        <v>0</v>
      </c>
      <c r="Z9" s="12"/>
      <c r="AA9" s="12"/>
      <c r="AB9" s="12"/>
      <c r="AC9" s="12"/>
      <c r="AD9" s="12"/>
    </row>
    <row r="10" spans="1:33" x14ac:dyDescent="0.25">
      <c r="A10" s="25" t="s">
        <v>56</v>
      </c>
      <c r="B10" s="5" t="s">
        <v>4</v>
      </c>
      <c r="M10" s="7">
        <v>0</v>
      </c>
      <c r="X10" s="7">
        <v>0</v>
      </c>
      <c r="Z10" s="12"/>
      <c r="AA10" s="39">
        <v>50</v>
      </c>
      <c r="AB10" s="12"/>
    </row>
    <row r="11" spans="1:33" x14ac:dyDescent="0.25">
      <c r="A11" s="25" t="s">
        <v>57</v>
      </c>
      <c r="B11" s="5" t="s">
        <v>4</v>
      </c>
      <c r="X11" s="7">
        <v>70</v>
      </c>
      <c r="Z11" s="12"/>
      <c r="AA11" s="12"/>
      <c r="AB11" s="12"/>
    </row>
    <row r="12" spans="1:33" x14ac:dyDescent="0.25">
      <c r="A12" s="25" t="s">
        <v>58</v>
      </c>
      <c r="B12" s="5" t="s">
        <v>4</v>
      </c>
      <c r="X12" s="7">
        <v>70</v>
      </c>
      <c r="Z12" s="12"/>
      <c r="AA12" s="12"/>
      <c r="AB12" s="12"/>
      <c r="AC12" s="12"/>
    </row>
    <row r="13" spans="1:33" x14ac:dyDescent="0.25">
      <c r="A13" s="25" t="s">
        <v>59</v>
      </c>
      <c r="B13" s="5" t="s">
        <v>4</v>
      </c>
      <c r="X13" s="7">
        <v>0</v>
      </c>
      <c r="Z13" s="12"/>
      <c r="AA13" s="12"/>
      <c r="AB13" s="12"/>
      <c r="AD13" s="12"/>
      <c r="AE13" s="12"/>
    </row>
    <row r="14" spans="1:33" x14ac:dyDescent="0.25">
      <c r="A14" s="25" t="s">
        <v>60</v>
      </c>
      <c r="B14" s="5" t="s">
        <v>4</v>
      </c>
      <c r="C14" s="5">
        <v>0.5</v>
      </c>
      <c r="D14" s="26"/>
      <c r="E14" s="26"/>
      <c r="F14" s="26"/>
      <c r="G14" s="26"/>
      <c r="H14" s="26"/>
      <c r="I14" s="7">
        <v>0</v>
      </c>
      <c r="J14" s="7">
        <v>5</v>
      </c>
      <c r="S14" s="7">
        <f>80*(1174/2649)</f>
        <v>35.454888637221593</v>
      </c>
      <c r="T14" s="7">
        <f>80*(1077/2407)</f>
        <v>35.795596177814708</v>
      </c>
      <c r="U14" s="7">
        <f>80*(1094/2280)</f>
        <v>38.385964912280699</v>
      </c>
      <c r="V14" s="7">
        <f>80*(961/1932)</f>
        <v>39.792960662525878</v>
      </c>
      <c r="W14" s="7">
        <f>80*(891/1872)</f>
        <v>38.076923076923073</v>
      </c>
      <c r="X14" s="7">
        <f>80*782/1660</f>
        <v>37.686746987951807</v>
      </c>
    </row>
    <row r="15" spans="1:33" x14ac:dyDescent="0.25">
      <c r="A15" s="40" t="s">
        <v>91</v>
      </c>
      <c r="B15" s="5" t="s">
        <v>3</v>
      </c>
      <c r="X15" s="38">
        <v>80</v>
      </c>
      <c r="Z15" s="39">
        <v>99</v>
      </c>
      <c r="AA15" s="12"/>
      <c r="AB15" s="12"/>
      <c r="AD15" s="12"/>
      <c r="AE15" s="12"/>
    </row>
    <row r="16" spans="1:33" x14ac:dyDescent="0.25">
      <c r="A16" s="40" t="s">
        <v>61</v>
      </c>
      <c r="B16" s="5" t="s">
        <v>3</v>
      </c>
      <c r="S16" s="38">
        <v>50</v>
      </c>
      <c r="X16" s="38">
        <v>50</v>
      </c>
      <c r="Y16" s="38">
        <v>99</v>
      </c>
      <c r="Z16" s="12"/>
      <c r="AA16" s="12"/>
      <c r="AB16" s="12"/>
      <c r="AD16" s="12"/>
      <c r="AE16" s="12"/>
    </row>
    <row r="17" spans="1:33" x14ac:dyDescent="0.25">
      <c r="A17" s="40" t="s">
        <v>62</v>
      </c>
      <c r="B17" s="5" t="s">
        <v>3</v>
      </c>
      <c r="S17" s="38">
        <v>99</v>
      </c>
      <c r="X17" s="38">
        <v>99</v>
      </c>
      <c r="Y17" s="38">
        <v>99</v>
      </c>
      <c r="Z17" s="12"/>
      <c r="AA17" s="12"/>
      <c r="AB17" s="12"/>
      <c r="AD17" s="12"/>
      <c r="AE17" s="12"/>
    </row>
    <row r="18" spans="1:33" x14ac:dyDescent="0.25">
      <c r="A18" s="25" t="s">
        <v>63</v>
      </c>
      <c r="B18" s="5" t="s">
        <v>3</v>
      </c>
      <c r="D18" s="6">
        <v>50</v>
      </c>
      <c r="X18" s="7">
        <v>50</v>
      </c>
      <c r="Z18" s="12"/>
      <c r="AA18" s="12"/>
      <c r="AB18" s="39">
        <v>0</v>
      </c>
      <c r="AD18" s="12"/>
      <c r="AE18" s="12"/>
    </row>
    <row r="19" spans="1:33" x14ac:dyDescent="0.25">
      <c r="A19" s="25" t="s">
        <v>64</v>
      </c>
      <c r="B19" s="5" t="s">
        <v>4</v>
      </c>
      <c r="D19" s="6">
        <v>50</v>
      </c>
      <c r="X19" s="7">
        <v>50</v>
      </c>
      <c r="Z19" s="12"/>
      <c r="AA19" s="12"/>
      <c r="AB19" s="39">
        <v>0</v>
      </c>
      <c r="AC19" s="39">
        <v>0</v>
      </c>
      <c r="AD19" s="12"/>
      <c r="AE19" s="12"/>
    </row>
    <row r="20" spans="1:33" x14ac:dyDescent="0.25">
      <c r="A20" s="25" t="s">
        <v>97</v>
      </c>
      <c r="B20" s="5" t="s">
        <v>4</v>
      </c>
      <c r="X20" s="7">
        <v>0</v>
      </c>
      <c r="Z20" s="12"/>
      <c r="AA20" s="12"/>
      <c r="AB20" s="12"/>
      <c r="AD20" s="39">
        <v>99</v>
      </c>
      <c r="AE20" s="12"/>
    </row>
    <row r="21" spans="1:33" x14ac:dyDescent="0.25">
      <c r="A21" s="25" t="s">
        <v>108</v>
      </c>
      <c r="Z21" s="12"/>
      <c r="AA21" s="12"/>
      <c r="AB21" s="12"/>
      <c r="AD21" s="39">
        <v>99</v>
      </c>
      <c r="AE21" s="12"/>
    </row>
    <row r="22" spans="1:33" x14ac:dyDescent="0.25">
      <c r="A22" s="25" t="s">
        <v>21</v>
      </c>
      <c r="B22" s="5" t="s">
        <v>4</v>
      </c>
      <c r="D22" s="6">
        <v>1</v>
      </c>
      <c r="E22" s="13">
        <v>1</v>
      </c>
      <c r="F22" s="13">
        <v>2.4974653103104298</v>
      </c>
      <c r="G22" s="13">
        <v>9.3018160392078606</v>
      </c>
      <c r="H22" s="13">
        <v>10.2347283365258</v>
      </c>
      <c r="I22" s="13">
        <v>25.481798063623799</v>
      </c>
      <c r="J22" s="13">
        <v>28.584806362378998</v>
      </c>
      <c r="K22" s="13">
        <v>37.0398409405256</v>
      </c>
      <c r="L22" s="13">
        <v>43.633070539419101</v>
      </c>
      <c r="M22" s="13">
        <v>63.651452282157699</v>
      </c>
      <c r="N22" s="13"/>
      <c r="O22" s="13">
        <v>82.987551867219906</v>
      </c>
      <c r="P22" s="13"/>
      <c r="Q22" s="13"/>
      <c r="R22" s="13"/>
      <c r="S22" s="13">
        <v>100</v>
      </c>
      <c r="T22" s="13">
        <v>104.647302904564</v>
      </c>
      <c r="U22" s="13">
        <v>107.966804979253</v>
      </c>
      <c r="V22" s="13">
        <v>111.203319502075</v>
      </c>
      <c r="W22" s="13">
        <v>115.767634854772</v>
      </c>
      <c r="X22" s="13">
        <v>117.42738589211601</v>
      </c>
    </row>
    <row r="23" spans="1:33" x14ac:dyDescent="0.25">
      <c r="A23" s="25" t="s">
        <v>49</v>
      </c>
      <c r="B23" s="5" t="s">
        <v>4</v>
      </c>
      <c r="I23" s="7">
        <v>1</v>
      </c>
    </row>
    <row r="24" spans="1:33" x14ac:dyDescent="0.25">
      <c r="A24" s="25" t="s">
        <v>30</v>
      </c>
      <c r="B24" s="5" t="s">
        <v>3</v>
      </c>
      <c r="I24" s="7">
        <v>1</v>
      </c>
      <c r="O24" s="7">
        <v>5.4</v>
      </c>
      <c r="U24" s="7">
        <v>6</v>
      </c>
      <c r="V24" s="7">
        <v>7.63</v>
      </c>
      <c r="X24" s="7">
        <v>8.4</v>
      </c>
    </row>
    <row r="25" spans="1:33" x14ac:dyDescent="0.25">
      <c r="A25" s="25" t="s">
        <v>31</v>
      </c>
      <c r="B25" s="5" t="s">
        <v>3</v>
      </c>
      <c r="M25" s="7">
        <v>1</v>
      </c>
      <c r="X25" s="7">
        <v>1</v>
      </c>
    </row>
    <row r="26" spans="1:33" x14ac:dyDescent="0.25">
      <c r="A26" s="25" t="s">
        <v>32</v>
      </c>
      <c r="B26" s="5" t="s">
        <v>4</v>
      </c>
      <c r="X26" s="7">
        <f>4.5/98 * 100</f>
        <v>4.591836734693878</v>
      </c>
      <c r="AE26" s="12">
        <v>2.2999999999999998</v>
      </c>
      <c r="AF26" s="7">
        <f>X26/2</f>
        <v>2.295918367346939</v>
      </c>
    </row>
    <row r="27" spans="1:33" x14ac:dyDescent="0.25">
      <c r="A27" s="25" t="s">
        <v>33</v>
      </c>
      <c r="B27" s="5" t="s">
        <v>3</v>
      </c>
      <c r="E27" s="7">
        <v>2</v>
      </c>
      <c r="M27" s="7">
        <v>6</v>
      </c>
      <c r="X27" s="7">
        <v>10</v>
      </c>
      <c r="AE27" s="12">
        <v>5.0999999999999996</v>
      </c>
      <c r="AG27" s="7">
        <f>X27/2</f>
        <v>5</v>
      </c>
    </row>
    <row r="28" spans="1:33" x14ac:dyDescent="0.25">
      <c r="A28" s="25" t="s">
        <v>34</v>
      </c>
      <c r="B28" s="5" t="s">
        <v>3</v>
      </c>
      <c r="C28" s="5">
        <v>0.3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3" x14ac:dyDescent="0.25">
      <c r="A29" s="25" t="s">
        <v>36</v>
      </c>
      <c r="B29" s="5" t="s">
        <v>3</v>
      </c>
      <c r="D29" s="6">
        <v>1</v>
      </c>
      <c r="F29" s="7">
        <v>1</v>
      </c>
      <c r="G29" s="7">
        <v>1</v>
      </c>
      <c r="H29" s="7">
        <v>3.11</v>
      </c>
      <c r="W29" s="7">
        <v>3.11</v>
      </c>
      <c r="Z29" s="12"/>
      <c r="AA29" s="12"/>
      <c r="AB29" s="12"/>
      <c r="AC29" s="12"/>
      <c r="AD29" s="12"/>
      <c r="AE29" s="12"/>
    </row>
    <row r="32" spans="1:33" x14ac:dyDescent="0.25"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7" spans="13:24" x14ac:dyDescent="0.25">
      <c r="M37" s="9"/>
      <c r="N37" s="9"/>
      <c r="O37" s="8"/>
      <c r="P37" s="8"/>
      <c r="Q37" s="8"/>
      <c r="R37" s="8"/>
      <c r="S37" s="9"/>
      <c r="T37" s="9"/>
      <c r="U37" s="9"/>
      <c r="V37" s="9"/>
      <c r="W37" s="9"/>
      <c r="X37" s="9"/>
    </row>
    <row r="38" spans="13:24" x14ac:dyDescent="0.25">
      <c r="M38" s="9"/>
      <c r="N38" s="9"/>
      <c r="O38" s="8"/>
      <c r="P38" s="8"/>
      <c r="Q38" s="8"/>
      <c r="R38" s="8"/>
      <c r="S38" s="9"/>
      <c r="T38" s="9"/>
      <c r="U38" s="9"/>
      <c r="V38" s="9"/>
      <c r="W38" s="9"/>
      <c r="X38" s="9"/>
    </row>
    <row r="39" spans="13:24" x14ac:dyDescent="0.25">
      <c r="M39" s="9"/>
      <c r="N39" s="9"/>
      <c r="O39" s="8"/>
      <c r="P39" s="8"/>
      <c r="Q39" s="16"/>
      <c r="R39" s="16"/>
      <c r="S39" s="9"/>
      <c r="T39" s="9"/>
      <c r="U39" s="9"/>
      <c r="V39" s="9"/>
      <c r="W39" s="9"/>
      <c r="X39" s="9"/>
    </row>
  </sheetData>
  <dataValidations xWindow="382" yWindow="552" count="4">
    <dataValidation type="decimal" allowBlank="1" showInputMessage="1" showErrorMessage="1" sqref="Y5:Z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Y3:Y4 E37:X39 E2:X3 E5:X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17</v>
      </c>
      <c r="D2" t="s">
        <v>18</v>
      </c>
    </row>
    <row r="3" spans="1:4" x14ac:dyDescent="0.25">
      <c r="A3" t="s">
        <v>4</v>
      </c>
      <c r="B3" t="b">
        <v>0</v>
      </c>
      <c r="C3" t="s">
        <v>19</v>
      </c>
    </row>
    <row r="4" spans="1:4" x14ac:dyDescent="0.25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2017-04-23T23:20:02Z</cp:lastPrinted>
  <dcterms:created xsi:type="dcterms:W3CDTF">2015-10-21T04:45:12Z</dcterms:created>
  <dcterms:modified xsi:type="dcterms:W3CDTF">2017-06-22T23:11:34Z</dcterms:modified>
</cp:coreProperties>
</file>