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24" i="2" l="1"/>
  <c r="B21" i="1" l="1"/>
  <c r="B20" i="1"/>
  <c r="BB14" i="2" l="1"/>
  <c r="BA14" i="2"/>
  <c r="AZ14" i="2"/>
  <c r="AY14" i="2"/>
  <c r="AX14" i="2"/>
  <c r="AW14" i="2"/>
  <c r="B9" i="1" l="1"/>
  <c r="BB25" i="2" l="1"/>
  <c r="BQ25" i="2" s="1"/>
  <c r="BR26" i="2" l="1"/>
</calcChain>
</file>

<file path=xl/sharedStrings.xml><?xml version="1.0" encoding="utf-8"?>
<sst xmlns="http://schemas.openxmlformats.org/spreadsheetml/2006/main" count="154" uniqueCount="94">
  <si>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</si>
  <si>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</si>
  <si>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</si>
  <si>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</si>
  <si>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</si>
  <si>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</si>
  <si>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</si>
  <si>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</si>
  <si>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</si>
  <si>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</si>
  <si>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</si>
  <si>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</si>
  <si>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</si>
  <si>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</si>
  <si>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</si>
  <si>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</si>
  <si>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</si>
  <si>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</si>
  <si>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</si>
  <si>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</si>
  <si>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</si>
  <si>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</si>
  <si>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</si>
  <si>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</si>
  <si>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</si>
  <si>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</si>
  <si>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</si>
  <si>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</si>
  <si>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</si>
  <si>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</si>
  <si>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</si>
  <si>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</si>
  <si>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</si>
  <si>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</si>
  <si>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</si>
  <si>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</si>
  <si>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</si>
  <si>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</si>
  <si>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</si>
  <si>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</si>
  <si>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</si>
  <si>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</si>
  <si>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</si>
  <si>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</si>
  <si>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</si>
  <si>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</si>
  <si>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</si>
  <si>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</si>
  <si>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</si>
  <si>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</si>
  <si>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</si>
  <si>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</si>
  <si>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</si>
  <si>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</si>
  <si>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</si>
  <si>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</si>
  <si>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</si>
  <si>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</si>
  <si>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</si>
  <si>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</si>
  <si>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</si>
  <si>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</si>
  <si>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</si>
  <si>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</si>
  <si>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</si>
  <si>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</si>
  <si>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</si>
  <si>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</si>
  <si>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</si>
  <si>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</si>
  <si>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</si>
  <si>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</si>
  <si>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</si>
  <si>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</si>
  <si>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</si>
  <si>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</si>
  <si>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</si>
  <si>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</si>
  <si>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</si>
  <si>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</si>
  <si>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</si>
  <si>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</si>
  <si>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transmission_modifier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</si>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</sst>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  <xf numFmtId="0" fontId="13" fillId="7" borderId="0" xfId="0" applyFont="1" applyFill="1" applyBorder="1" applyAlignment="1">
      <alignment vertical="center"/>
    </xf>
    <xf numFmtId="1" fontId="13" fillId="7" borderId="0" xfId="1" applyNumberFormat="1" applyFont="1" applyFill="1" applyBorder="1" applyProtection="1">
      <protection locked="0"/>
    </xf>
    <xf numFmtId="1" fontId="13" fillId="8" borderId="0" xfId="1" applyNumberFormat="1" applyFont="1" applyFill="1" applyBorder="1" applyProtection="1">
      <protection locked="0"/>
    </xf>
    <xf numFmtId="0" fontId="13" fillId="7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4" fillId="4" borderId="3" xfId="0" applyFont="1" applyFill="1" applyBorder="1"/>
    <xf numFmtId="0" fontId="14" fillId="5" borderId="3" xfId="0" applyFont="1" applyFill="1" applyBorder="1"/>
    <xf numFmtId="0" fontId="14" fillId="0" borderId="0" xfId="0" applyFont="1" applyAlignment="1">
      <alignment vertic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09375" defaultRowHeight="14.4" x14ac:dyDescent="0.3"/>
  <cols>
    <col min="1" max="1" width="51.5546875" style="19" customWidth="1"/>
    <col min="2" max="2" width="16.6640625" style="22" customWidth="1"/>
    <col min="3" max="5" width="9.109375" style="19"/>
    <col min="6" max="6" width="13.88671875" style="19" bestFit="1" customWidth="1"/>
    <col min="7" max="7" width="16.88671875" style="19" bestFit="1" customWidth="1"/>
    <col min="8" max="8" width="15.6640625" style="19" bestFit="1" customWidth="1"/>
    <col min="9" max="16384" width="9.10937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28</v>
      </c>
      <c r="B4" s="18">
        <v>1</v>
      </c>
      <c r="F4" s="18"/>
      <c r="G4" s="18"/>
    </row>
    <row r="5" spans="1:7" s="16" customFormat="1" x14ac:dyDescent="0.3">
      <c r="A5" s="17" t="s">
        <v>41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13</v>
      </c>
      <c r="B6" s="20">
        <v>12200000</v>
      </c>
      <c r="F6" s="21"/>
      <c r="G6" s="21"/>
    </row>
    <row r="7" spans="1:7" x14ac:dyDescent="0.3">
      <c r="A7" s="19" t="s">
        <v>27</v>
      </c>
      <c r="B7" s="22">
        <v>2.7</v>
      </c>
    </row>
    <row r="8" spans="1:7" x14ac:dyDescent="0.3">
      <c r="A8" s="17" t="s">
        <v>45</v>
      </c>
      <c r="B8" s="18">
        <v>1.5</v>
      </c>
    </row>
    <row r="9" spans="1:7" x14ac:dyDescent="0.3">
      <c r="A9" s="17" t="s">
        <v>53</v>
      </c>
      <c r="B9" s="18">
        <f>1/3</f>
        <v>0.33333333333333331</v>
      </c>
    </row>
    <row r="10" spans="1:7" x14ac:dyDescent="0.3">
      <c r="A10" s="24" t="s">
        <v>30</v>
      </c>
      <c r="B10" s="24">
        <v>26.22</v>
      </c>
      <c r="C10" s="23"/>
      <c r="D10" s="23"/>
      <c r="E10" s="24"/>
    </row>
    <row r="11" spans="1:7" x14ac:dyDescent="0.3">
      <c r="A11" s="24" t="s">
        <v>31</v>
      </c>
      <c r="B11" s="24">
        <v>0</v>
      </c>
      <c r="C11" s="24"/>
      <c r="D11" s="24"/>
      <c r="E11" s="24"/>
    </row>
    <row r="12" spans="1:7" x14ac:dyDescent="0.3">
      <c r="A12" s="24" t="s">
        <v>32</v>
      </c>
      <c r="B12" s="24">
        <v>265450</v>
      </c>
      <c r="C12" s="24"/>
      <c r="D12" s="24"/>
      <c r="E12" s="24"/>
    </row>
    <row r="13" spans="1:7" x14ac:dyDescent="0.3">
      <c r="A13" s="24" t="s">
        <v>33</v>
      </c>
      <c r="B13" s="24">
        <v>3</v>
      </c>
      <c r="C13" s="13"/>
      <c r="D13" s="13"/>
      <c r="E13" s="13"/>
    </row>
    <row r="14" spans="1:7" x14ac:dyDescent="0.3">
      <c r="A14" s="24" t="s">
        <v>34</v>
      </c>
      <c r="B14" s="24">
        <v>1</v>
      </c>
      <c r="C14" s="24"/>
      <c r="D14" s="24"/>
      <c r="E14" s="24"/>
    </row>
    <row r="15" spans="1:7" x14ac:dyDescent="0.3">
      <c r="A15" s="1" t="s">
        <v>39</v>
      </c>
      <c r="B15" s="24">
        <v>26.24</v>
      </c>
      <c r="C15" s="24"/>
      <c r="D15" s="24"/>
      <c r="E15" s="24"/>
    </row>
    <row r="16" spans="1:7" x14ac:dyDescent="0.3">
      <c r="A16" s="1" t="s">
        <v>35</v>
      </c>
      <c r="B16" s="13">
        <v>0</v>
      </c>
    </row>
    <row r="17" spans="1:5" x14ac:dyDescent="0.3">
      <c r="A17" s="1" t="s">
        <v>36</v>
      </c>
      <c r="B17" s="25">
        <v>11575186.195826644</v>
      </c>
    </row>
    <row r="18" spans="1:5" x14ac:dyDescent="0.3">
      <c r="A18" s="24" t="s">
        <v>37</v>
      </c>
      <c r="B18" s="13">
        <v>3</v>
      </c>
    </row>
    <row r="19" spans="1:5" x14ac:dyDescent="0.3">
      <c r="A19" s="1" t="s">
        <v>38</v>
      </c>
      <c r="B19" s="13">
        <v>1</v>
      </c>
    </row>
    <row r="20" spans="1:5" customFormat="1" x14ac:dyDescent="0.3">
      <c r="A20" s="34" t="s">
        <v>73</v>
      </c>
      <c r="B20" s="35">
        <f>20/12</f>
        <v>1.6666666666666667</v>
      </c>
      <c r="C20" s="35"/>
      <c r="D20" s="35"/>
      <c r="E20" s="36"/>
    </row>
    <row r="21" spans="1:5" customFormat="1" x14ac:dyDescent="0.3">
      <c r="A21" s="37" t="s">
        <v>74</v>
      </c>
      <c r="B21" s="38">
        <f>12/20</f>
        <v>0.6</v>
      </c>
      <c r="C21" s="38"/>
      <c r="D21" s="38"/>
      <c r="E21" s="36" t="s">
        <v>75</v>
      </c>
    </row>
    <row r="22" spans="1:5" customFormat="1" x14ac:dyDescent="0.3">
      <c r="A22" s="37" t="s">
        <v>76</v>
      </c>
      <c r="B22" s="38">
        <v>0.84</v>
      </c>
      <c r="C22" s="38"/>
      <c r="D22" s="38"/>
      <c r="E22" s="36" t="s">
        <v>77</v>
      </c>
    </row>
    <row r="23" spans="1:5" x14ac:dyDescent="0.3">
      <c r="A23" s="39" t="s">
        <v>78</v>
      </c>
      <c r="B23" s="40">
        <v>1940</v>
      </c>
      <c r="C23" s="41"/>
      <c r="D23" s="41"/>
      <c r="E23" s="42" t="s">
        <v>79</v>
      </c>
    </row>
    <row r="24" spans="1:5" x14ac:dyDescent="0.3">
      <c r="A24" s="39" t="s">
        <v>80</v>
      </c>
      <c r="B24" s="40">
        <v>1950</v>
      </c>
      <c r="C24" s="41"/>
      <c r="D24" s="41"/>
      <c r="E24" s="42" t="s">
        <v>81</v>
      </c>
    </row>
    <row r="25" spans="1:5" x14ac:dyDescent="0.3">
      <c r="A25" s="42" t="s">
        <v>83</v>
      </c>
      <c r="B25" s="22">
        <v>1995</v>
      </c>
    </row>
    <row r="26" spans="1:5" x14ac:dyDescent="0.3">
      <c r="A26" s="36" t="s">
        <v>84</v>
      </c>
      <c r="B26" s="22">
        <v>10</v>
      </c>
    </row>
    <row r="27" spans="1:5" x14ac:dyDescent="0.3">
      <c r="A27" s="36" t="s">
        <v>85</v>
      </c>
      <c r="B27" s="22">
        <v>15</v>
      </c>
    </row>
    <row r="28" spans="1:5" x14ac:dyDescent="0.3">
      <c r="A28" s="37" t="s">
        <v>86</v>
      </c>
      <c r="B28" s="22">
        <v>0.5</v>
      </c>
    </row>
    <row r="29" spans="1:5" customFormat="1" x14ac:dyDescent="0.3">
      <c r="A29" s="34" t="s">
        <v>88</v>
      </c>
      <c r="B29" s="35">
        <v>0.13</v>
      </c>
      <c r="C29" s="35"/>
      <c r="D29" s="35"/>
      <c r="E29" s="36"/>
    </row>
    <row r="30" spans="1:5" customFormat="1" x14ac:dyDescent="0.3">
      <c r="A30" s="34" t="s">
        <v>91</v>
      </c>
      <c r="B30" s="35">
        <v>0.32</v>
      </c>
      <c r="C30" s="35"/>
      <c r="D30" s="35"/>
      <c r="E30" s="36"/>
    </row>
    <row r="31" spans="1:5" customFormat="1" x14ac:dyDescent="0.3">
      <c r="A31" s="34" t="s">
        <v>89</v>
      </c>
      <c r="B31" s="35">
        <v>0.05</v>
      </c>
      <c r="C31" s="35"/>
      <c r="D31" s="35"/>
      <c r="E31" s="36"/>
    </row>
    <row r="32" spans="1:5" customFormat="1" x14ac:dyDescent="0.3">
      <c r="A32" s="34" t="s">
        <v>90</v>
      </c>
      <c r="B32" s="35">
        <v>0.156</v>
      </c>
      <c r="C32" s="35"/>
      <c r="D32" s="35"/>
      <c r="E32" s="36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31"/>
  <sheetViews>
    <sheetView tabSelected="1" zoomScaleNormal="100" workbookViewId="0">
      <pane xSplit="2" ySplit="1" topLeftCell="BF5" activePane="bottomRight" state="frozen"/>
      <selection pane="topRight" activeCell="C1" sqref="C1"/>
      <selection pane="bottomLeft" activeCell="A2" sqref="A2"/>
      <selection pane="bottomRight" activeCell="BI20" sqref="BI20"/>
    </sheetView>
  </sheetViews>
  <sheetFormatPr defaultColWidth="9.109375" defaultRowHeight="14.4" x14ac:dyDescent="0.3"/>
  <cols>
    <col min="1" max="1" width="57.77734375" style="4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49" width="7" style="7" customWidth="1"/>
    <col min="50" max="50" width="8.88671875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43" t="s">
        <v>6</v>
      </c>
      <c r="B1" s="10" t="s">
        <v>5</v>
      </c>
      <c r="C1" s="10" t="s">
        <v>10</v>
      </c>
      <c r="D1" s="10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42</v>
      </c>
      <c r="BJ1" s="2" t="s">
        <v>43</v>
      </c>
      <c r="BK1" s="2" t="s">
        <v>55</v>
      </c>
      <c r="BL1" s="2" t="s">
        <v>56</v>
      </c>
      <c r="BM1" s="2" t="s">
        <v>57</v>
      </c>
      <c r="BN1" s="2" t="s">
        <v>61</v>
      </c>
      <c r="BO1" s="2" t="s">
        <v>62</v>
      </c>
      <c r="BP1" s="2" t="s">
        <v>63</v>
      </c>
      <c r="BQ1" s="2" t="s">
        <v>65</v>
      </c>
      <c r="BR1" s="2" t="s">
        <v>64</v>
      </c>
    </row>
    <row r="2" spans="1:70" s="9" customFormat="1" x14ac:dyDescent="0.3">
      <c r="A2" s="44" t="s">
        <v>23</v>
      </c>
      <c r="B2" s="11" t="s">
        <v>3</v>
      </c>
      <c r="C2" s="11">
        <v>0.1</v>
      </c>
      <c r="D2" s="11" t="s">
        <v>3</v>
      </c>
      <c r="E2" s="1"/>
      <c r="BC2" s="26"/>
      <c r="BD2" s="26"/>
      <c r="BL2" s="26"/>
      <c r="BN2" s="26"/>
    </row>
    <row r="3" spans="1:70" x14ac:dyDescent="0.3">
      <c r="A3" s="44" t="s">
        <v>25</v>
      </c>
      <c r="B3" s="5" t="s">
        <v>3</v>
      </c>
      <c r="C3" s="5">
        <v>0.2</v>
      </c>
      <c r="D3" s="5" t="s">
        <v>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93</v>
      </c>
      <c r="AZ3" s="8">
        <v>85</v>
      </c>
      <c r="BM3" s="12"/>
    </row>
    <row r="4" spans="1:70" x14ac:dyDescent="0.3">
      <c r="A4" s="44" t="s">
        <v>26</v>
      </c>
      <c r="B4" s="5" t="s">
        <v>3</v>
      </c>
      <c r="C4" s="5">
        <v>0.2</v>
      </c>
      <c r="D4" s="5" t="s">
        <v>3</v>
      </c>
      <c r="AH4" s="9"/>
      <c r="AI4" s="8"/>
      <c r="AJ4" s="8"/>
      <c r="AK4" s="8"/>
      <c r="AL4" s="8"/>
      <c r="AM4" s="9"/>
      <c r="AN4" s="8"/>
      <c r="AO4" s="8"/>
      <c r="AP4" s="8"/>
      <c r="AQ4" s="8"/>
      <c r="AR4" s="9"/>
      <c r="AS4" s="8"/>
      <c r="AT4" s="9"/>
      <c r="AU4" s="9"/>
      <c r="AV4" s="9"/>
      <c r="AW4" s="9"/>
      <c r="AX4" s="9"/>
      <c r="AY4" s="9"/>
      <c r="AZ4" s="9"/>
      <c r="BA4" s="9"/>
      <c r="BB4" s="9"/>
      <c r="BM4" s="12"/>
    </row>
    <row r="5" spans="1:70" s="9" customFormat="1" x14ac:dyDescent="0.3">
      <c r="A5" s="44" t="s">
        <v>24</v>
      </c>
      <c r="B5" s="11" t="s">
        <v>4</v>
      </c>
      <c r="C5" s="11">
        <v>1</v>
      </c>
      <c r="D5" s="11" t="s">
        <v>3</v>
      </c>
      <c r="E5" s="1"/>
      <c r="BB5" s="9">
        <v>0</v>
      </c>
      <c r="BD5" s="26"/>
      <c r="BF5" s="26"/>
      <c r="BM5" s="26"/>
    </row>
    <row r="6" spans="1:70" x14ac:dyDescent="0.3">
      <c r="A6" s="44" t="s">
        <v>40</v>
      </c>
      <c r="B6" s="5" t="s">
        <v>4</v>
      </c>
      <c r="C6" s="5">
        <v>1</v>
      </c>
      <c r="D6" s="5" t="s">
        <v>3</v>
      </c>
      <c r="G6" s="7">
        <v>0</v>
      </c>
      <c r="AE6" s="7">
        <v>0</v>
      </c>
      <c r="BB6" s="7">
        <v>0</v>
      </c>
      <c r="BE6" s="12"/>
      <c r="BF6" s="12"/>
      <c r="BG6" s="12"/>
      <c r="BH6" s="12"/>
      <c r="BM6" s="12"/>
    </row>
    <row r="7" spans="1:70" x14ac:dyDescent="0.3">
      <c r="A7" s="44" t="s">
        <v>44</v>
      </c>
      <c r="B7" s="5" t="s">
        <v>4</v>
      </c>
      <c r="C7" s="5">
        <v>1</v>
      </c>
      <c r="D7" s="5" t="s">
        <v>3</v>
      </c>
      <c r="BB7" s="7">
        <v>0</v>
      </c>
      <c r="BE7" s="12"/>
      <c r="BF7" s="12"/>
      <c r="BG7" s="12"/>
      <c r="BH7" s="12"/>
      <c r="BM7" s="12"/>
    </row>
    <row r="8" spans="1:70" x14ac:dyDescent="0.3">
      <c r="A8" s="44" t="s">
        <v>59</v>
      </c>
      <c r="B8" s="5" t="s">
        <v>4</v>
      </c>
      <c r="C8" s="5">
        <v>1</v>
      </c>
      <c r="D8" s="5" t="s">
        <v>3</v>
      </c>
      <c r="BB8" s="7">
        <v>0</v>
      </c>
      <c r="BE8" s="12"/>
      <c r="BF8" s="12"/>
      <c r="BG8" s="12"/>
      <c r="BH8" s="12"/>
      <c r="BI8" s="12"/>
      <c r="BJ8" s="12"/>
      <c r="BM8" s="12"/>
    </row>
    <row r="9" spans="1:70" x14ac:dyDescent="0.3">
      <c r="A9" s="44" t="s">
        <v>58</v>
      </c>
      <c r="B9" s="5" t="s">
        <v>4</v>
      </c>
      <c r="C9" s="5">
        <v>1</v>
      </c>
      <c r="D9" s="5" t="s">
        <v>3</v>
      </c>
      <c r="BB9" s="7">
        <v>0</v>
      </c>
      <c r="BE9" s="12"/>
      <c r="BF9" s="12"/>
      <c r="BG9" s="12"/>
      <c r="BH9" s="12"/>
      <c r="BI9" s="12"/>
      <c r="BJ9" s="12"/>
      <c r="BM9" s="12"/>
    </row>
    <row r="10" spans="1:70" x14ac:dyDescent="0.3">
      <c r="A10" s="44" t="s">
        <v>29</v>
      </c>
      <c r="B10" s="5" t="s">
        <v>4</v>
      </c>
      <c r="C10" s="5">
        <v>1</v>
      </c>
      <c r="D10" s="5" t="s">
        <v>3</v>
      </c>
      <c r="BB10" s="7">
        <v>0</v>
      </c>
      <c r="BE10" s="12"/>
      <c r="BF10" s="12"/>
      <c r="BG10" s="12">
        <v>50</v>
      </c>
      <c r="BH10" s="12"/>
      <c r="BK10" s="12"/>
      <c r="BL10" s="12"/>
      <c r="BM10" s="12"/>
      <c r="BO10" s="12"/>
    </row>
    <row r="11" spans="1:70" x14ac:dyDescent="0.3">
      <c r="A11" s="44" t="s">
        <v>60</v>
      </c>
      <c r="B11" s="5" t="s">
        <v>4</v>
      </c>
      <c r="C11" s="5">
        <v>1</v>
      </c>
      <c r="D11" s="5" t="s">
        <v>3</v>
      </c>
      <c r="AW11" s="7">
        <v>0</v>
      </c>
      <c r="AX11" s="7">
        <v>10</v>
      </c>
      <c r="BE11" s="12"/>
      <c r="BF11" s="12"/>
      <c r="BG11" s="12"/>
      <c r="BH11" s="12"/>
      <c r="BK11" s="12"/>
      <c r="BL11" s="12"/>
      <c r="BM11" s="12"/>
    </row>
    <row r="12" spans="1:70" x14ac:dyDescent="0.3">
      <c r="A12" s="44" t="s">
        <v>66</v>
      </c>
      <c r="B12" s="5" t="s">
        <v>4</v>
      </c>
      <c r="C12" s="5">
        <v>1</v>
      </c>
      <c r="D12" s="5" t="s">
        <v>3</v>
      </c>
      <c r="AW12" s="7">
        <v>0</v>
      </c>
      <c r="AX12" s="7">
        <v>10</v>
      </c>
      <c r="BE12" s="12"/>
      <c r="BF12" s="12"/>
      <c r="BG12" s="12"/>
      <c r="BH12" s="12"/>
      <c r="BI12" s="12"/>
      <c r="BK12" s="12"/>
      <c r="BL12" s="12"/>
      <c r="BM12" s="12"/>
    </row>
    <row r="13" spans="1:70" x14ac:dyDescent="0.3">
      <c r="A13" s="44" t="s">
        <v>54</v>
      </c>
      <c r="B13" s="5" t="s">
        <v>4</v>
      </c>
      <c r="C13" s="5">
        <v>1</v>
      </c>
      <c r="D13" s="5" t="s">
        <v>3</v>
      </c>
      <c r="BB13" s="7">
        <v>0</v>
      </c>
      <c r="BE13" s="12"/>
      <c r="BF13" s="12"/>
      <c r="BG13" s="12"/>
      <c r="BH13" s="12"/>
      <c r="BJ13" s="12"/>
      <c r="BK13" s="12"/>
      <c r="BM13" s="12"/>
      <c r="BN13" s="12"/>
    </row>
    <row r="14" spans="1:70" s="29" customFormat="1" x14ac:dyDescent="0.3">
      <c r="A14" s="45" t="s">
        <v>68</v>
      </c>
      <c r="B14" s="27" t="s">
        <v>4</v>
      </c>
      <c r="C14" s="27">
        <v>0.5</v>
      </c>
      <c r="D14" s="27" t="s">
        <v>3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>
        <v>0</v>
      </c>
      <c r="AC14" s="29">
        <v>5</v>
      </c>
      <c r="AW14" s="29">
        <f>80*(1174/2649)</f>
        <v>35.454888637221593</v>
      </c>
      <c r="AX14" s="29">
        <f>80*(1077/2407)</f>
        <v>35.795596177814708</v>
      </c>
      <c r="AY14" s="29">
        <f>80*(1094/2280)</f>
        <v>38.385964912280699</v>
      </c>
      <c r="AZ14" s="29">
        <f>80*(961/1932)</f>
        <v>39.792960662525878</v>
      </c>
      <c r="BA14" s="29">
        <f>80*(891/1872)</f>
        <v>38.076923076923073</v>
      </c>
      <c r="BB14" s="29">
        <f>80*782/1660</f>
        <v>37.686746987951807</v>
      </c>
    </row>
    <row r="15" spans="1:70" s="29" customFormat="1" x14ac:dyDescent="0.3">
      <c r="A15" s="45" t="s">
        <v>69</v>
      </c>
      <c r="B15" s="27" t="s">
        <v>4</v>
      </c>
      <c r="C15" s="27">
        <v>1</v>
      </c>
      <c r="D15" s="27" t="s">
        <v>3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BB15" s="29">
        <v>100</v>
      </c>
    </row>
    <row r="16" spans="1:70" x14ac:dyDescent="0.3">
      <c r="A16" s="44" t="s">
        <v>67</v>
      </c>
      <c r="B16" s="5" t="s">
        <v>4</v>
      </c>
      <c r="C16" s="5">
        <v>1</v>
      </c>
      <c r="D16" s="5" t="s">
        <v>3</v>
      </c>
      <c r="BB16" s="7">
        <v>0</v>
      </c>
      <c r="BE16" s="12"/>
      <c r="BF16" s="12">
        <v>100</v>
      </c>
      <c r="BG16" s="12"/>
      <c r="BH16" s="12"/>
      <c r="BJ16" s="12"/>
      <c r="BK16" s="12"/>
      <c r="BM16" s="12"/>
      <c r="BN16" s="12"/>
    </row>
    <row r="17" spans="1:70" x14ac:dyDescent="0.3">
      <c r="A17" s="44" t="s">
        <v>70</v>
      </c>
      <c r="B17" s="5" t="s">
        <v>4</v>
      </c>
      <c r="C17" s="5">
        <v>1</v>
      </c>
      <c r="D17" s="5" t="s">
        <v>3</v>
      </c>
      <c r="AW17" s="7">
        <v>50</v>
      </c>
      <c r="BD17" s="7">
        <v>100</v>
      </c>
      <c r="BE17" s="12"/>
      <c r="BF17" s="12"/>
      <c r="BG17" s="12"/>
      <c r="BH17" s="12"/>
      <c r="BJ17" s="12"/>
      <c r="BK17" s="12"/>
      <c r="BM17" s="12"/>
      <c r="BN17" s="12"/>
    </row>
    <row r="18" spans="1:70" x14ac:dyDescent="0.3">
      <c r="A18" s="44" t="s">
        <v>71</v>
      </c>
      <c r="B18" s="5" t="s">
        <v>4</v>
      </c>
      <c r="C18" s="5">
        <v>1</v>
      </c>
      <c r="D18" s="5" t="s">
        <v>3</v>
      </c>
      <c r="AW18" s="7">
        <v>100</v>
      </c>
      <c r="BD18" s="7">
        <v>100</v>
      </c>
      <c r="BE18" s="12"/>
      <c r="BF18" s="12"/>
      <c r="BG18" s="12"/>
      <c r="BH18" s="12"/>
      <c r="BJ18" s="12"/>
      <c r="BK18" s="12"/>
      <c r="BM18" s="12"/>
      <c r="BN18" s="12"/>
    </row>
    <row r="19" spans="1:70" x14ac:dyDescent="0.3">
      <c r="A19" s="44" t="s">
        <v>92</v>
      </c>
      <c r="B19" s="5" t="s">
        <v>4</v>
      </c>
      <c r="C19" s="5">
        <v>1</v>
      </c>
      <c r="D19" s="5" t="s">
        <v>3</v>
      </c>
      <c r="E19" s="6">
        <v>100</v>
      </c>
      <c r="BB19" s="7">
        <v>100</v>
      </c>
      <c r="BE19" s="12"/>
      <c r="BF19" s="12"/>
      <c r="BG19" s="12"/>
      <c r="BH19" s="12">
        <v>0</v>
      </c>
      <c r="BJ19" s="12">
        <v>0</v>
      </c>
      <c r="BK19" s="12"/>
      <c r="BM19" s="12"/>
      <c r="BN19" s="12"/>
    </row>
    <row r="20" spans="1:70" x14ac:dyDescent="0.3">
      <c r="A20" s="44" t="s">
        <v>93</v>
      </c>
      <c r="B20" s="5" t="s">
        <v>4</v>
      </c>
      <c r="C20" s="5">
        <v>1</v>
      </c>
      <c r="D20" s="5" t="s">
        <v>3</v>
      </c>
      <c r="E20" s="6">
        <v>100</v>
      </c>
      <c r="BB20" s="7">
        <v>100</v>
      </c>
      <c r="BE20" s="12"/>
      <c r="BF20" s="12"/>
      <c r="BG20" s="12"/>
      <c r="BH20" s="12"/>
      <c r="BI20" s="7">
        <v>0</v>
      </c>
      <c r="BJ20" s="12">
        <v>0</v>
      </c>
      <c r="BK20" s="12"/>
      <c r="BM20" s="12"/>
      <c r="BN20" s="12"/>
    </row>
    <row r="21" spans="1:70" x14ac:dyDescent="0.3">
      <c r="A21" s="44" t="s">
        <v>22</v>
      </c>
      <c r="B21" s="5" t="s">
        <v>4</v>
      </c>
      <c r="C21" s="5">
        <v>1</v>
      </c>
      <c r="D21" s="5" t="s">
        <v>3</v>
      </c>
      <c r="E21" s="6">
        <v>1</v>
      </c>
      <c r="F21" s="13">
        <v>1</v>
      </c>
      <c r="G21" s="13">
        <v>1.1289570744394</v>
      </c>
      <c r="H21" s="13">
        <v>1.42215881727406</v>
      </c>
      <c r="I21" s="13">
        <v>1.90118931222233</v>
      </c>
      <c r="J21" s="13">
        <v>2.3081073919986701</v>
      </c>
      <c r="K21" s="13">
        <v>2.4974653103104298</v>
      </c>
      <c r="L21" s="13">
        <v>2.9115458645382701</v>
      </c>
      <c r="M21" s="13">
        <v>3.90623450399154</v>
      </c>
      <c r="N21" s="13">
        <v>4.1703507493909102</v>
      </c>
      <c r="O21" s="13">
        <v>4.55399078719985</v>
      </c>
      <c r="P21" s="13">
        <v>5.0047790229916798</v>
      </c>
      <c r="Q21" s="13">
        <v>5.3718558386314896</v>
      </c>
      <c r="R21" s="13">
        <v>6.3137212289735496</v>
      </c>
      <c r="S21" s="13">
        <v>7.4628507238053698</v>
      </c>
      <c r="T21" s="13">
        <v>8.4391855224587609</v>
      </c>
      <c r="U21" s="13">
        <v>9.3018160392078606</v>
      </c>
      <c r="V21" s="13">
        <v>10.2347283365258</v>
      </c>
      <c r="W21" s="13">
        <v>15.386785740408699</v>
      </c>
      <c r="X21" s="13">
        <v>18.9416113416321</v>
      </c>
      <c r="Y21" s="13">
        <v>19.1590871369295</v>
      </c>
      <c r="Z21" s="13">
        <v>19.938817427385899</v>
      </c>
      <c r="AA21" s="13">
        <v>22.702351313969601</v>
      </c>
      <c r="AB21" s="13">
        <v>25.481798063623799</v>
      </c>
      <c r="AC21" s="13">
        <v>28.584806362378998</v>
      </c>
      <c r="AD21" s="13">
        <v>34.090656984785603</v>
      </c>
      <c r="AE21" s="13">
        <v>37.0398409405256</v>
      </c>
      <c r="AF21" s="13">
        <v>39.527551867219898</v>
      </c>
      <c r="AG21" s="13">
        <v>43.633070539419101</v>
      </c>
      <c r="AH21" s="13">
        <v>46.6140802213001</v>
      </c>
      <c r="AI21" s="13">
        <v>50.0989972337483</v>
      </c>
      <c r="AJ21" s="13">
        <v>52.899661134163203</v>
      </c>
      <c r="AK21" s="13">
        <v>57.784910096818798</v>
      </c>
      <c r="AL21" s="13">
        <v>61.2167842323652</v>
      </c>
      <c r="AM21" s="13">
        <v>63.651452282157699</v>
      </c>
      <c r="AN21" s="13">
        <v>67.053941908713696</v>
      </c>
      <c r="AO21" s="13">
        <v>68.8796680497925</v>
      </c>
      <c r="AP21" s="13">
        <v>70.456431535269701</v>
      </c>
      <c r="AQ21" s="13">
        <v>73.858921161825705</v>
      </c>
      <c r="AR21" s="13">
        <v>78.6721991701245</v>
      </c>
      <c r="AS21" s="13">
        <v>82.987551867219906</v>
      </c>
      <c r="AT21" s="13">
        <v>85.394190871369304</v>
      </c>
      <c r="AU21" s="13">
        <v>92.448132780083</v>
      </c>
      <c r="AV21" s="13">
        <v>96.348547717842294</v>
      </c>
      <c r="AW21" s="13">
        <v>100</v>
      </c>
      <c r="AX21" s="13">
        <v>104.647302904564</v>
      </c>
      <c r="AY21" s="13">
        <v>107.966804979253</v>
      </c>
      <c r="AZ21" s="13">
        <v>111.203319502075</v>
      </c>
      <c r="BA21" s="13">
        <v>115.767634854772</v>
      </c>
      <c r="BB21" s="13">
        <v>117.42738589211601</v>
      </c>
      <c r="BP21" s="12"/>
    </row>
    <row r="22" spans="1:70" x14ac:dyDescent="0.3">
      <c r="A22" s="44" t="s">
        <v>87</v>
      </c>
      <c r="B22" s="5" t="s">
        <v>3</v>
      </c>
      <c r="C22" s="5">
        <v>1</v>
      </c>
      <c r="D22" s="5" t="s">
        <v>3</v>
      </c>
      <c r="AB22" s="7">
        <v>1</v>
      </c>
      <c r="BP22" s="12"/>
    </row>
    <row r="23" spans="1:70" x14ac:dyDescent="0.3">
      <c r="A23" s="44" t="s">
        <v>46</v>
      </c>
      <c r="B23" s="5" t="s">
        <v>3</v>
      </c>
      <c r="C23" s="5">
        <v>1</v>
      </c>
      <c r="D23" s="5" t="s">
        <v>3</v>
      </c>
      <c r="AB23" s="7">
        <v>1</v>
      </c>
      <c r="AS23" s="7">
        <v>5.4</v>
      </c>
      <c r="AY23" s="7">
        <v>6</v>
      </c>
      <c r="AZ23" s="7">
        <v>7.63</v>
      </c>
      <c r="BB23" s="7">
        <v>8.4</v>
      </c>
      <c r="BP23" s="12"/>
    </row>
    <row r="24" spans="1:70" x14ac:dyDescent="0.3">
      <c r="A24" s="44" t="s">
        <v>47</v>
      </c>
      <c r="B24" s="5" t="s">
        <v>4</v>
      </c>
      <c r="C24" s="5">
        <v>1</v>
      </c>
      <c r="D24" s="5" t="s">
        <v>3</v>
      </c>
      <c r="AM24" s="7">
        <v>0.1</v>
      </c>
      <c r="BB24" s="7">
        <f>100*9028/7265000</f>
        <v>0.12426703372333103</v>
      </c>
      <c r="BP24" s="12"/>
    </row>
    <row r="25" spans="1:70" x14ac:dyDescent="0.3">
      <c r="A25" s="44" t="s">
        <v>48</v>
      </c>
      <c r="B25" s="5" t="s">
        <v>4</v>
      </c>
      <c r="C25" s="5">
        <v>1</v>
      </c>
      <c r="D25" s="5" t="s">
        <v>3</v>
      </c>
      <c r="BB25" s="7">
        <f>4.5/98 * 100</f>
        <v>4.591836734693878</v>
      </c>
      <c r="BN25" s="12">
        <v>2.2999999999999998</v>
      </c>
      <c r="BP25" s="12"/>
      <c r="BQ25" s="7">
        <f>BB25/2</f>
        <v>2.295918367346939</v>
      </c>
    </row>
    <row r="26" spans="1:70" x14ac:dyDescent="0.3">
      <c r="A26" s="44" t="s">
        <v>49</v>
      </c>
      <c r="B26" s="5" t="s">
        <v>4</v>
      </c>
      <c r="C26" s="5">
        <v>1</v>
      </c>
      <c r="D26" s="5" t="s">
        <v>3</v>
      </c>
      <c r="F26" s="7">
        <v>2</v>
      </c>
      <c r="BB26" s="7">
        <v>4.5</v>
      </c>
      <c r="BN26" s="12">
        <v>5.0999999999999996</v>
      </c>
      <c r="BP26" s="12"/>
      <c r="BR26" s="7">
        <f>BB26/2</f>
        <v>2.25</v>
      </c>
    </row>
    <row r="27" spans="1:70" x14ac:dyDescent="0.3">
      <c r="A27" s="44" t="s">
        <v>50</v>
      </c>
      <c r="B27" s="5" t="s">
        <v>4</v>
      </c>
      <c r="C27" s="5">
        <v>1</v>
      </c>
      <c r="D27" s="5" t="s">
        <v>3</v>
      </c>
      <c r="BB27" s="7">
        <v>0.4</v>
      </c>
      <c r="BP27" s="12"/>
    </row>
    <row r="28" spans="1:70" x14ac:dyDescent="0.3">
      <c r="A28" s="44" t="s">
        <v>51</v>
      </c>
      <c r="B28" s="5" t="s">
        <v>4</v>
      </c>
      <c r="C28" s="5">
        <v>1</v>
      </c>
      <c r="D28" s="5" t="s">
        <v>3</v>
      </c>
      <c r="BB28" s="7">
        <v>0.4</v>
      </c>
      <c r="BP28" s="12"/>
    </row>
    <row r="29" spans="1:70" x14ac:dyDescent="0.3">
      <c r="A29" s="44" t="s">
        <v>52</v>
      </c>
      <c r="B29" s="5" t="s">
        <v>3</v>
      </c>
      <c r="C29" s="5">
        <v>0.3</v>
      </c>
      <c r="D29" s="5" t="s">
        <v>3</v>
      </c>
      <c r="AG29" s="7">
        <v>67</v>
      </c>
      <c r="BP29" s="12"/>
    </row>
    <row r="30" spans="1:70" s="32" customFormat="1" x14ac:dyDescent="0.3">
      <c r="A30" s="46" t="s">
        <v>72</v>
      </c>
      <c r="B30" s="30" t="s">
        <v>3</v>
      </c>
      <c r="C30" s="30">
        <v>1</v>
      </c>
      <c r="D30" s="30" t="s">
        <v>3</v>
      </c>
      <c r="E30" s="31">
        <v>1</v>
      </c>
      <c r="K30" s="32">
        <v>1</v>
      </c>
      <c r="U30" s="32">
        <v>1</v>
      </c>
      <c r="V30" s="32">
        <v>3.11</v>
      </c>
      <c r="BA30" s="32">
        <v>3.11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</row>
    <row r="31" spans="1:70" x14ac:dyDescent="0.3">
      <c r="A31" s="47" t="s">
        <v>82</v>
      </c>
      <c r="B31" s="5" t="s">
        <v>4</v>
      </c>
      <c r="C31" s="5">
        <v>1</v>
      </c>
      <c r="D31" s="5" t="s">
        <v>3</v>
      </c>
      <c r="AQ31" s="7">
        <v>1</v>
      </c>
      <c r="AR31" s="7">
        <v>1</v>
      </c>
    </row>
  </sheetData>
  <dataValidations xWindow="382" yWindow="552" count="4">
    <dataValidation type="decimal" allowBlank="1" showInputMessage="1" showErrorMessage="1" sqref="BF5 BC5:BD5">
      <formula1>0</formula1>
      <formula2>100000000000000000000</formula2>
    </dataValidation>
    <dataValidation allowBlank="1" showErrorMessage="1" sqref="C1:D1"/>
    <dataValidation type="decimal" allowBlank="1" showInputMessage="1" showErrorMessage="1" sqref="BE2 F2:BB5 BC3:BE4 E14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D31:D1048576 D2:D13 D16:D29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D14:D15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2017-04-07T04:05:20Z</dcterms:modified>
</cp:coreProperties>
</file>