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 activeTab="1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calcChain.xml><?xml version="1.0" encoding="utf-8"?>
<calcChain xmlns="http://schemas.openxmlformats.org/spreadsheetml/2006/main">
  <c r="B40" i="4" l="1"/>
  <c r="B73" i="4"/>
  <c r="B109" i="4"/>
  <c r="B104" i="4"/>
  <c r="B254" i="4"/>
  <c r="B249" i="4"/>
  <c r="B54" i="4"/>
  <c r="B45" i="4"/>
  <c r="B12" i="4"/>
  <c r="B33" i="4"/>
  <c r="B67" i="4"/>
  <c r="AA13" i="2"/>
  <c r="B32" i="4"/>
  <c r="B34" i="4"/>
  <c r="B31" i="4"/>
  <c r="B30" i="4"/>
  <c r="B29" i="4"/>
  <c r="B23" i="4"/>
  <c r="B14" i="4"/>
  <c r="AA14" i="2"/>
  <c r="AA15" i="2"/>
</calcChain>
</file>

<file path=xl/sharedStrings.xml><?xml version="1.0" encoding="utf-8"?>
<sst xmlns="http://schemas.openxmlformats.org/spreadsheetml/2006/main" count="379" uniqueCount="344">
  <si>
    <t>yes</t>
  </si>
  <si>
    <t>no</t>
  </si>
  <si>
    <t>load_data</t>
  </si>
  <si>
    <t>program</t>
  </si>
  <si>
    <t>na</t>
  </si>
  <si>
    <t>smoothness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</si>
  <si>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</si>
  <si>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</si>
  <si>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</si>
  <si>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</si>
  <si>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</si>
  <si>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</si>
  <si>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</si>
  <si>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</si>
  <si>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</si>
  <si>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</si>
  <si>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</si>
  <si>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</si>
  <si>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</si>
  <si>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</si>
  <si>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</si>
  <si>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</si>
  <si>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</si>
  <si>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</si>
  <si>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</si>
  <si>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</si>
  <si>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</si>
  <si>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</si>
  <si>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</si>
  <si>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</si>
  <si>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</si>
  <si>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</si>
  <si>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</si>
  <si>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</si>
  <si>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</si>
  <si>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</si>
  <si>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</si>
  <si>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</si>
  <si>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</si>
  <si>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</si>
  <si>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</si>
  <si>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</si>
  <si>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</si>
  <si>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</si>
  <si>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</si>
  <si>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</si>
  <si>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</si>
  <si>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</si>
  <si>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</si>
  <si>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</si>
  <si>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</si>
  <si>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</si>
  <si>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</si>
  <si>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</si>
  <si>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</si>
  <si>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</si>
  <si>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</si>
  <si>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</si>
  <si>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</si>
  <si>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</si>
  <si>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</si>
  <si>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</si>
  <si>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</si>
  <si>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</si>
  <si>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</si>
  <si>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</si>
  <si>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</si>
  <si>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</si>
  <si>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</si>
  <si>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</si>
  <si>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</si>
  <si>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</si>
  <si>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</si>
  <si>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</si>
  <si>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</si>
  <si>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</si>
  <si>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</si>
  <si>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</si>
  <si>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</si>
  <si>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</si>
  <si>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</si>
  <si>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</si>
  <si>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</si>
  <si>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</si>
  <si>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</si>
  <si>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</si>
  <si>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</si>
  <si>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</si>
  <si>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</si>
  <si>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</si>
  <si>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</si>
  <si>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</si>
  <si>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</si>
  <si>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</si>
  <si>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</si>
  <si>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</si>
  <si>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</si>
  <si>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</si>
  <si>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</si>
  <si>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</si>
  <si>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</si>
  <si>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</si>
  <si>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</si>
  <si>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</si>
  <si>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</si>
  <si>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</si>
  <si>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</si>
  <si>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</si>
  <si>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</si>
  <si>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</si>
  <si>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</si>
  <si>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</si>
  <si>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</si>
  <si>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</si>
  <si>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</si>
  <si>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</si>
  <si>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</si>
  <si>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</si>
  <si>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</si>
  <si>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</si>
  <si>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</si>
  <si>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</si>
  <si>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</si>
  <si>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</si>
  <si>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</si>
  <si>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</si>
  <si>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</si>
  <si>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</si>
  <si>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</si>
  <si>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</si>
  <si>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</si>
  <si>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</si>
  <si>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</si>
  <si>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</si>
  <si>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</si>
  <si>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</si>
  <si>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</si>
  <si>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</si>
  <si>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</si>
  <si>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</si>
  <si>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</si>
  <si>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</si>
  <si>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</si>
  <si>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</si>
  <si>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</si>
  <si>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</si>
  <si>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</si>
  <si>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</si>
  <si>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</si>
  <si>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</si>
  <si>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</si>
  <si>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</si>
  <si>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</si>
  <si>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</si>
  <si>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</si>
  <si>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</si>
  <si>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</si>
  <si>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</si>
  <si>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</si>
  <si>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</si>
  <si>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</si>
  <si>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</si>
  <si>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</si>
  <si>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</si>
  <si>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</si>
  <si>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</si>
  <si>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</si>
  <si>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</si>
  <si>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</si>
  <si>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</si>
  <si>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</si>
  <si>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tb_multiplier_vac_protection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</si>
  <si>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</si>
  <si>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</si>
  <si>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</si>
  <si>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</si>
  <si>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</si>
  <si>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</si>
  <si>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</si>
  <si>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</si>
  <si>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</si>
  <si>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</si>
  <si>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</si>
  <si>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</si>
  <si>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</si>
  <si>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</si>
  <si>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</si>
  <si>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</si>
  <si>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</si>
  <si>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</si>
  <si>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</si>
  <si>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</si>
  <si>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</si>
  <si>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</si>
  <si>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</si>
  <si>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</si>
  <si>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</si>
  <si>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</si>
  <si>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</si>
  <si>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</si>
  <si>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</si>
  <si>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</si>
  <si>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</si>
  <si>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</si>
  <si>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</si>
  <si>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</si>
  <si>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</si>
  <si>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</si>
  <si>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</si>
  <si>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</si>
  <si>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</si>
  <si>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</si>
  <si>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</si>
  <si>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</si>
  <si>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</si>
  <si>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</si>
  <si>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</si>
  <si>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</si>
  <si>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</si>
  <si>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</si>
  <si>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</si>
  <si>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</si>
  <si>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</si>
  <si>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</si>
  <si>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</si>
  <si>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</si>
  <si>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</si>
  <si>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</si>
  <si>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</si>
  <si>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</si>
  <si>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</si>
  <si>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</si>
  <si>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</si>
  <si>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</si>
  <si>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</si>
  <si>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</si>
  <si>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</si>
  <si>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</si>
  <si>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</si>
  <si>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</si>
  <si>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</si>
  <si>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</si>
  <si>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</si>
  <si>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</si>
  <si>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</si>
  <si>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</si>
  <si>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</si>
  <si>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</si>
  <si>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</si>
  <si>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</si>
  <si>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</si>
  <si>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</si>
  <si>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</si>
  <si>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</si>
  <si>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</si>
  <si>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</si>
  <si>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</si>
  <si>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</si>
  <si>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</si>
  <si>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</si>
  <si>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</si>
  <si>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</si>
  <si>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</si>
  <si>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</si>
  <si>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</si>
  <si>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</si>
  <si>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</si>
  <si>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</si>
  <si>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</si>
  <si>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</si>
  <si>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</si>
  <si>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</si>
  <si>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</si>
  <si>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</si>
  <si>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</si>
  <si>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</si>
  <si>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</si>
  <si>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</si>
  <si>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</si>
  <si>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</si>
  <si>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</si>
  <si>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</si>
  <si>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</si>
  <si>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</si>
  <si>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</si>
  <si>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</si>
  <si>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</si>
  <si>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</si>
  <si>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</si>
  <si>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</si>
  <si>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Proportional reduction in adverse outcomes from the food voucher intervention</t>
  </si>
  <si>
    <t>prop_norisk_mix_diabetes</t>
  </si>
  <si>
    <t>prop_norisk_mix_hiv</t>
  </si>
  <si>
    <t>prop_prison_mix_diabetes</t>
  </si>
  <si>
    <t>prop_prison_mix_hiv</t>
  </si>
  <si>
    <t>prop_ruralpoor_mix_diabetes</t>
  </si>
  <si>
    <t>prop_ruralpoor_mix_hiv</t>
  </si>
  <si>
    <t>prop_urbanpoor_mix_diabetes</t>
  </si>
  <si>
    <t>prop_urbanpoor_mix_hiv</t>
  </si>
  <si>
    <t>prop_diabetes_mix_norisk</t>
  </si>
  <si>
    <t>prop_diabetes_mix_ruralpoor</t>
  </si>
  <si>
    <t>prop_diabetes_mix_prison</t>
  </si>
  <si>
    <t>prop_diabetes_mix_hiv</t>
  </si>
  <si>
    <t>prop_diabetes_mix_urbanpoor</t>
  </si>
  <si>
    <t>prop_hiv_mix_norisk</t>
  </si>
  <si>
    <t>prop_hiv_mix_ruralpoor</t>
  </si>
  <si>
    <t>prop_hiv_mix_prison</t>
  </si>
  <si>
    <t>prop_hiv_mix_urbanpoor</t>
  </si>
  <si>
    <t>prop_hiv_mix_diabetes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</si>
  <si>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</si>
  <si>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</si>
  <si>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</si>
  <si>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</si>
  <si>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</si>
  <si>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</si>
  <si>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</si>
  <si>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</si>
  <si>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</si>
  <si>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</si>
  <si>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</si>
  <si>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</si>
  <si>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</si>
  <si>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</si>
  <si>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</si>
  <si>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</si>
  <si>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</si>
  <si>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</si>
  <si>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int_prop_detection_from_ngo</t>
  </si>
  <si>
    <t>int_prop_ipt_from_ngo</t>
  </si>
  <si>
    <t>int_prop_detection_from_opendoors</t>
  </si>
  <si>
    <t>int_prop_ipt_from_opendoors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</si>
  <si>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</si>
  <si>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</si>
  <si>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</si>
  <si>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</si>
  <si>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</si>
  <si>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</si>
  <si>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int_ratio_case_detection_with_raised_awareness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</si>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</sst>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zoomScaleNormal="100" workbookViewId="0">
      <selection activeCell="E7" sqref="E7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13</v>
      </c>
      <c r="B1" s="37" t="s">
        <v>119</v>
      </c>
      <c r="C1" s="37" t="s">
        <v>120</v>
      </c>
      <c r="D1" s="37" t="s">
        <v>121</v>
      </c>
      <c r="E1" s="5" t="s">
        <v>14</v>
      </c>
    </row>
    <row r="2" spans="1:5" ht="14.45" x14ac:dyDescent="0.3">
      <c r="A2" s="22" t="s">
        <v>15</v>
      </c>
      <c r="B2" s="23">
        <v>6</v>
      </c>
      <c r="C2" s="23">
        <v>5</v>
      </c>
      <c r="D2" s="23">
        <v>20</v>
      </c>
      <c r="E2" s="24" t="s">
        <v>16</v>
      </c>
    </row>
    <row r="3" spans="1:5" ht="14.45" x14ac:dyDescent="0.3">
      <c r="A3" s="22" t="s">
        <v>17</v>
      </c>
      <c r="B3" s="23">
        <v>0.24</v>
      </c>
      <c r="C3" s="23"/>
      <c r="D3" s="23"/>
      <c r="E3" s="24"/>
    </row>
    <row r="4" spans="1:5" ht="14.45" x14ac:dyDescent="0.3">
      <c r="A4" s="22" t="s">
        <v>68</v>
      </c>
      <c r="B4" s="23">
        <v>0.1</v>
      </c>
      <c r="C4" s="23"/>
      <c r="D4" s="23"/>
      <c r="E4" s="24"/>
    </row>
    <row r="5" spans="1:5" ht="14.45" x14ac:dyDescent="0.3">
      <c r="A5" s="22" t="s">
        <v>69</v>
      </c>
      <c r="B5" s="23">
        <v>1</v>
      </c>
      <c r="C5" s="23"/>
      <c r="D5" s="23"/>
      <c r="E5" s="24"/>
    </row>
    <row r="6" spans="1:5" x14ac:dyDescent="0.25">
      <c r="A6" s="22" t="s">
        <v>342</v>
      </c>
      <c r="B6" s="23">
        <v>1</v>
      </c>
      <c r="C6" s="23"/>
      <c r="D6" s="23"/>
      <c r="E6" s="24" t="s">
        <v>343</v>
      </c>
    </row>
    <row r="7" spans="1:5" ht="14.45" x14ac:dyDescent="0.3">
      <c r="A7" s="22" t="s">
        <v>18</v>
      </c>
      <c r="B7" s="23">
        <v>0.125</v>
      </c>
      <c r="C7" s="23"/>
      <c r="D7" s="23"/>
      <c r="E7" s="24"/>
    </row>
    <row r="8" spans="1:5" ht="14.45" x14ac:dyDescent="0.3">
      <c r="A8" s="22" t="s">
        <v>64</v>
      </c>
      <c r="B8" s="23">
        <v>0.56000000000000005</v>
      </c>
      <c r="C8" s="23"/>
      <c r="D8" s="23"/>
      <c r="E8" s="24"/>
    </row>
    <row r="9" spans="1:5" ht="14.45" x14ac:dyDescent="0.3">
      <c r="A9" s="22" t="s">
        <v>65</v>
      </c>
      <c r="B9" s="23">
        <v>0.26</v>
      </c>
      <c r="C9" s="23"/>
      <c r="D9" s="23"/>
      <c r="E9" s="24"/>
    </row>
    <row r="10" spans="1:5" ht="14.45" x14ac:dyDescent="0.3">
      <c r="A10" s="22" t="s">
        <v>66</v>
      </c>
      <c r="B10" s="23">
        <v>0.03</v>
      </c>
      <c r="C10" s="23"/>
      <c r="D10" s="23"/>
      <c r="E10" s="24"/>
    </row>
    <row r="11" spans="1:5" ht="14.45" x14ac:dyDescent="0.3">
      <c r="A11" s="22" t="s">
        <v>19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163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20</v>
      </c>
      <c r="B13" s="23">
        <v>0.4</v>
      </c>
      <c r="C13" s="23"/>
      <c r="D13" s="23"/>
      <c r="E13" s="24"/>
    </row>
    <row r="14" spans="1:5" ht="14.45" x14ac:dyDescent="0.3">
      <c r="A14" s="22" t="s">
        <v>21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29</v>
      </c>
      <c r="B15" s="25">
        <v>0.4</v>
      </c>
      <c r="C15" s="25"/>
      <c r="D15" s="25"/>
      <c r="E15" s="24" t="s">
        <v>30</v>
      </c>
    </row>
    <row r="16" spans="1:5" ht="14.45" x14ac:dyDescent="0.3">
      <c r="A16" s="24" t="s">
        <v>165</v>
      </c>
      <c r="B16" s="25">
        <v>0.8</v>
      </c>
      <c r="C16" s="25"/>
      <c r="D16" s="25"/>
      <c r="E16" s="24"/>
    </row>
    <row r="17" spans="1:5" ht="14.45" x14ac:dyDescent="0.3">
      <c r="A17" s="24" t="s">
        <v>31</v>
      </c>
      <c r="B17" s="25">
        <v>0.75</v>
      </c>
      <c r="C17" s="25"/>
      <c r="D17" s="25"/>
      <c r="E17" s="24"/>
    </row>
    <row r="18" spans="1:5" ht="14.45" x14ac:dyDescent="0.3">
      <c r="A18" s="24" t="s">
        <v>32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164</v>
      </c>
      <c r="B19" s="25">
        <v>0.67</v>
      </c>
      <c r="C19" s="25"/>
      <c r="D19" s="25"/>
      <c r="E19" s="24"/>
    </row>
    <row r="20" spans="1:5" ht="14.45" x14ac:dyDescent="0.3">
      <c r="A20" s="22" t="s">
        <v>172</v>
      </c>
      <c r="B20" s="23">
        <v>0.21</v>
      </c>
      <c r="C20" s="23"/>
      <c r="D20" s="23"/>
      <c r="E20" s="24" t="s">
        <v>22</v>
      </c>
    </row>
    <row r="21" spans="1:5" ht="14.45" x14ac:dyDescent="0.3">
      <c r="A21" s="22" t="s">
        <v>171</v>
      </c>
      <c r="B21" s="23">
        <v>0.5</v>
      </c>
      <c r="C21" s="23"/>
      <c r="D21" s="23"/>
      <c r="E21" s="24"/>
    </row>
    <row r="22" spans="1:5" x14ac:dyDescent="0.25">
      <c r="A22" s="22" t="s">
        <v>166</v>
      </c>
      <c r="B22" s="23">
        <v>0.1</v>
      </c>
      <c r="C22" s="23"/>
      <c r="D22" s="23"/>
      <c r="E22" s="24"/>
    </row>
    <row r="23" spans="1:5" x14ac:dyDescent="0.25">
      <c r="A23" s="22" t="s">
        <v>23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24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174</v>
      </c>
      <c r="B25" s="23">
        <v>0.5</v>
      </c>
      <c r="C25" s="23"/>
      <c r="D25" s="23"/>
      <c r="E25" s="24"/>
    </row>
    <row r="26" spans="1:5" x14ac:dyDescent="0.25">
      <c r="A26" s="22" t="s">
        <v>175</v>
      </c>
      <c r="B26" s="23">
        <v>2</v>
      </c>
      <c r="C26" s="23"/>
      <c r="D26" s="23"/>
      <c r="E26" s="24"/>
    </row>
    <row r="27" spans="1:5" x14ac:dyDescent="0.25">
      <c r="A27" s="22" t="s">
        <v>176</v>
      </c>
      <c r="B27" s="23">
        <v>3</v>
      </c>
      <c r="C27" s="23"/>
      <c r="D27" s="23"/>
      <c r="E27" s="24"/>
    </row>
    <row r="28" spans="1:5" x14ac:dyDescent="0.25">
      <c r="A28" s="22" t="s">
        <v>25</v>
      </c>
      <c r="B28" s="23">
        <v>3.5000000000000003E-2</v>
      </c>
      <c r="C28" s="23"/>
      <c r="D28" s="23"/>
      <c r="E28" s="24"/>
    </row>
    <row r="29" spans="1:5" x14ac:dyDescent="0.25">
      <c r="A29" s="22" t="s">
        <v>26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27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28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76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75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67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226</v>
      </c>
      <c r="B35" s="23">
        <v>0.9</v>
      </c>
      <c r="C35" s="23"/>
      <c r="D35" s="23"/>
      <c r="E35" s="24"/>
    </row>
    <row r="36" spans="1:5" x14ac:dyDescent="0.25">
      <c r="A36" s="22" t="s">
        <v>252</v>
      </c>
      <c r="B36" s="23">
        <v>0.4</v>
      </c>
      <c r="C36" s="23"/>
      <c r="D36" s="23"/>
      <c r="E36" s="24"/>
    </row>
    <row r="37" spans="1:5" x14ac:dyDescent="0.25">
      <c r="A37" s="22" t="s">
        <v>341</v>
      </c>
      <c r="B37" s="23">
        <v>0.5</v>
      </c>
      <c r="C37" s="23"/>
      <c r="D37" s="23"/>
      <c r="E37" s="24"/>
    </row>
    <row r="38" spans="1:5" x14ac:dyDescent="0.25">
      <c r="A38" s="22" t="s">
        <v>8</v>
      </c>
      <c r="B38" s="23">
        <v>0.4</v>
      </c>
      <c r="C38" s="23"/>
      <c r="D38" s="23"/>
      <c r="E38" s="24"/>
    </row>
    <row r="39" spans="1:5" x14ac:dyDescent="0.25">
      <c r="A39" s="22" t="s">
        <v>9</v>
      </c>
      <c r="B39" s="23">
        <v>0.4</v>
      </c>
      <c r="C39" s="23"/>
      <c r="D39" s="23"/>
      <c r="E39" s="24"/>
    </row>
    <row r="40" spans="1:5" x14ac:dyDescent="0.25">
      <c r="A40" s="24" t="s">
        <v>316</v>
      </c>
      <c r="B40" s="25">
        <f>1/52</f>
        <v>1.9230769230769232E-2</v>
      </c>
      <c r="C40" s="25"/>
      <c r="D40" s="25"/>
      <c r="E40" s="24"/>
    </row>
    <row r="41" spans="1:5" x14ac:dyDescent="0.25">
      <c r="A41" s="24" t="s">
        <v>317</v>
      </c>
      <c r="B41" s="25">
        <v>1</v>
      </c>
      <c r="C41" s="25"/>
      <c r="D41" s="25"/>
      <c r="E41" s="24"/>
    </row>
    <row r="42" spans="1:5" x14ac:dyDescent="0.25">
      <c r="A42" s="22" t="s">
        <v>33</v>
      </c>
      <c r="B42" s="23">
        <v>26</v>
      </c>
      <c r="C42" s="23"/>
      <c r="D42" s="23"/>
      <c r="E42" s="24" t="s">
        <v>34</v>
      </c>
    </row>
    <row r="43" spans="1:5" x14ac:dyDescent="0.25">
      <c r="A43" s="22" t="s">
        <v>35</v>
      </c>
      <c r="B43" s="23">
        <v>4</v>
      </c>
      <c r="C43" s="23"/>
      <c r="D43" s="23"/>
      <c r="E43" s="24" t="s">
        <v>36</v>
      </c>
    </row>
    <row r="44" spans="1:5" x14ac:dyDescent="0.25">
      <c r="A44" s="22" t="s">
        <v>37</v>
      </c>
      <c r="B44" s="23">
        <v>0.5</v>
      </c>
      <c r="C44" s="23"/>
      <c r="D44" s="23"/>
      <c r="E44" s="24" t="s">
        <v>38</v>
      </c>
    </row>
    <row r="45" spans="1:5" x14ac:dyDescent="0.25">
      <c r="A45" s="22" t="s">
        <v>168</v>
      </c>
      <c r="B45" s="23">
        <f>2/3</f>
        <v>0.66666666666666663</v>
      </c>
      <c r="C45" s="23"/>
      <c r="D45" s="23"/>
      <c r="E45" s="24"/>
    </row>
    <row r="46" spans="1:5" x14ac:dyDescent="0.25">
      <c r="A46" s="26" t="s">
        <v>39</v>
      </c>
      <c r="B46" s="27">
        <v>0.4</v>
      </c>
      <c r="C46" s="27"/>
      <c r="D46" s="27"/>
      <c r="E46" s="24" t="s">
        <v>40</v>
      </c>
    </row>
    <row r="47" spans="1:5" x14ac:dyDescent="0.25">
      <c r="A47" s="26" t="s">
        <v>167</v>
      </c>
      <c r="B47" s="27">
        <v>1</v>
      </c>
      <c r="C47" s="27"/>
      <c r="D47" s="27"/>
      <c r="E47" s="24"/>
    </row>
    <row r="48" spans="1:5" x14ac:dyDescent="0.25">
      <c r="A48" s="26" t="s">
        <v>318</v>
      </c>
      <c r="B48" s="27">
        <v>0.40100000000000002</v>
      </c>
      <c r="C48" s="27"/>
      <c r="D48" s="27"/>
      <c r="E48" s="24" t="s">
        <v>70</v>
      </c>
    </row>
    <row r="49" spans="1:5" x14ac:dyDescent="0.25">
      <c r="A49" s="26" t="s">
        <v>319</v>
      </c>
      <c r="B49" s="27">
        <v>0.2</v>
      </c>
      <c r="C49" s="27"/>
      <c r="D49" s="27"/>
      <c r="E49" s="24" t="s">
        <v>290</v>
      </c>
    </row>
    <row r="50" spans="1:5" x14ac:dyDescent="0.25">
      <c r="A50" s="26" t="s">
        <v>320</v>
      </c>
      <c r="B50" s="27">
        <v>0.23</v>
      </c>
      <c r="C50" s="27"/>
      <c r="D50" s="27"/>
      <c r="E50" s="24" t="s">
        <v>73</v>
      </c>
    </row>
    <row r="51" spans="1:5" x14ac:dyDescent="0.25">
      <c r="A51" s="26" t="s">
        <v>321</v>
      </c>
      <c r="B51" s="27">
        <v>0.5</v>
      </c>
      <c r="C51" s="27"/>
      <c r="D51" s="27"/>
      <c r="E51" s="24"/>
    </row>
    <row r="52" spans="1:5" x14ac:dyDescent="0.25">
      <c r="A52" s="26" t="s">
        <v>322</v>
      </c>
      <c r="B52" s="27">
        <v>0.9</v>
      </c>
      <c r="C52" s="27"/>
      <c r="D52" s="27"/>
      <c r="E52" s="24" t="s">
        <v>315</v>
      </c>
    </row>
    <row r="53" spans="1:5" x14ac:dyDescent="0.25">
      <c r="A53" s="26" t="s">
        <v>323</v>
      </c>
      <c r="B53" s="27">
        <v>0.5</v>
      </c>
      <c r="C53" s="27"/>
      <c r="D53" s="27"/>
      <c r="E53" s="24" t="s">
        <v>314</v>
      </c>
    </row>
    <row r="54" spans="1:5" x14ac:dyDescent="0.25">
      <c r="A54" s="26" t="s">
        <v>324</v>
      </c>
      <c r="B54" s="27">
        <f xml:space="preserve"> 10/24</f>
        <v>0.41666666666666669</v>
      </c>
      <c r="C54" s="27"/>
      <c r="D54" s="27"/>
      <c r="E54" s="24" t="s">
        <v>169</v>
      </c>
    </row>
    <row r="55" spans="1:5" x14ac:dyDescent="0.25">
      <c r="A55" s="26" t="s">
        <v>325</v>
      </c>
      <c r="B55" s="27">
        <v>0.84</v>
      </c>
      <c r="C55" s="27"/>
      <c r="D55" s="27"/>
      <c r="E55" s="24" t="s">
        <v>170</v>
      </c>
    </row>
    <row r="56" spans="1:5" x14ac:dyDescent="0.25">
      <c r="A56" s="26" t="s">
        <v>271</v>
      </c>
      <c r="B56" s="27">
        <v>0.2</v>
      </c>
      <c r="C56" s="27"/>
      <c r="D56" s="27"/>
      <c r="E56" s="24"/>
    </row>
    <row r="57" spans="1:5" x14ac:dyDescent="0.25">
      <c r="A57" s="26" t="s">
        <v>270</v>
      </c>
      <c r="B57" s="27">
        <v>0.1</v>
      </c>
      <c r="C57" s="27"/>
      <c r="D57" s="27"/>
      <c r="E57" s="24"/>
    </row>
    <row r="58" spans="1:5" x14ac:dyDescent="0.25">
      <c r="A58" s="26" t="s">
        <v>269</v>
      </c>
      <c r="B58" s="27">
        <v>0.2</v>
      </c>
      <c r="C58" s="27"/>
      <c r="D58" s="27"/>
      <c r="E58" s="24"/>
    </row>
    <row r="59" spans="1:5" x14ac:dyDescent="0.25">
      <c r="A59" s="26" t="s">
        <v>326</v>
      </c>
      <c r="B59" s="27">
        <v>5.2999999999999999E-2</v>
      </c>
      <c r="C59" s="27"/>
      <c r="D59" s="27"/>
      <c r="E59" s="24"/>
    </row>
    <row r="60" spans="1:5" x14ac:dyDescent="0.25">
      <c r="A60" s="26" t="s">
        <v>268</v>
      </c>
      <c r="B60" s="27">
        <v>0.2</v>
      </c>
      <c r="C60" s="27"/>
      <c r="D60" s="27"/>
      <c r="E60" s="24"/>
    </row>
    <row r="61" spans="1:5" x14ac:dyDescent="0.25">
      <c r="A61" s="26" t="s">
        <v>272</v>
      </c>
      <c r="B61" s="27">
        <v>0.3</v>
      </c>
      <c r="C61" s="27"/>
      <c r="D61" s="27"/>
      <c r="E61" s="24"/>
    </row>
    <row r="62" spans="1:5" x14ac:dyDescent="0.25">
      <c r="A62" s="26" t="s">
        <v>273</v>
      </c>
      <c r="B62" s="27">
        <v>0.2</v>
      </c>
      <c r="C62" s="27"/>
      <c r="D62" s="27"/>
      <c r="E62" s="24"/>
    </row>
    <row r="63" spans="1:5" x14ac:dyDescent="0.25">
      <c r="A63" s="22" t="s">
        <v>327</v>
      </c>
      <c r="B63" s="23">
        <v>6.5000000000000002E-2</v>
      </c>
      <c r="C63" s="83"/>
      <c r="D63" s="83"/>
      <c r="E63" s="83"/>
    </row>
    <row r="64" spans="1:5" x14ac:dyDescent="0.25">
      <c r="A64" s="22" t="s">
        <v>328</v>
      </c>
      <c r="B64" s="23">
        <v>0.16</v>
      </c>
      <c r="C64" s="83"/>
      <c r="D64" s="83"/>
      <c r="E64" s="83"/>
    </row>
    <row r="65" spans="1:5" x14ac:dyDescent="0.25">
      <c r="A65" s="22" t="s">
        <v>329</v>
      </c>
      <c r="B65" s="23">
        <v>0.05</v>
      </c>
      <c r="C65" s="83"/>
      <c r="D65" s="83"/>
      <c r="E65" s="83"/>
    </row>
    <row r="66" spans="1:5" x14ac:dyDescent="0.25">
      <c r="A66" s="22" t="s">
        <v>330</v>
      </c>
      <c r="B66" s="23">
        <v>0.156</v>
      </c>
      <c r="C66" s="83"/>
      <c r="D66" s="83"/>
      <c r="E66" s="83"/>
    </row>
    <row r="67" spans="1:5" x14ac:dyDescent="0.25">
      <c r="A67" s="26" t="s">
        <v>331</v>
      </c>
      <c r="B67" s="27">
        <f>6/12</f>
        <v>0.5</v>
      </c>
      <c r="C67" s="27"/>
      <c r="D67" s="27"/>
      <c r="E67" s="24" t="s">
        <v>74</v>
      </c>
    </row>
    <row r="68" spans="1:5" x14ac:dyDescent="0.25">
      <c r="A68" s="26" t="s">
        <v>332</v>
      </c>
      <c r="B68" s="27">
        <v>89</v>
      </c>
      <c r="C68" s="27"/>
      <c r="D68" s="27"/>
      <c r="E68" s="24" t="s">
        <v>132</v>
      </c>
    </row>
    <row r="69" spans="1:5" x14ac:dyDescent="0.25">
      <c r="A69" s="26" t="s">
        <v>333</v>
      </c>
      <c r="B69" s="27">
        <v>40</v>
      </c>
      <c r="C69" s="27"/>
      <c r="D69" s="27"/>
      <c r="E69" s="24" t="s">
        <v>133</v>
      </c>
    </row>
    <row r="70" spans="1:5" x14ac:dyDescent="0.25">
      <c r="A70" s="26" t="s">
        <v>334</v>
      </c>
      <c r="B70" s="27">
        <v>50</v>
      </c>
      <c r="C70" s="27"/>
      <c r="D70" s="27"/>
      <c r="E70" s="24" t="s">
        <v>134</v>
      </c>
    </row>
    <row r="71" spans="1:5" x14ac:dyDescent="0.25">
      <c r="A71" s="26" t="s">
        <v>335</v>
      </c>
      <c r="B71" s="27">
        <v>50</v>
      </c>
      <c r="C71" s="27"/>
      <c r="D71" s="27"/>
      <c r="E71" s="24" t="s">
        <v>160</v>
      </c>
    </row>
    <row r="72" spans="1:5" x14ac:dyDescent="0.25">
      <c r="A72" s="26" t="s">
        <v>336</v>
      </c>
      <c r="B72" s="27">
        <v>0.85</v>
      </c>
      <c r="C72" s="27"/>
      <c r="D72" s="27"/>
      <c r="E72" s="24" t="s">
        <v>135</v>
      </c>
    </row>
    <row r="73" spans="1:5" x14ac:dyDescent="0.25">
      <c r="A73" s="26" t="s">
        <v>337</v>
      </c>
      <c r="B73" s="27">
        <f>1.3</f>
        <v>1.3</v>
      </c>
      <c r="C73" s="27"/>
      <c r="D73" s="27"/>
      <c r="E73" s="24"/>
    </row>
    <row r="74" spans="1:5" x14ac:dyDescent="0.25">
      <c r="A74" s="26" t="s">
        <v>338</v>
      </c>
      <c r="B74" s="27">
        <v>0.27</v>
      </c>
      <c r="C74" s="27"/>
      <c r="D74" s="27"/>
      <c r="E74" s="24"/>
    </row>
    <row r="75" spans="1:5" x14ac:dyDescent="0.25">
      <c r="A75" s="26" t="s">
        <v>339</v>
      </c>
      <c r="B75" s="27">
        <v>0.8</v>
      </c>
      <c r="C75" s="27"/>
      <c r="D75" s="27"/>
      <c r="E75" s="24"/>
    </row>
    <row r="76" spans="1:5" x14ac:dyDescent="0.25">
      <c r="A76" s="24" t="s">
        <v>41</v>
      </c>
      <c r="B76" s="25">
        <v>4.7</v>
      </c>
      <c r="C76" s="25"/>
      <c r="D76" s="25"/>
      <c r="E76" s="24" t="s">
        <v>42</v>
      </c>
    </row>
    <row r="77" spans="1:5" x14ac:dyDescent="0.25">
      <c r="A77" s="24" t="s">
        <v>209</v>
      </c>
      <c r="B77" s="25">
        <v>25</v>
      </c>
      <c r="C77" s="25"/>
      <c r="D77" s="25"/>
      <c r="E77" s="24" t="s">
        <v>118</v>
      </c>
    </row>
    <row r="78" spans="1:5" s="75" customFormat="1" x14ac:dyDescent="0.25">
      <c r="A78" s="24" t="s">
        <v>210</v>
      </c>
      <c r="B78" s="25">
        <v>3.11</v>
      </c>
      <c r="C78" s="25"/>
      <c r="D78" s="25"/>
      <c r="E78" s="24"/>
    </row>
    <row r="79" spans="1:5" s="75" customFormat="1" x14ac:dyDescent="0.25">
      <c r="A79" s="24" t="s">
        <v>211</v>
      </c>
      <c r="B79" s="25">
        <v>36.700000000000003</v>
      </c>
      <c r="C79" s="25"/>
      <c r="D79" s="25"/>
      <c r="E79" s="24"/>
    </row>
    <row r="80" spans="1:5" s="75" customFormat="1" x14ac:dyDescent="0.25">
      <c r="A80" s="24" t="s">
        <v>212</v>
      </c>
      <c r="B80" s="25">
        <v>8.8000000000000007</v>
      </c>
      <c r="C80" s="25"/>
      <c r="D80" s="25"/>
      <c r="E80" s="24"/>
    </row>
    <row r="81" spans="1:5" s="75" customFormat="1" x14ac:dyDescent="0.25">
      <c r="A81" s="24" t="s">
        <v>213</v>
      </c>
      <c r="B81" s="25">
        <v>3</v>
      </c>
      <c r="C81" s="25"/>
      <c r="D81" s="25"/>
      <c r="E81" s="24"/>
    </row>
    <row r="82" spans="1:5" s="75" customFormat="1" x14ac:dyDescent="0.25">
      <c r="A82" s="24" t="s">
        <v>214</v>
      </c>
      <c r="B82" s="25">
        <v>3.5</v>
      </c>
      <c r="C82" s="25"/>
      <c r="D82" s="25"/>
      <c r="E82" s="24"/>
    </row>
    <row r="83" spans="1:5" s="75" customFormat="1" x14ac:dyDescent="0.25">
      <c r="A83" s="24" t="s">
        <v>215</v>
      </c>
      <c r="B83" s="25">
        <v>2.9</v>
      </c>
      <c r="C83" s="25"/>
      <c r="D83" s="25"/>
      <c r="E83" s="24"/>
    </row>
    <row r="84" spans="1:5" s="75" customFormat="1" x14ac:dyDescent="0.25">
      <c r="A84" s="24" t="s">
        <v>216</v>
      </c>
      <c r="B84" s="25">
        <v>0.05</v>
      </c>
      <c r="C84" s="25"/>
      <c r="D84" s="25"/>
      <c r="E84" s="24"/>
    </row>
    <row r="85" spans="1:5" s="75" customFormat="1" x14ac:dyDescent="0.25">
      <c r="A85" s="24" t="s">
        <v>217</v>
      </c>
      <c r="B85" s="25">
        <v>0</v>
      </c>
      <c r="C85" s="25"/>
      <c r="D85" s="25"/>
      <c r="E85" s="24"/>
    </row>
    <row r="86" spans="1:5" s="75" customFormat="1" x14ac:dyDescent="0.25">
      <c r="A86" s="24" t="s">
        <v>223</v>
      </c>
      <c r="B86" s="25">
        <v>0.05</v>
      </c>
      <c r="C86" s="25"/>
      <c r="D86" s="25"/>
      <c r="E86" s="24"/>
    </row>
    <row r="87" spans="1:5" s="75" customFormat="1" x14ac:dyDescent="0.25">
      <c r="A87" s="24" t="s">
        <v>291</v>
      </c>
      <c r="B87" s="25">
        <v>0.06</v>
      </c>
      <c r="C87" s="25"/>
      <c r="D87" s="25"/>
      <c r="E87" s="24"/>
    </row>
    <row r="88" spans="1:5" s="75" customFormat="1" x14ac:dyDescent="0.25">
      <c r="A88" s="24" t="s">
        <v>292</v>
      </c>
      <c r="B88" s="25">
        <v>1E-4</v>
      </c>
      <c r="C88" s="25"/>
      <c r="D88" s="25"/>
      <c r="E88" s="24"/>
    </row>
    <row r="89" spans="1:5" s="75" customFormat="1" x14ac:dyDescent="0.25">
      <c r="A89" s="24" t="s">
        <v>218</v>
      </c>
      <c r="B89" s="25">
        <v>0.1</v>
      </c>
      <c r="C89" s="25"/>
      <c r="D89" s="25"/>
      <c r="E89" s="24"/>
    </row>
    <row r="90" spans="1:5" s="75" customFormat="1" x14ac:dyDescent="0.25">
      <c r="A90" s="24" t="s">
        <v>207</v>
      </c>
      <c r="B90" s="25">
        <v>0.01</v>
      </c>
      <c r="C90" s="25"/>
      <c r="D90" s="25"/>
      <c r="E90" s="24"/>
    </row>
    <row r="91" spans="1:5" s="75" customFormat="1" x14ac:dyDescent="0.25">
      <c r="A91" s="24" t="s">
        <v>225</v>
      </c>
      <c r="B91" s="25">
        <v>0.01</v>
      </c>
      <c r="C91" s="25"/>
      <c r="D91" s="25"/>
      <c r="E91" s="24"/>
    </row>
    <row r="92" spans="1:5" s="75" customFormat="1" x14ac:dyDescent="0.25">
      <c r="A92" s="24" t="s">
        <v>293</v>
      </c>
      <c r="B92" s="25">
        <v>0.01</v>
      </c>
      <c r="C92" s="25"/>
      <c r="D92" s="25"/>
      <c r="E92" s="24"/>
    </row>
    <row r="93" spans="1:5" s="75" customFormat="1" x14ac:dyDescent="0.25">
      <c r="A93" s="24" t="s">
        <v>294</v>
      </c>
      <c r="B93" s="25">
        <v>0.01</v>
      </c>
      <c r="C93" s="25"/>
      <c r="D93" s="25"/>
      <c r="E93" s="24"/>
    </row>
    <row r="94" spans="1:5" s="75" customFormat="1" x14ac:dyDescent="0.25">
      <c r="A94" s="24" t="s">
        <v>219</v>
      </c>
      <c r="B94" s="25">
        <v>0.2</v>
      </c>
      <c r="C94" s="25"/>
      <c r="D94" s="25"/>
      <c r="E94" s="24"/>
    </row>
    <row r="95" spans="1:5" s="75" customFormat="1" ht="14.25" customHeight="1" x14ac:dyDescent="0.25">
      <c r="A95" s="24" t="s">
        <v>208</v>
      </c>
      <c r="B95" s="25">
        <v>0</v>
      </c>
      <c r="C95" s="25"/>
      <c r="D95" s="25"/>
      <c r="E95" s="24"/>
    </row>
    <row r="96" spans="1:5" s="75" customFormat="1" ht="14.25" customHeight="1" x14ac:dyDescent="0.25">
      <c r="A96" s="24" t="s">
        <v>224</v>
      </c>
      <c r="B96" s="25">
        <v>0.05</v>
      </c>
      <c r="C96" s="25"/>
      <c r="D96" s="25"/>
      <c r="E96" s="24"/>
    </row>
    <row r="97" spans="1:5" s="75" customFormat="1" ht="14.25" customHeight="1" x14ac:dyDescent="0.25">
      <c r="A97" s="24" t="s">
        <v>295</v>
      </c>
      <c r="B97" s="25">
        <v>0.06</v>
      </c>
      <c r="C97" s="25"/>
      <c r="D97" s="25"/>
      <c r="E97" s="24"/>
    </row>
    <row r="98" spans="1:5" s="75" customFormat="1" ht="14.25" customHeight="1" x14ac:dyDescent="0.25">
      <c r="A98" s="24" t="s">
        <v>296</v>
      </c>
      <c r="B98" s="25">
        <v>1E-4</v>
      </c>
      <c r="C98" s="25"/>
      <c r="D98" s="25"/>
      <c r="E98" s="24"/>
    </row>
    <row r="99" spans="1:5" s="75" customFormat="1" x14ac:dyDescent="0.25">
      <c r="A99" s="24" t="s">
        <v>221</v>
      </c>
      <c r="B99" s="25">
        <v>0.25</v>
      </c>
      <c r="C99" s="25"/>
      <c r="D99" s="25"/>
      <c r="E99" s="24"/>
    </row>
    <row r="100" spans="1:5" s="75" customFormat="1" x14ac:dyDescent="0.25">
      <c r="A100" s="24" t="s">
        <v>220</v>
      </c>
      <c r="B100" s="25">
        <v>0.05</v>
      </c>
      <c r="C100" s="25"/>
      <c r="D100" s="25"/>
      <c r="E100" s="24"/>
    </row>
    <row r="101" spans="1:5" s="75" customFormat="1" x14ac:dyDescent="0.25">
      <c r="A101" s="24" t="s">
        <v>222</v>
      </c>
      <c r="B101" s="25">
        <v>0</v>
      </c>
      <c r="C101" s="25"/>
      <c r="D101" s="25"/>
      <c r="E101" s="24"/>
    </row>
    <row r="102" spans="1:5" s="75" customFormat="1" x14ac:dyDescent="0.25">
      <c r="A102" s="24" t="s">
        <v>297</v>
      </c>
      <c r="B102" s="25">
        <v>0.06</v>
      </c>
      <c r="C102" s="25"/>
      <c r="D102" s="25"/>
      <c r="E102" s="24"/>
    </row>
    <row r="103" spans="1:5" s="75" customFormat="1" x14ac:dyDescent="0.25">
      <c r="A103" s="24" t="s">
        <v>298</v>
      </c>
      <c r="B103" s="25">
        <v>1E-4</v>
      </c>
      <c r="C103" s="25"/>
      <c r="D103" s="25"/>
      <c r="E103" s="24"/>
    </row>
    <row r="104" spans="1:5" s="75" customFormat="1" x14ac:dyDescent="0.25">
      <c r="A104" s="24" t="s">
        <v>299</v>
      </c>
      <c r="B104" s="25">
        <f>1-0.06-B105-B106-B107</f>
        <v>0.83999999999999986</v>
      </c>
      <c r="C104" s="25"/>
      <c r="D104" s="25"/>
      <c r="E104" s="24"/>
    </row>
    <row r="105" spans="1:5" s="75" customFormat="1" x14ac:dyDescent="0.25">
      <c r="A105" s="24" t="s">
        <v>300</v>
      </c>
      <c r="B105" s="25">
        <v>0.05</v>
      </c>
      <c r="C105" s="25"/>
      <c r="D105" s="25"/>
      <c r="E105" s="24"/>
    </row>
    <row r="106" spans="1:5" s="75" customFormat="1" x14ac:dyDescent="0.25">
      <c r="A106" s="24" t="s">
        <v>301</v>
      </c>
      <c r="B106" s="25">
        <v>0</v>
      </c>
      <c r="C106" s="25"/>
      <c r="D106" s="25"/>
      <c r="E106" s="24"/>
    </row>
    <row r="107" spans="1:5" s="75" customFormat="1" x14ac:dyDescent="0.25">
      <c r="A107" s="24" t="s">
        <v>303</v>
      </c>
      <c r="B107" s="25">
        <v>0.05</v>
      </c>
      <c r="C107" s="25"/>
      <c r="D107" s="25"/>
      <c r="E107" s="24"/>
    </row>
    <row r="108" spans="1:5" s="75" customFormat="1" x14ac:dyDescent="0.25">
      <c r="A108" s="24" t="s">
        <v>302</v>
      </c>
      <c r="B108" s="25">
        <v>1E-4</v>
      </c>
      <c r="C108" s="25"/>
      <c r="D108" s="25"/>
      <c r="E108" s="24"/>
    </row>
    <row r="109" spans="1:5" s="75" customFormat="1" x14ac:dyDescent="0.25">
      <c r="A109" s="24" t="s">
        <v>304</v>
      </c>
      <c r="B109" s="25">
        <f>1-0.001-SUM(B110:B113)</f>
        <v>0.83899999999999997</v>
      </c>
      <c r="C109" s="25"/>
      <c r="D109" s="25"/>
      <c r="E109" s="24"/>
    </row>
    <row r="110" spans="1:5" s="75" customFormat="1" x14ac:dyDescent="0.25">
      <c r="A110" s="24" t="s">
        <v>305</v>
      </c>
      <c r="B110" s="25">
        <v>0.05</v>
      </c>
      <c r="C110" s="25"/>
      <c r="D110" s="25"/>
      <c r="E110" s="24"/>
    </row>
    <row r="111" spans="1:5" s="75" customFormat="1" x14ac:dyDescent="0.25">
      <c r="A111" s="24" t="s">
        <v>306</v>
      </c>
      <c r="B111" s="25">
        <v>0</v>
      </c>
      <c r="C111" s="25"/>
      <c r="D111" s="25"/>
      <c r="E111" s="24"/>
    </row>
    <row r="112" spans="1:5" s="75" customFormat="1" x14ac:dyDescent="0.25">
      <c r="A112" s="24" t="s">
        <v>307</v>
      </c>
      <c r="B112" s="25">
        <v>0.05</v>
      </c>
      <c r="C112" s="25"/>
      <c r="D112" s="25"/>
      <c r="E112" s="24"/>
    </row>
    <row r="113" spans="1:5" s="75" customFormat="1" x14ac:dyDescent="0.25">
      <c r="A113" s="28" t="s">
        <v>308</v>
      </c>
      <c r="B113" s="29">
        <v>0.06</v>
      </c>
      <c r="C113" s="29"/>
      <c r="D113" s="29"/>
      <c r="E113" s="28"/>
    </row>
    <row r="114" spans="1:5" x14ac:dyDescent="0.25">
      <c r="A114" s="30" t="s">
        <v>43</v>
      </c>
      <c r="B114" s="31">
        <v>1865</v>
      </c>
      <c r="C114" s="65"/>
      <c r="D114" s="65"/>
      <c r="E114" s="30" t="s">
        <v>44</v>
      </c>
    </row>
    <row r="115" spans="1:5" x14ac:dyDescent="0.25">
      <c r="A115" s="30" t="s">
        <v>71</v>
      </c>
      <c r="B115" s="31">
        <v>1900</v>
      </c>
      <c r="C115" s="65"/>
      <c r="D115" s="65"/>
      <c r="E115" s="30" t="s">
        <v>72</v>
      </c>
    </row>
    <row r="116" spans="1:5" x14ac:dyDescent="0.25">
      <c r="A116" s="30" t="s">
        <v>52</v>
      </c>
      <c r="B116" s="31">
        <v>2016</v>
      </c>
      <c r="C116" s="65"/>
      <c r="D116" s="65"/>
      <c r="E116" s="30"/>
    </row>
    <row r="117" spans="1:5" x14ac:dyDescent="0.25">
      <c r="A117" s="30" t="s">
        <v>53</v>
      </c>
      <c r="B117" s="31">
        <v>2016</v>
      </c>
      <c r="C117" s="65"/>
      <c r="D117" s="65"/>
      <c r="E117" s="30"/>
    </row>
    <row r="118" spans="1:5" x14ac:dyDescent="0.25">
      <c r="A118" s="30" t="s">
        <v>45</v>
      </c>
      <c r="B118" s="31">
        <v>2017</v>
      </c>
      <c r="C118" s="65"/>
      <c r="D118" s="65"/>
      <c r="E118" s="30" t="s">
        <v>46</v>
      </c>
    </row>
    <row r="119" spans="1:5" x14ac:dyDescent="0.25">
      <c r="A119" s="30" t="s">
        <v>47</v>
      </c>
      <c r="B119" s="31">
        <v>2020</v>
      </c>
      <c r="C119" s="65"/>
      <c r="D119" s="65"/>
      <c r="E119" s="30" t="s">
        <v>48</v>
      </c>
    </row>
    <row r="120" spans="1:5" x14ac:dyDescent="0.25">
      <c r="A120" s="30" t="s">
        <v>54</v>
      </c>
      <c r="B120" s="31">
        <v>2035</v>
      </c>
      <c r="C120" s="65"/>
      <c r="D120" s="65"/>
      <c r="E120" s="30"/>
    </row>
    <row r="121" spans="1:5" x14ac:dyDescent="0.25">
      <c r="A121" s="32" t="s">
        <v>115</v>
      </c>
      <c r="B121" s="33">
        <v>1985</v>
      </c>
      <c r="C121" s="66"/>
      <c r="D121" s="66"/>
      <c r="E121" s="30" t="s">
        <v>49</v>
      </c>
    </row>
    <row r="122" spans="1:5" x14ac:dyDescent="0.25">
      <c r="A122" s="32" t="s">
        <v>116</v>
      </c>
      <c r="B122" s="33">
        <v>1990</v>
      </c>
      <c r="C122" s="66"/>
      <c r="D122" s="66"/>
      <c r="E122" s="30" t="s">
        <v>50</v>
      </c>
    </row>
    <row r="123" spans="1:5" x14ac:dyDescent="0.25">
      <c r="A123" s="32" t="s">
        <v>117</v>
      </c>
      <c r="B123" s="33">
        <v>2050</v>
      </c>
      <c r="C123" s="66"/>
      <c r="D123" s="66"/>
      <c r="E123" s="30" t="s">
        <v>51</v>
      </c>
    </row>
    <row r="124" spans="1:5" x14ac:dyDescent="0.25">
      <c r="A124" s="30" t="s">
        <v>152</v>
      </c>
      <c r="B124" s="31">
        <v>2010</v>
      </c>
      <c r="C124" s="65"/>
      <c r="D124" s="65"/>
      <c r="E124" s="30" t="s">
        <v>153</v>
      </c>
    </row>
    <row r="125" spans="1:5" x14ac:dyDescent="0.25">
      <c r="A125" s="30" t="s">
        <v>99</v>
      </c>
      <c r="B125" s="31">
        <v>2016</v>
      </c>
      <c r="C125" s="65"/>
      <c r="D125" s="65"/>
      <c r="E125" s="30" t="s">
        <v>101</v>
      </c>
    </row>
    <row r="126" spans="1:5" x14ac:dyDescent="0.25">
      <c r="A126" s="30" t="s">
        <v>100</v>
      </c>
      <c r="B126" s="31">
        <v>2036</v>
      </c>
      <c r="C126" s="65"/>
      <c r="D126" s="65"/>
      <c r="E126" s="30" t="s">
        <v>102</v>
      </c>
    </row>
    <row r="127" spans="1:5" x14ac:dyDescent="0.25">
      <c r="A127" s="30" t="s">
        <v>103</v>
      </c>
      <c r="B127" s="74">
        <v>1</v>
      </c>
      <c r="C127" s="65"/>
      <c r="D127" s="65"/>
      <c r="E127" s="30" t="s">
        <v>104</v>
      </c>
    </row>
    <row r="128" spans="1:5" x14ac:dyDescent="0.25">
      <c r="A128" s="30" t="s">
        <v>139</v>
      </c>
      <c r="B128" s="31">
        <v>2010</v>
      </c>
      <c r="C128" s="65"/>
      <c r="D128" s="65"/>
      <c r="E128" s="30" t="s">
        <v>142</v>
      </c>
    </row>
    <row r="129" spans="1:5" x14ac:dyDescent="0.25">
      <c r="A129" s="30" t="s">
        <v>140</v>
      </c>
      <c r="B129" s="31">
        <v>2035</v>
      </c>
      <c r="C129" s="65"/>
      <c r="D129" s="65"/>
      <c r="E129" s="30" t="s">
        <v>143</v>
      </c>
    </row>
    <row r="130" spans="1:5" x14ac:dyDescent="0.25">
      <c r="A130" s="30" t="s">
        <v>141</v>
      </c>
      <c r="B130" s="31">
        <v>5</v>
      </c>
      <c r="C130" s="65"/>
      <c r="D130" s="65"/>
      <c r="E130" s="30" t="s">
        <v>144</v>
      </c>
    </row>
    <row r="131" spans="1:5" x14ac:dyDescent="0.25">
      <c r="A131" s="30" t="s">
        <v>124</v>
      </c>
      <c r="B131" s="31">
        <v>1990</v>
      </c>
      <c r="C131" s="65"/>
      <c r="D131" s="65"/>
      <c r="E131" s="30" t="s">
        <v>125</v>
      </c>
    </row>
    <row r="132" spans="1:5" x14ac:dyDescent="0.25">
      <c r="A132" s="30" t="s">
        <v>173</v>
      </c>
      <c r="B132" s="31">
        <v>2017</v>
      </c>
      <c r="C132" s="65"/>
      <c r="D132" s="65"/>
      <c r="E132" s="30"/>
    </row>
    <row r="133" spans="1:5" x14ac:dyDescent="0.25">
      <c r="A133" s="30" t="s">
        <v>122</v>
      </c>
      <c r="B133" s="31">
        <v>2035</v>
      </c>
      <c r="C133" s="65"/>
      <c r="D133" s="65"/>
      <c r="E133" s="30" t="s">
        <v>123</v>
      </c>
    </row>
    <row r="134" spans="1:5" x14ac:dyDescent="0.25">
      <c r="A134" s="30" t="s">
        <v>79</v>
      </c>
      <c r="B134" s="31">
        <v>2010</v>
      </c>
      <c r="C134" s="65"/>
      <c r="D134" s="65"/>
      <c r="E134" s="30" t="s">
        <v>77</v>
      </c>
    </row>
    <row r="135" spans="1:5" x14ac:dyDescent="0.25">
      <c r="A135" s="34" t="s">
        <v>55</v>
      </c>
      <c r="B135" s="35">
        <v>1000000</v>
      </c>
      <c r="C135" s="67"/>
      <c r="D135" s="67"/>
      <c r="E135" s="34" t="s">
        <v>56</v>
      </c>
    </row>
    <row r="136" spans="1:5" x14ac:dyDescent="0.25">
      <c r="A136" s="38" t="s">
        <v>57</v>
      </c>
      <c r="B136" s="84">
        <v>3</v>
      </c>
      <c r="C136" s="68"/>
      <c r="D136" s="68"/>
      <c r="E136" s="38" t="s">
        <v>58</v>
      </c>
    </row>
    <row r="137" spans="1:5" x14ac:dyDescent="0.25">
      <c r="A137" s="38" t="s">
        <v>61</v>
      </c>
      <c r="B137" s="38"/>
      <c r="C137" s="38"/>
      <c r="D137" s="38"/>
      <c r="E137" s="38"/>
    </row>
    <row r="138" spans="1:5" x14ac:dyDescent="0.25">
      <c r="A138" s="61" t="s">
        <v>78</v>
      </c>
      <c r="B138" s="62">
        <v>0.03</v>
      </c>
      <c r="C138" s="70"/>
      <c r="D138" s="70"/>
      <c r="E138" s="62" t="s">
        <v>126</v>
      </c>
    </row>
    <row r="139" spans="1:5" x14ac:dyDescent="0.25">
      <c r="A139" s="63" t="s">
        <v>81</v>
      </c>
      <c r="B139" s="63">
        <v>2.13</v>
      </c>
      <c r="C139" s="72"/>
      <c r="D139" s="72"/>
      <c r="E139" s="63" t="s">
        <v>127</v>
      </c>
    </row>
    <row r="140" spans="1:5" x14ac:dyDescent="0.25">
      <c r="A140" s="63" t="s">
        <v>87</v>
      </c>
      <c r="B140" s="63">
        <v>0</v>
      </c>
      <c r="C140" s="69"/>
      <c r="D140" s="69"/>
      <c r="E140" s="63" t="s">
        <v>131</v>
      </c>
    </row>
    <row r="141" spans="1:5" x14ac:dyDescent="0.25">
      <c r="A141" s="63" t="s">
        <v>145</v>
      </c>
      <c r="B141" s="63">
        <v>0</v>
      </c>
      <c r="C141" s="69"/>
      <c r="D141" s="69"/>
      <c r="E141" s="63"/>
    </row>
    <row r="142" spans="1:5" x14ac:dyDescent="0.25">
      <c r="A142" s="63" t="s">
        <v>154</v>
      </c>
      <c r="B142" s="63">
        <v>1</v>
      </c>
      <c r="C142" s="71"/>
      <c r="D142" s="71"/>
      <c r="E142" s="60" t="s">
        <v>130</v>
      </c>
    </row>
    <row r="143" spans="1:5" x14ac:dyDescent="0.25">
      <c r="A143" s="63" t="s">
        <v>93</v>
      </c>
      <c r="B143" s="63">
        <v>1</v>
      </c>
      <c r="C143" s="69"/>
      <c r="D143" s="69"/>
      <c r="E143" s="63"/>
    </row>
    <row r="144" spans="1:5" x14ac:dyDescent="0.25">
      <c r="A144" s="63" t="s">
        <v>84</v>
      </c>
      <c r="B144" s="63">
        <v>178.9</v>
      </c>
      <c r="C144" s="72"/>
      <c r="D144" s="72"/>
      <c r="E144" s="63" t="s">
        <v>162</v>
      </c>
    </row>
    <row r="145" spans="1:5" x14ac:dyDescent="0.25">
      <c r="A145" s="63" t="s">
        <v>88</v>
      </c>
      <c r="B145" s="63">
        <v>0</v>
      </c>
      <c r="C145" s="69"/>
      <c r="D145" s="69"/>
      <c r="E145" s="63"/>
    </row>
    <row r="146" spans="1:5" x14ac:dyDescent="0.25">
      <c r="A146" s="63" t="s">
        <v>146</v>
      </c>
      <c r="B146" s="63">
        <v>70800</v>
      </c>
      <c r="C146" s="69"/>
      <c r="D146" s="69"/>
      <c r="E146" s="63" t="s">
        <v>128</v>
      </c>
    </row>
    <row r="147" spans="1:5" x14ac:dyDescent="0.25">
      <c r="A147" s="63" t="s">
        <v>159</v>
      </c>
      <c r="B147" s="63">
        <v>3</v>
      </c>
      <c r="C147" s="71"/>
      <c r="D147" s="71"/>
      <c r="E147" s="60"/>
    </row>
    <row r="148" spans="1:5" x14ac:dyDescent="0.25">
      <c r="A148" s="63" t="s">
        <v>94</v>
      </c>
      <c r="B148" s="63">
        <v>0.80100000000000005</v>
      </c>
      <c r="C148" s="69"/>
      <c r="D148" s="69"/>
      <c r="E148" s="63" t="s">
        <v>129</v>
      </c>
    </row>
    <row r="149" spans="1:5" x14ac:dyDescent="0.25">
      <c r="A149" s="64" t="s">
        <v>82</v>
      </c>
      <c r="B149" s="60">
        <v>22.63</v>
      </c>
      <c r="C149" s="71"/>
      <c r="D149" s="71"/>
      <c r="E149" s="60"/>
    </row>
    <row r="150" spans="1:5" x14ac:dyDescent="0.25">
      <c r="A150" s="64" t="s">
        <v>89</v>
      </c>
      <c r="B150" s="60">
        <v>0</v>
      </c>
      <c r="C150" s="71"/>
      <c r="D150" s="71"/>
      <c r="E150" s="60"/>
    </row>
    <row r="151" spans="1:5" x14ac:dyDescent="0.25">
      <c r="A151" s="64" t="s">
        <v>147</v>
      </c>
      <c r="B151" s="60">
        <v>311038.5</v>
      </c>
      <c r="C151" s="71"/>
      <c r="D151" s="71"/>
      <c r="E151" s="60"/>
    </row>
    <row r="152" spans="1:5" x14ac:dyDescent="0.25">
      <c r="A152" s="63" t="s">
        <v>155</v>
      </c>
      <c r="B152" s="60">
        <v>3</v>
      </c>
      <c r="C152" s="71"/>
      <c r="D152" s="71"/>
      <c r="E152" s="60"/>
    </row>
    <row r="153" spans="1:5" x14ac:dyDescent="0.25">
      <c r="A153" s="64" t="s">
        <v>95</v>
      </c>
      <c r="B153" s="60">
        <v>1</v>
      </c>
      <c r="C153" s="71"/>
      <c r="D153" s="71"/>
      <c r="E153" s="60"/>
    </row>
    <row r="154" spans="1:5" x14ac:dyDescent="0.25">
      <c r="A154" s="64" t="s">
        <v>83</v>
      </c>
      <c r="B154" s="60">
        <v>500</v>
      </c>
      <c r="C154" s="71"/>
      <c r="D154" s="71"/>
      <c r="E154" s="60"/>
    </row>
    <row r="155" spans="1:5" x14ac:dyDescent="0.25">
      <c r="A155" s="64" t="s">
        <v>90</v>
      </c>
      <c r="B155" s="60">
        <v>0</v>
      </c>
      <c r="C155" s="71"/>
      <c r="D155" s="71"/>
      <c r="E155" s="60"/>
    </row>
    <row r="156" spans="1:5" x14ac:dyDescent="0.25">
      <c r="A156" s="64" t="s">
        <v>148</v>
      </c>
      <c r="B156" s="60">
        <v>10407</v>
      </c>
      <c r="C156" s="71"/>
      <c r="D156" s="71"/>
      <c r="E156" s="60"/>
    </row>
    <row r="157" spans="1:5" x14ac:dyDescent="0.25">
      <c r="A157" s="63" t="s">
        <v>156</v>
      </c>
      <c r="B157" s="60">
        <v>3</v>
      </c>
      <c r="C157" s="71"/>
      <c r="D157" s="71"/>
      <c r="E157" s="60"/>
    </row>
    <row r="158" spans="1:5" x14ac:dyDescent="0.25">
      <c r="A158" s="64" t="s">
        <v>96</v>
      </c>
      <c r="B158" s="60">
        <v>1</v>
      </c>
      <c r="C158" s="71"/>
      <c r="D158" s="71"/>
      <c r="E158" s="60"/>
    </row>
    <row r="159" spans="1:5" x14ac:dyDescent="0.25">
      <c r="A159" s="64" t="s">
        <v>85</v>
      </c>
      <c r="B159" s="60">
        <v>74.260000000000005</v>
      </c>
      <c r="C159" s="71"/>
      <c r="D159" s="71"/>
      <c r="E159" s="60"/>
    </row>
    <row r="160" spans="1:5" x14ac:dyDescent="0.25">
      <c r="A160" s="64" t="s">
        <v>91</v>
      </c>
      <c r="B160" s="60">
        <v>0</v>
      </c>
      <c r="C160" s="71"/>
      <c r="D160" s="71"/>
      <c r="E160" s="73"/>
    </row>
    <row r="161" spans="1:5" x14ac:dyDescent="0.25">
      <c r="A161" s="64" t="s">
        <v>149</v>
      </c>
      <c r="B161" s="60">
        <v>277254.63</v>
      </c>
      <c r="C161" s="71"/>
      <c r="D161" s="71"/>
      <c r="E161" s="73"/>
    </row>
    <row r="162" spans="1:5" x14ac:dyDescent="0.25">
      <c r="A162" s="63" t="s">
        <v>157</v>
      </c>
      <c r="B162" s="60">
        <v>3</v>
      </c>
      <c r="C162" s="71"/>
      <c r="D162" s="71"/>
      <c r="E162" s="60"/>
    </row>
    <row r="163" spans="1:5" x14ac:dyDescent="0.25">
      <c r="A163" s="64" t="s">
        <v>97</v>
      </c>
      <c r="B163" s="60">
        <v>0.9</v>
      </c>
      <c r="C163" s="71"/>
      <c r="D163" s="71"/>
      <c r="E163" s="60"/>
    </row>
    <row r="164" spans="1:5" x14ac:dyDescent="0.25">
      <c r="A164" s="64" t="s">
        <v>86</v>
      </c>
      <c r="B164" s="63">
        <v>95.73</v>
      </c>
      <c r="C164" s="69"/>
      <c r="D164" s="69"/>
      <c r="E164" s="63"/>
    </row>
    <row r="165" spans="1:5" x14ac:dyDescent="0.25">
      <c r="A165" s="64" t="s">
        <v>92</v>
      </c>
      <c r="B165" s="63">
        <v>0</v>
      </c>
      <c r="C165" s="69"/>
      <c r="D165" s="69"/>
      <c r="E165" s="63"/>
    </row>
    <row r="166" spans="1:5" x14ac:dyDescent="0.25">
      <c r="A166" s="64" t="s">
        <v>150</v>
      </c>
      <c r="B166" s="63">
        <v>567148.19999999995</v>
      </c>
      <c r="C166" s="69"/>
      <c r="D166" s="69"/>
      <c r="E166" s="63"/>
    </row>
    <row r="167" spans="1:5" x14ac:dyDescent="0.25">
      <c r="A167" s="63" t="s">
        <v>161</v>
      </c>
      <c r="B167" s="63">
        <v>3</v>
      </c>
      <c r="C167" s="69"/>
      <c r="D167" s="69"/>
      <c r="E167" s="63"/>
    </row>
    <row r="168" spans="1:5" x14ac:dyDescent="0.25">
      <c r="A168" s="64" t="s">
        <v>98</v>
      </c>
      <c r="B168" s="63">
        <v>0.9</v>
      </c>
      <c r="C168" s="69"/>
      <c r="D168" s="69"/>
      <c r="E168" s="63"/>
    </row>
    <row r="169" spans="1:5" x14ac:dyDescent="0.25">
      <c r="A169" s="64" t="s">
        <v>136</v>
      </c>
      <c r="B169" s="63">
        <v>1000</v>
      </c>
      <c r="C169" s="69"/>
      <c r="D169" s="69"/>
      <c r="E169" s="63"/>
    </row>
    <row r="170" spans="1:5" x14ac:dyDescent="0.25">
      <c r="A170" s="64" t="s">
        <v>137</v>
      </c>
      <c r="B170" s="63">
        <v>0</v>
      </c>
      <c r="C170" s="69"/>
      <c r="D170" s="69"/>
      <c r="E170" s="63"/>
    </row>
    <row r="171" spans="1:5" x14ac:dyDescent="0.25">
      <c r="A171" s="64" t="s">
        <v>151</v>
      </c>
      <c r="B171" s="63">
        <v>700000</v>
      </c>
      <c r="C171" s="69"/>
      <c r="D171" s="69"/>
      <c r="E171" s="63"/>
    </row>
    <row r="172" spans="1:5" x14ac:dyDescent="0.25">
      <c r="A172" s="63" t="s">
        <v>158</v>
      </c>
      <c r="B172" s="63">
        <v>3</v>
      </c>
      <c r="C172" s="69"/>
      <c r="D172" s="69"/>
      <c r="E172" s="63"/>
    </row>
    <row r="173" spans="1:5" x14ac:dyDescent="0.25">
      <c r="A173" s="64" t="s">
        <v>138</v>
      </c>
      <c r="B173" s="63">
        <v>0.8</v>
      </c>
      <c r="C173" s="69"/>
      <c r="D173" s="69"/>
      <c r="E173" s="63"/>
    </row>
    <row r="174" spans="1:5" s="76" customFormat="1" x14ac:dyDescent="0.25">
      <c r="A174" s="63" t="s">
        <v>181</v>
      </c>
      <c r="B174" s="77">
        <v>2927</v>
      </c>
      <c r="C174" s="80"/>
      <c r="D174" s="80"/>
      <c r="E174" s="78"/>
    </row>
    <row r="175" spans="1:5" s="76" customFormat="1" x14ac:dyDescent="0.25">
      <c r="A175" s="63" t="s">
        <v>180</v>
      </c>
      <c r="B175" s="63">
        <v>0</v>
      </c>
      <c r="C175" s="80"/>
      <c r="D175" s="80"/>
      <c r="E175" s="78"/>
    </row>
    <row r="176" spans="1:5" s="76" customFormat="1" x14ac:dyDescent="0.25">
      <c r="A176" s="63" t="s">
        <v>179</v>
      </c>
      <c r="B176" s="79">
        <v>1144061</v>
      </c>
      <c r="C176" s="80"/>
      <c r="D176" s="80"/>
      <c r="E176" s="78"/>
    </row>
    <row r="177" spans="1:7" s="76" customFormat="1" x14ac:dyDescent="0.25">
      <c r="A177" s="63" t="s">
        <v>178</v>
      </c>
      <c r="B177" s="63">
        <v>3</v>
      </c>
      <c r="C177" s="80"/>
      <c r="D177" s="80"/>
      <c r="E177" s="78"/>
    </row>
    <row r="178" spans="1:7" s="76" customFormat="1" x14ac:dyDescent="0.25">
      <c r="A178" s="63" t="s">
        <v>177</v>
      </c>
      <c r="B178" s="63">
        <v>0.90010000000000001</v>
      </c>
      <c r="C178" s="80"/>
      <c r="D178" s="80"/>
      <c r="E178" s="78"/>
    </row>
    <row r="179" spans="1:7" x14ac:dyDescent="0.25">
      <c r="A179" s="63" t="s">
        <v>186</v>
      </c>
      <c r="B179" s="63">
        <v>30.26</v>
      </c>
      <c r="C179" s="69"/>
      <c r="D179" s="69"/>
      <c r="E179" s="63"/>
      <c r="F179" s="75"/>
      <c r="G179" s="75"/>
    </row>
    <row r="180" spans="1:7" x14ac:dyDescent="0.25">
      <c r="A180" s="63" t="s">
        <v>185</v>
      </c>
      <c r="B180" s="63">
        <v>0</v>
      </c>
      <c r="C180" s="69"/>
      <c r="D180" s="69"/>
      <c r="E180" s="63"/>
      <c r="F180" s="75"/>
      <c r="G180" s="75"/>
    </row>
    <row r="181" spans="1:7" x14ac:dyDescent="0.25">
      <c r="A181" s="63" t="s">
        <v>184</v>
      </c>
      <c r="B181" s="63">
        <v>662</v>
      </c>
      <c r="C181" s="69"/>
      <c r="D181" s="69"/>
      <c r="E181" s="63"/>
      <c r="F181" s="75"/>
      <c r="G181" s="75"/>
    </row>
    <row r="182" spans="1:7" x14ac:dyDescent="0.25">
      <c r="A182" s="63" t="s">
        <v>183</v>
      </c>
      <c r="B182" s="63">
        <v>3</v>
      </c>
      <c r="C182" s="69"/>
      <c r="D182" s="69"/>
      <c r="E182" s="63"/>
      <c r="F182" s="75"/>
      <c r="G182" s="75"/>
    </row>
    <row r="183" spans="1:7" x14ac:dyDescent="0.25">
      <c r="A183" s="63" t="s">
        <v>182</v>
      </c>
      <c r="B183" s="63">
        <v>0.9</v>
      </c>
      <c r="C183" s="69"/>
      <c r="D183" s="69"/>
      <c r="E183" s="63"/>
      <c r="F183" s="75"/>
      <c r="G183" s="75"/>
    </row>
    <row r="184" spans="1:7" x14ac:dyDescent="0.25">
      <c r="A184" s="63" t="s">
        <v>196</v>
      </c>
      <c r="B184" s="63">
        <v>44.5</v>
      </c>
      <c r="C184" s="69"/>
      <c r="D184" s="69"/>
      <c r="E184" s="63"/>
      <c r="F184" s="75"/>
      <c r="G184" s="75"/>
    </row>
    <row r="185" spans="1:7" x14ac:dyDescent="0.25">
      <c r="A185" s="63" t="s">
        <v>192</v>
      </c>
      <c r="B185" s="63">
        <v>0</v>
      </c>
      <c r="C185" s="69"/>
      <c r="D185" s="69"/>
      <c r="E185" s="63"/>
      <c r="F185" s="75"/>
      <c r="G185" s="75"/>
    </row>
    <row r="186" spans="1:7" x14ac:dyDescent="0.25">
      <c r="A186" s="63" t="s">
        <v>193</v>
      </c>
      <c r="B186" s="81">
        <v>47157.570893525954</v>
      </c>
      <c r="C186" s="69"/>
      <c r="D186" s="69"/>
      <c r="E186" s="63"/>
      <c r="F186" s="75"/>
      <c r="G186" s="75"/>
    </row>
    <row r="187" spans="1:7" x14ac:dyDescent="0.25">
      <c r="A187" s="63" t="s">
        <v>194</v>
      </c>
      <c r="B187" s="63">
        <v>3</v>
      </c>
      <c r="C187" s="69"/>
      <c r="D187" s="69"/>
      <c r="E187" s="63"/>
      <c r="F187" s="75"/>
      <c r="G187" s="75"/>
    </row>
    <row r="188" spans="1:7" x14ac:dyDescent="0.25">
      <c r="A188" s="63" t="s">
        <v>195</v>
      </c>
      <c r="B188" s="63">
        <v>0.9</v>
      </c>
      <c r="C188" s="69"/>
      <c r="D188" s="69"/>
      <c r="E188" s="63"/>
      <c r="F188" s="75"/>
      <c r="G188" s="75"/>
    </row>
    <row r="189" spans="1:7" x14ac:dyDescent="0.25">
      <c r="A189" s="63" t="s">
        <v>197</v>
      </c>
      <c r="B189" s="63">
        <v>44.5</v>
      </c>
      <c r="C189" s="69"/>
      <c r="D189" s="69"/>
      <c r="E189" s="63"/>
      <c r="F189" s="75"/>
      <c r="G189" s="75"/>
    </row>
    <row r="190" spans="1:7" x14ac:dyDescent="0.25">
      <c r="A190" s="63" t="s">
        <v>198</v>
      </c>
      <c r="B190" s="63">
        <v>0</v>
      </c>
      <c r="C190" s="69"/>
      <c r="D190" s="69"/>
      <c r="E190" s="63"/>
      <c r="F190" s="75"/>
      <c r="G190" s="75"/>
    </row>
    <row r="191" spans="1:7" x14ac:dyDescent="0.25">
      <c r="A191" s="63" t="s">
        <v>199</v>
      </c>
      <c r="B191" s="81">
        <v>47157.570893525954</v>
      </c>
      <c r="C191" s="69"/>
      <c r="D191" s="69"/>
      <c r="E191" s="63"/>
      <c r="F191" s="75"/>
      <c r="G191" s="75"/>
    </row>
    <row r="192" spans="1:7" x14ac:dyDescent="0.25">
      <c r="A192" s="63" t="s">
        <v>200</v>
      </c>
      <c r="B192" s="63">
        <v>3</v>
      </c>
      <c r="C192" s="69"/>
      <c r="D192" s="69"/>
      <c r="E192" s="63"/>
      <c r="F192" s="75"/>
      <c r="G192" s="75"/>
    </row>
    <row r="193" spans="1:7" x14ac:dyDescent="0.25">
      <c r="A193" s="63" t="s">
        <v>201</v>
      </c>
      <c r="B193" s="63">
        <v>0.9</v>
      </c>
      <c r="C193" s="69"/>
      <c r="D193" s="69"/>
      <c r="E193" s="63"/>
      <c r="F193" s="75"/>
      <c r="G193" s="75"/>
    </row>
    <row r="194" spans="1:7" x14ac:dyDescent="0.25">
      <c r="A194" s="63" t="s">
        <v>202</v>
      </c>
      <c r="B194" s="63">
        <v>44.5</v>
      </c>
      <c r="C194" s="69"/>
      <c r="D194" s="69"/>
      <c r="E194" s="63"/>
      <c r="F194" s="75"/>
      <c r="G194" s="75"/>
    </row>
    <row r="195" spans="1:7" x14ac:dyDescent="0.25">
      <c r="A195" s="63" t="s">
        <v>203</v>
      </c>
      <c r="B195" s="63">
        <v>0</v>
      </c>
      <c r="C195" s="69"/>
      <c r="D195" s="69"/>
      <c r="E195" s="63"/>
      <c r="F195" s="75"/>
      <c r="G195" s="75"/>
    </row>
    <row r="196" spans="1:7" x14ac:dyDescent="0.25">
      <c r="A196" s="63" t="s">
        <v>204</v>
      </c>
      <c r="B196" s="81">
        <v>47157.570893525954</v>
      </c>
      <c r="C196" s="69"/>
      <c r="D196" s="69"/>
      <c r="E196" s="63"/>
      <c r="F196" s="75"/>
      <c r="G196" s="75"/>
    </row>
    <row r="197" spans="1:7" x14ac:dyDescent="0.25">
      <c r="A197" s="63" t="s">
        <v>205</v>
      </c>
      <c r="B197" s="63">
        <v>3</v>
      </c>
      <c r="C197" s="69"/>
      <c r="D197" s="69"/>
      <c r="E197" s="63"/>
      <c r="F197" s="75"/>
      <c r="G197" s="75"/>
    </row>
    <row r="198" spans="1:7" x14ac:dyDescent="0.25">
      <c r="A198" s="63" t="s">
        <v>206</v>
      </c>
      <c r="B198" s="63">
        <v>0.9</v>
      </c>
      <c r="C198" s="69"/>
      <c r="D198" s="69"/>
      <c r="E198" s="63"/>
      <c r="F198" s="75"/>
      <c r="G198" s="75"/>
    </row>
    <row r="199" spans="1:7" x14ac:dyDescent="0.25">
      <c r="A199" s="63" t="s">
        <v>187</v>
      </c>
      <c r="B199" s="63">
        <v>100</v>
      </c>
      <c r="C199" s="69"/>
      <c r="D199" s="69"/>
      <c r="E199" s="81"/>
      <c r="F199" s="75"/>
      <c r="G199" s="75"/>
    </row>
    <row r="200" spans="1:7" x14ac:dyDescent="0.25">
      <c r="A200" s="63" t="s">
        <v>188</v>
      </c>
      <c r="B200" s="63">
        <v>0</v>
      </c>
      <c r="C200" s="69"/>
      <c r="D200" s="69"/>
      <c r="E200" s="81"/>
      <c r="F200" s="75"/>
      <c r="G200" s="75"/>
    </row>
    <row r="201" spans="1:7" x14ac:dyDescent="0.25">
      <c r="A201" s="63" t="s">
        <v>189</v>
      </c>
      <c r="B201" s="63">
        <v>303870</v>
      </c>
      <c r="C201" s="69"/>
      <c r="D201" s="69"/>
      <c r="E201" s="63"/>
    </row>
    <row r="202" spans="1:7" x14ac:dyDescent="0.25">
      <c r="A202" s="63" t="s">
        <v>190</v>
      </c>
      <c r="B202" s="63">
        <v>3</v>
      </c>
      <c r="C202" s="69"/>
      <c r="D202" s="69"/>
      <c r="E202" s="82"/>
    </row>
    <row r="203" spans="1:7" x14ac:dyDescent="0.25">
      <c r="A203" s="63" t="s">
        <v>191</v>
      </c>
      <c r="B203" s="63">
        <v>0.9</v>
      </c>
      <c r="C203" s="69"/>
      <c r="D203" s="69"/>
      <c r="E203" s="82"/>
    </row>
    <row r="204" spans="1:7" x14ac:dyDescent="0.25">
      <c r="A204" s="63" t="s">
        <v>227</v>
      </c>
      <c r="B204" s="63">
        <v>10</v>
      </c>
      <c r="C204" s="69"/>
      <c r="D204" s="69"/>
      <c r="E204" s="82"/>
    </row>
    <row r="205" spans="1:7" x14ac:dyDescent="0.25">
      <c r="A205" s="63" t="s">
        <v>228</v>
      </c>
      <c r="B205" s="63">
        <v>0</v>
      </c>
      <c r="C205" s="69"/>
      <c r="D205" s="69"/>
      <c r="E205" s="82"/>
    </row>
    <row r="206" spans="1:7" x14ac:dyDescent="0.25">
      <c r="A206" s="63" t="s">
        <v>229</v>
      </c>
      <c r="B206" s="63">
        <v>0</v>
      </c>
      <c r="C206" s="69"/>
      <c r="D206" s="69"/>
      <c r="E206" s="82"/>
    </row>
    <row r="207" spans="1:7" x14ac:dyDescent="0.25">
      <c r="A207" s="63" t="s">
        <v>230</v>
      </c>
      <c r="B207" s="63">
        <v>0</v>
      </c>
      <c r="C207" s="69"/>
      <c r="D207" s="69"/>
      <c r="E207" s="82"/>
    </row>
    <row r="208" spans="1:7" x14ac:dyDescent="0.25">
      <c r="A208" s="63" t="s">
        <v>231</v>
      </c>
      <c r="B208" s="63">
        <v>0.9</v>
      </c>
      <c r="C208" s="69"/>
      <c r="D208" s="69"/>
      <c r="E208" s="82"/>
    </row>
    <row r="209" spans="1:5" x14ac:dyDescent="0.25">
      <c r="A209" s="63" t="s">
        <v>232</v>
      </c>
      <c r="B209" s="63">
        <v>15.12</v>
      </c>
      <c r="C209" s="69"/>
      <c r="D209" s="69"/>
      <c r="E209" s="82"/>
    </row>
    <row r="210" spans="1:5" x14ac:dyDescent="0.25">
      <c r="A210" s="63" t="s">
        <v>233</v>
      </c>
      <c r="B210" s="63">
        <v>0</v>
      </c>
      <c r="C210" s="69"/>
      <c r="D210" s="69"/>
      <c r="E210" s="82"/>
    </row>
    <row r="211" spans="1:5" x14ac:dyDescent="0.25">
      <c r="A211" s="63" t="s">
        <v>234</v>
      </c>
      <c r="B211" s="63">
        <v>662</v>
      </c>
      <c r="C211" s="69"/>
      <c r="D211" s="69"/>
      <c r="E211" s="82"/>
    </row>
    <row r="212" spans="1:5" x14ac:dyDescent="0.25">
      <c r="A212" s="63" t="s">
        <v>235</v>
      </c>
      <c r="B212" s="63">
        <v>3</v>
      </c>
      <c r="C212" s="69"/>
      <c r="D212" s="69"/>
      <c r="E212" s="82"/>
    </row>
    <row r="213" spans="1:5" x14ac:dyDescent="0.25">
      <c r="A213" s="63" t="s">
        <v>236</v>
      </c>
      <c r="B213" s="63">
        <v>1</v>
      </c>
      <c r="C213" s="69"/>
      <c r="D213" s="69"/>
      <c r="E213" s="82"/>
    </row>
    <row r="214" spans="1:5" x14ac:dyDescent="0.25">
      <c r="A214" s="63" t="s">
        <v>237</v>
      </c>
      <c r="B214" s="63">
        <v>39</v>
      </c>
      <c r="C214" s="69"/>
      <c r="D214" s="69"/>
      <c r="E214" s="82"/>
    </row>
    <row r="215" spans="1:5" x14ac:dyDescent="0.25">
      <c r="A215" s="63" t="s">
        <v>238</v>
      </c>
      <c r="B215" s="63">
        <v>0</v>
      </c>
      <c r="C215" s="69"/>
      <c r="D215" s="69"/>
      <c r="E215" s="82"/>
    </row>
    <row r="216" spans="1:5" x14ac:dyDescent="0.25">
      <c r="A216" s="63" t="s">
        <v>239</v>
      </c>
      <c r="B216" s="81">
        <v>47157.570893525954</v>
      </c>
      <c r="C216" s="69"/>
      <c r="D216" s="69"/>
      <c r="E216" s="82"/>
    </row>
    <row r="217" spans="1:5" x14ac:dyDescent="0.25">
      <c r="A217" s="63" t="s">
        <v>240</v>
      </c>
      <c r="B217" s="63">
        <v>3</v>
      </c>
      <c r="C217" s="69"/>
      <c r="D217" s="69"/>
      <c r="E217" s="82"/>
    </row>
    <row r="218" spans="1:5" x14ac:dyDescent="0.25">
      <c r="A218" s="63" t="s">
        <v>241</v>
      </c>
      <c r="B218" s="63">
        <v>0.9</v>
      </c>
      <c r="C218" s="69"/>
      <c r="D218" s="69"/>
      <c r="E218" s="82"/>
    </row>
    <row r="219" spans="1:5" x14ac:dyDescent="0.25">
      <c r="A219" s="63" t="s">
        <v>242</v>
      </c>
      <c r="B219" s="63">
        <v>20</v>
      </c>
      <c r="C219" s="69"/>
      <c r="D219" s="69"/>
      <c r="E219" s="82"/>
    </row>
    <row r="220" spans="1:5" x14ac:dyDescent="0.25">
      <c r="A220" s="63" t="s">
        <v>243</v>
      </c>
      <c r="B220" s="63">
        <v>0</v>
      </c>
      <c r="C220" s="69"/>
      <c r="D220" s="69"/>
      <c r="E220" s="82"/>
    </row>
    <row r="221" spans="1:5" x14ac:dyDescent="0.25">
      <c r="A221" s="63" t="s">
        <v>244</v>
      </c>
      <c r="B221" s="81">
        <v>70700</v>
      </c>
      <c r="C221" s="69"/>
      <c r="D221" s="69"/>
      <c r="E221" s="82"/>
    </row>
    <row r="222" spans="1:5" x14ac:dyDescent="0.25">
      <c r="A222" s="63" t="s">
        <v>245</v>
      </c>
      <c r="B222" s="63">
        <v>3</v>
      </c>
      <c r="C222" s="69"/>
      <c r="D222" s="69"/>
      <c r="E222" s="82"/>
    </row>
    <row r="223" spans="1:5" x14ac:dyDescent="0.25">
      <c r="A223" s="63" t="s">
        <v>246</v>
      </c>
      <c r="B223" s="63">
        <v>0.9</v>
      </c>
      <c r="C223" s="69"/>
      <c r="D223" s="69"/>
      <c r="E223" s="82"/>
    </row>
    <row r="224" spans="1:5" x14ac:dyDescent="0.25">
      <c r="A224" s="63" t="s">
        <v>247</v>
      </c>
      <c r="B224" s="63">
        <v>28</v>
      </c>
      <c r="C224" s="69"/>
      <c r="D224" s="69"/>
      <c r="E224" s="82"/>
    </row>
    <row r="225" spans="1:5" x14ac:dyDescent="0.25">
      <c r="A225" s="63" t="s">
        <v>248</v>
      </c>
      <c r="B225" s="63">
        <v>0</v>
      </c>
      <c r="C225" s="69"/>
      <c r="D225" s="69"/>
      <c r="E225" s="82"/>
    </row>
    <row r="226" spans="1:5" x14ac:dyDescent="0.25">
      <c r="A226" s="63" t="s">
        <v>249</v>
      </c>
      <c r="B226" s="81">
        <v>70700</v>
      </c>
      <c r="C226" s="69"/>
      <c r="D226" s="69"/>
      <c r="E226" s="82"/>
    </row>
    <row r="227" spans="1:5" x14ac:dyDescent="0.25">
      <c r="A227" s="63" t="s">
        <v>250</v>
      </c>
      <c r="B227" s="63">
        <v>3</v>
      </c>
      <c r="C227" s="69"/>
      <c r="D227" s="69"/>
      <c r="E227" s="63"/>
    </row>
    <row r="228" spans="1:5" x14ac:dyDescent="0.25">
      <c r="A228" s="63" t="s">
        <v>251</v>
      </c>
      <c r="B228" s="63">
        <v>0.8</v>
      </c>
      <c r="C228" s="69"/>
      <c r="D228" s="69"/>
      <c r="E228" s="63"/>
    </row>
    <row r="229" spans="1:5" x14ac:dyDescent="0.25">
      <c r="A229" s="63" t="s">
        <v>253</v>
      </c>
      <c r="B229" s="63">
        <v>16</v>
      </c>
      <c r="C229" s="69"/>
      <c r="D229" s="69"/>
      <c r="E229" s="63"/>
    </row>
    <row r="230" spans="1:5" x14ac:dyDescent="0.25">
      <c r="A230" s="63" t="s">
        <v>254</v>
      </c>
      <c r="B230" s="63">
        <v>0</v>
      </c>
      <c r="C230" s="69"/>
      <c r="D230" s="69"/>
      <c r="E230" s="63"/>
    </row>
    <row r="231" spans="1:5" x14ac:dyDescent="0.25">
      <c r="A231" s="63" t="s">
        <v>255</v>
      </c>
      <c r="B231" s="79">
        <v>424350</v>
      </c>
      <c r="C231" s="71"/>
      <c r="D231" s="71"/>
      <c r="E231" s="60"/>
    </row>
    <row r="232" spans="1:5" x14ac:dyDescent="0.25">
      <c r="A232" s="63" t="s">
        <v>256</v>
      </c>
      <c r="B232" s="63">
        <v>3</v>
      </c>
      <c r="C232" s="71"/>
      <c r="D232" s="71"/>
      <c r="E232" s="60"/>
    </row>
    <row r="233" spans="1:5" x14ac:dyDescent="0.25">
      <c r="A233" s="63" t="s">
        <v>257</v>
      </c>
      <c r="B233" s="63">
        <v>1</v>
      </c>
      <c r="C233" s="71"/>
      <c r="D233" s="71"/>
      <c r="E233" s="60"/>
    </row>
    <row r="234" spans="1:5" x14ac:dyDescent="0.25">
      <c r="A234" s="63" t="s">
        <v>258</v>
      </c>
      <c r="B234" s="63">
        <v>16</v>
      </c>
      <c r="C234" s="71"/>
      <c r="D234" s="71"/>
      <c r="E234" s="60"/>
    </row>
    <row r="235" spans="1:5" x14ac:dyDescent="0.25">
      <c r="A235" s="63" t="s">
        <v>259</v>
      </c>
      <c r="B235" s="63">
        <v>0</v>
      </c>
      <c r="C235" s="71"/>
      <c r="D235" s="71"/>
      <c r="E235" s="60"/>
    </row>
    <row r="236" spans="1:5" x14ac:dyDescent="0.25">
      <c r="A236" s="63" t="s">
        <v>260</v>
      </c>
      <c r="B236" s="79">
        <v>424350</v>
      </c>
      <c r="C236" s="71"/>
      <c r="D236" s="71"/>
      <c r="E236" s="60"/>
    </row>
    <row r="237" spans="1:5" x14ac:dyDescent="0.25">
      <c r="A237" s="63" t="s">
        <v>261</v>
      </c>
      <c r="B237" s="63">
        <v>3</v>
      </c>
      <c r="C237" s="71"/>
      <c r="D237" s="71"/>
      <c r="E237" s="60"/>
    </row>
    <row r="238" spans="1:5" x14ac:dyDescent="0.25">
      <c r="A238" s="63" t="s">
        <v>262</v>
      </c>
      <c r="B238" s="63">
        <v>1</v>
      </c>
      <c r="C238" s="71"/>
      <c r="D238" s="71"/>
      <c r="E238" s="60"/>
    </row>
    <row r="239" spans="1:5" x14ac:dyDescent="0.25">
      <c r="A239" s="63" t="s">
        <v>263</v>
      </c>
      <c r="B239" s="63">
        <v>16</v>
      </c>
      <c r="C239" s="71"/>
      <c r="D239" s="71"/>
      <c r="E239" s="60"/>
    </row>
    <row r="240" spans="1:5" x14ac:dyDescent="0.25">
      <c r="A240" s="63" t="s">
        <v>264</v>
      </c>
      <c r="B240" s="63">
        <v>0</v>
      </c>
      <c r="C240" s="71"/>
      <c r="D240" s="71"/>
      <c r="E240" s="60"/>
    </row>
    <row r="241" spans="1:5" x14ac:dyDescent="0.25">
      <c r="A241" s="63" t="s">
        <v>265</v>
      </c>
      <c r="B241" s="79">
        <v>424350</v>
      </c>
      <c r="C241" s="71"/>
      <c r="D241" s="71"/>
      <c r="E241" s="60"/>
    </row>
    <row r="242" spans="1:5" x14ac:dyDescent="0.25">
      <c r="A242" s="63" t="s">
        <v>266</v>
      </c>
      <c r="B242" s="63">
        <v>3</v>
      </c>
      <c r="C242" s="71"/>
      <c r="D242" s="71"/>
      <c r="E242" s="60"/>
    </row>
    <row r="243" spans="1:5" x14ac:dyDescent="0.25">
      <c r="A243" s="63" t="s">
        <v>267</v>
      </c>
      <c r="B243" s="63">
        <v>1</v>
      </c>
      <c r="C243" s="71"/>
      <c r="D243" s="71"/>
      <c r="E243" s="60"/>
    </row>
    <row r="244" spans="1:5" x14ac:dyDescent="0.25">
      <c r="A244" s="63" t="s">
        <v>274</v>
      </c>
      <c r="B244" s="63">
        <v>10</v>
      </c>
      <c r="C244" s="71"/>
      <c r="D244" s="71"/>
      <c r="E244" s="60" t="s">
        <v>279</v>
      </c>
    </row>
    <row r="245" spans="1:5" x14ac:dyDescent="0.25">
      <c r="A245" s="63" t="s">
        <v>275</v>
      </c>
      <c r="B245" s="63">
        <v>0</v>
      </c>
      <c r="C245" s="71"/>
      <c r="D245" s="71"/>
      <c r="E245" s="60" t="s">
        <v>279</v>
      </c>
    </row>
    <row r="246" spans="1:5" x14ac:dyDescent="0.25">
      <c r="A246" s="63" t="s">
        <v>276</v>
      </c>
      <c r="B246" s="63">
        <v>10000</v>
      </c>
      <c r="C246" s="71"/>
      <c r="D246" s="71"/>
      <c r="E246" s="60" t="s">
        <v>279</v>
      </c>
    </row>
    <row r="247" spans="1:5" x14ac:dyDescent="0.25">
      <c r="A247" s="63" t="s">
        <v>277</v>
      </c>
      <c r="B247" s="63">
        <v>3</v>
      </c>
      <c r="C247" s="71"/>
      <c r="D247" s="71"/>
      <c r="E247" s="60" t="s">
        <v>279</v>
      </c>
    </row>
    <row r="248" spans="1:5" x14ac:dyDescent="0.25">
      <c r="A248" s="63" t="s">
        <v>278</v>
      </c>
      <c r="B248" s="63">
        <v>1</v>
      </c>
      <c r="C248" s="71"/>
      <c r="D248" s="71"/>
      <c r="E248" s="60" t="s">
        <v>279</v>
      </c>
    </row>
    <row r="249" spans="1:5" x14ac:dyDescent="0.25">
      <c r="A249" s="63" t="s">
        <v>280</v>
      </c>
      <c r="B249" s="63">
        <f>10*26</f>
        <v>260</v>
      </c>
      <c r="C249" s="71"/>
      <c r="D249" s="71"/>
      <c r="E249" s="60" t="s">
        <v>279</v>
      </c>
    </row>
    <row r="250" spans="1:5" x14ac:dyDescent="0.25">
      <c r="A250" s="63" t="s">
        <v>281</v>
      </c>
      <c r="B250" s="63">
        <v>0</v>
      </c>
      <c r="C250" s="71"/>
      <c r="D250" s="71"/>
      <c r="E250" s="60" t="s">
        <v>279</v>
      </c>
    </row>
    <row r="251" spans="1:5" x14ac:dyDescent="0.25">
      <c r="A251" s="63" t="s">
        <v>282</v>
      </c>
      <c r="B251" s="63">
        <v>0</v>
      </c>
      <c r="C251" s="71"/>
      <c r="D251" s="71"/>
      <c r="E251" s="60" t="s">
        <v>279</v>
      </c>
    </row>
    <row r="252" spans="1:5" x14ac:dyDescent="0.25">
      <c r="A252" s="63" t="s">
        <v>283</v>
      </c>
      <c r="B252" s="63">
        <v>3</v>
      </c>
      <c r="C252" s="71"/>
      <c r="D252" s="71"/>
      <c r="E252" s="60" t="s">
        <v>279</v>
      </c>
    </row>
    <row r="253" spans="1:5" x14ac:dyDescent="0.25">
      <c r="A253" s="63" t="s">
        <v>284</v>
      </c>
      <c r="B253" s="63">
        <v>1</v>
      </c>
      <c r="C253" s="71"/>
      <c r="D253" s="71"/>
      <c r="E253" s="60" t="s">
        <v>279</v>
      </c>
    </row>
    <row r="254" spans="1:5" x14ac:dyDescent="0.25">
      <c r="A254" s="63" t="s">
        <v>285</v>
      </c>
      <c r="B254" s="63">
        <f>10*52*2</f>
        <v>1040</v>
      </c>
      <c r="C254" s="71"/>
      <c r="D254" s="71"/>
      <c r="E254" s="60" t="s">
        <v>279</v>
      </c>
    </row>
    <row r="255" spans="1:5" x14ac:dyDescent="0.25">
      <c r="A255" s="63" t="s">
        <v>286</v>
      </c>
      <c r="B255" s="63">
        <v>0</v>
      </c>
      <c r="C255" s="71"/>
      <c r="D255" s="71"/>
      <c r="E255" s="60" t="s">
        <v>279</v>
      </c>
    </row>
    <row r="256" spans="1:5" x14ac:dyDescent="0.25">
      <c r="A256" s="63" t="s">
        <v>287</v>
      </c>
      <c r="B256" s="63">
        <v>0</v>
      </c>
      <c r="C256" s="71"/>
      <c r="D256" s="71"/>
      <c r="E256" s="60" t="s">
        <v>279</v>
      </c>
    </row>
    <row r="257" spans="1:5" x14ac:dyDescent="0.25">
      <c r="A257" s="63" t="s">
        <v>288</v>
      </c>
      <c r="B257" s="63">
        <v>3</v>
      </c>
      <c r="C257" s="71"/>
      <c r="D257" s="71"/>
      <c r="E257" s="60" t="s">
        <v>279</v>
      </c>
    </row>
    <row r="258" spans="1:5" x14ac:dyDescent="0.25">
      <c r="A258" s="63" t="s">
        <v>289</v>
      </c>
      <c r="B258" s="63">
        <v>1</v>
      </c>
      <c r="C258" s="71"/>
      <c r="D258" s="71"/>
      <c r="E258" s="60" t="s">
        <v>279</v>
      </c>
    </row>
    <row r="259" spans="1:5" x14ac:dyDescent="0.25">
      <c r="A259" s="63" t="s">
        <v>309</v>
      </c>
      <c r="B259" s="63">
        <v>24</v>
      </c>
      <c r="C259" s="71"/>
      <c r="D259" s="71"/>
      <c r="E259" s="60"/>
    </row>
    <row r="260" spans="1:5" x14ac:dyDescent="0.25">
      <c r="A260" s="63" t="s">
        <v>310</v>
      </c>
      <c r="B260" s="63">
        <v>0</v>
      </c>
      <c r="C260" s="71"/>
      <c r="D260" s="71"/>
      <c r="E260" s="60"/>
    </row>
    <row r="261" spans="1:5" x14ac:dyDescent="0.25">
      <c r="A261" s="63" t="s">
        <v>311</v>
      </c>
      <c r="B261" s="63">
        <v>0</v>
      </c>
      <c r="C261" s="71"/>
      <c r="D261" s="71"/>
      <c r="E261" s="60"/>
    </row>
    <row r="262" spans="1:5" x14ac:dyDescent="0.25">
      <c r="A262" s="63" t="s">
        <v>312</v>
      </c>
      <c r="B262" s="63">
        <v>3</v>
      </c>
      <c r="C262" s="71"/>
      <c r="D262" s="71"/>
      <c r="E262" s="60"/>
    </row>
    <row r="263" spans="1:5" x14ac:dyDescent="0.25">
      <c r="A263" s="63" t="s">
        <v>313</v>
      </c>
      <c r="B263" s="63">
        <v>0.90010000000000001</v>
      </c>
      <c r="C263" s="71"/>
      <c r="D263" s="71"/>
      <c r="E263" s="60"/>
    </row>
  </sheetData>
  <dataValidations disablePrompts="1" count="2">
    <dataValidation type="decimal" allowBlank="1" showInputMessage="1" showErrorMessage="1" sqref="B114:D134">
      <formula1>-10000</formula1>
      <formula2>10000</formula2>
    </dataValidation>
    <dataValidation type="whole" allowBlank="1" showInputMessage="1" showErrorMessage="1" sqref="B135:D136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5" unlockedFormula="1"/>
    <ignoredError sqref="B10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340</v>
      </c>
      <c r="B2" s="40" t="s">
        <v>0</v>
      </c>
      <c r="C2" s="40"/>
      <c r="D2" s="51"/>
      <c r="E2" s="51">
        <v>0</v>
      </c>
      <c r="F2" s="51"/>
      <c r="G2" s="51"/>
      <c r="H2" s="51"/>
      <c r="I2" s="51">
        <v>25</v>
      </c>
      <c r="J2" s="51"/>
      <c r="K2" s="51"/>
      <c r="L2" s="51">
        <v>55</v>
      </c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s="21" customFormat="1" x14ac:dyDescent="0.3">
      <c r="A3" s="19" t="s">
        <v>105</v>
      </c>
      <c r="B3" s="20" t="s">
        <v>0</v>
      </c>
      <c r="C3" s="20">
        <v>5</v>
      </c>
      <c r="D3" s="52"/>
      <c r="E3" s="52"/>
      <c r="F3" s="52">
        <v>0</v>
      </c>
      <c r="G3" s="52"/>
      <c r="H3" s="52"/>
      <c r="I3" s="52"/>
      <c r="J3" s="52"/>
      <c r="K3" s="52">
        <v>10</v>
      </c>
      <c r="L3" s="52"/>
      <c r="M3" s="52">
        <v>30</v>
      </c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spans="1:27" s="7" customFormat="1" x14ac:dyDescent="0.3">
      <c r="A4" s="14" t="s">
        <v>106</v>
      </c>
      <c r="B4" s="6" t="s">
        <v>1</v>
      </c>
      <c r="C4" s="6"/>
      <c r="D4" s="53"/>
      <c r="E4" s="53"/>
      <c r="F4" s="53">
        <v>70</v>
      </c>
      <c r="G4" s="53"/>
      <c r="H4" s="53"/>
      <c r="I4" s="53"/>
      <c r="J4" s="53">
        <v>80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" s="9" customFormat="1" x14ac:dyDescent="0.3">
      <c r="A5" s="15" t="s">
        <v>107</v>
      </c>
      <c r="B5" s="8" t="s">
        <v>1</v>
      </c>
      <c r="C5" s="8"/>
      <c r="D5" s="54"/>
      <c r="E5" s="54"/>
      <c r="F5" s="54"/>
      <c r="G5" s="54"/>
      <c r="H5" s="54"/>
      <c r="I5" s="54"/>
      <c r="J5" s="54"/>
      <c r="K5" s="54"/>
      <c r="L5" s="54"/>
      <c r="M5" s="54">
        <v>30</v>
      </c>
      <c r="N5" s="54"/>
      <c r="O5" s="54"/>
      <c r="P5" s="54"/>
      <c r="Q5" s="54"/>
      <c r="R5" s="54"/>
      <c r="S5" s="54"/>
      <c r="T5" s="54"/>
      <c r="U5" s="54"/>
      <c r="V5" s="54">
        <v>50</v>
      </c>
      <c r="W5" s="54"/>
      <c r="X5" s="54"/>
      <c r="Y5" s="54"/>
      <c r="Z5" s="54"/>
      <c r="AA5" s="54"/>
    </row>
    <row r="6" spans="1:27" s="9" customFormat="1" x14ac:dyDescent="0.3">
      <c r="A6" s="15" t="s">
        <v>108</v>
      </c>
      <c r="B6" s="8" t="s">
        <v>1</v>
      </c>
      <c r="C6" s="8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>
        <v>50</v>
      </c>
      <c r="W6" s="54"/>
      <c r="X6" s="54"/>
      <c r="Y6" s="54"/>
      <c r="Z6" s="54"/>
      <c r="AA6" s="54"/>
    </row>
    <row r="7" spans="1:27" s="11" customFormat="1" x14ac:dyDescent="0.3">
      <c r="A7" s="16" t="s">
        <v>109</v>
      </c>
      <c r="B7" s="10" t="s">
        <v>0</v>
      </c>
      <c r="C7" s="10"/>
      <c r="D7" s="55"/>
      <c r="E7" s="55"/>
      <c r="F7" s="55"/>
      <c r="G7" s="55"/>
      <c r="H7" s="55"/>
      <c r="I7" s="55">
        <v>0</v>
      </c>
      <c r="J7" s="55"/>
      <c r="K7" s="55"/>
      <c r="L7" s="55"/>
      <c r="M7" s="55">
        <v>40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s="11" customFormat="1" x14ac:dyDescent="0.3">
      <c r="A8" s="16" t="s">
        <v>110</v>
      </c>
      <c r="B8" s="10" t="s">
        <v>0</v>
      </c>
      <c r="C8" s="10">
        <v>3</v>
      </c>
      <c r="D8" s="55"/>
      <c r="E8" s="55"/>
      <c r="F8" s="55"/>
      <c r="G8" s="55"/>
      <c r="H8" s="55"/>
      <c r="I8" s="55">
        <v>0</v>
      </c>
      <c r="J8" s="55"/>
      <c r="K8" s="55"/>
      <c r="L8" s="55"/>
      <c r="M8" s="55">
        <v>10</v>
      </c>
      <c r="N8" s="55"/>
      <c r="O8" s="55"/>
      <c r="P8" s="55">
        <v>8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s="44" customFormat="1" x14ac:dyDescent="0.3">
      <c r="A9" s="42" t="s">
        <v>111</v>
      </c>
      <c r="B9" s="43" t="s">
        <v>0</v>
      </c>
      <c r="C9" s="43"/>
      <c r="D9" s="56"/>
      <c r="E9" s="56"/>
      <c r="F9" s="56"/>
      <c r="G9" s="56"/>
      <c r="H9" s="56"/>
      <c r="I9" s="56">
        <v>0</v>
      </c>
      <c r="J9" s="56"/>
      <c r="K9" s="56"/>
      <c r="L9" s="56"/>
      <c r="M9" s="56">
        <v>15</v>
      </c>
      <c r="N9" s="56"/>
      <c r="O9" s="56"/>
      <c r="P9" s="56">
        <v>30</v>
      </c>
      <c r="Q9" s="56"/>
      <c r="R9" s="56"/>
      <c r="S9" s="56"/>
      <c r="T9" s="56"/>
      <c r="U9" s="56"/>
      <c r="V9" s="56"/>
      <c r="W9" s="56"/>
      <c r="X9" s="56"/>
      <c r="Y9" s="56"/>
      <c r="Z9" s="56"/>
      <c r="AA9" s="56">
        <v>50</v>
      </c>
    </row>
    <row r="10" spans="1:27" s="44" customFormat="1" x14ac:dyDescent="0.3">
      <c r="A10" s="42" t="s">
        <v>112</v>
      </c>
      <c r="B10" s="43" t="s">
        <v>0</v>
      </c>
      <c r="C10" s="43"/>
      <c r="D10" s="56"/>
      <c r="E10" s="56"/>
      <c r="F10" s="56"/>
      <c r="G10" s="56"/>
      <c r="H10" s="56"/>
      <c r="I10" s="56">
        <v>0</v>
      </c>
      <c r="J10" s="56"/>
      <c r="K10" s="56"/>
      <c r="L10" s="56"/>
      <c r="M10" s="56">
        <v>55</v>
      </c>
      <c r="N10" s="56"/>
      <c r="O10" s="56"/>
      <c r="P10" s="56">
        <v>50</v>
      </c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>
        <v>20</v>
      </c>
    </row>
    <row r="11" spans="1:27" s="13" customFormat="1" x14ac:dyDescent="0.3">
      <c r="A11" s="17" t="s">
        <v>113</v>
      </c>
      <c r="B11" s="12" t="s">
        <v>0</v>
      </c>
      <c r="C11" s="12"/>
      <c r="D11" s="57"/>
      <c r="E11" s="57"/>
      <c r="F11" s="57"/>
      <c r="G11" s="57"/>
      <c r="H11" s="57"/>
      <c r="I11" s="57">
        <v>0</v>
      </c>
      <c r="J11" s="57"/>
      <c r="K11" s="57"/>
      <c r="L11" s="57"/>
      <c r="M11" s="57">
        <v>35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>
        <v>50</v>
      </c>
    </row>
    <row r="12" spans="1:27" s="13" customFormat="1" x14ac:dyDescent="0.3">
      <c r="A12" s="17" t="s">
        <v>114</v>
      </c>
      <c r="B12" s="12" t="s">
        <v>0</v>
      </c>
      <c r="C12" s="12"/>
      <c r="D12" s="57"/>
      <c r="E12" s="57"/>
      <c r="F12" s="57"/>
      <c r="G12" s="57"/>
      <c r="H12" s="57"/>
      <c r="I12" s="57">
        <v>0</v>
      </c>
      <c r="J12" s="57"/>
      <c r="K12" s="57"/>
      <c r="L12" s="57"/>
      <c r="M12" s="57">
        <v>20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>
        <v>30</v>
      </c>
    </row>
    <row r="13" spans="1:27" s="47" customFormat="1" x14ac:dyDescent="0.3">
      <c r="A13" s="45" t="s">
        <v>12</v>
      </c>
      <c r="B13" s="46" t="s">
        <v>0</v>
      </c>
      <c r="C13" s="46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>
        <f>7/365</f>
        <v>1.9178082191780823E-2</v>
      </c>
    </row>
    <row r="14" spans="1:27" s="47" customFormat="1" x14ac:dyDescent="0.3">
      <c r="A14" s="45" t="s">
        <v>10</v>
      </c>
      <c r="B14" s="46" t="s">
        <v>0</v>
      </c>
      <c r="C14" s="46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>
        <f>30/365</f>
        <v>8.2191780821917804E-2</v>
      </c>
    </row>
    <row r="15" spans="1:27" s="47" customFormat="1" x14ac:dyDescent="0.3">
      <c r="A15" s="45" t="s">
        <v>11</v>
      </c>
      <c r="B15" s="46" t="s">
        <v>0</v>
      </c>
      <c r="C15" s="46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>
        <f>7/365</f>
        <v>1.9178082191780823E-2</v>
      </c>
    </row>
    <row r="16" spans="1:27" s="50" customFormat="1" x14ac:dyDescent="0.3">
      <c r="A16" s="48" t="s">
        <v>6</v>
      </c>
      <c r="B16" s="49" t="s">
        <v>0</v>
      </c>
      <c r="C16" s="4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spans="1:27" s="50" customFormat="1" x14ac:dyDescent="0.3">
      <c r="A17" s="48" t="s">
        <v>7</v>
      </c>
      <c r="B17" s="49" t="s">
        <v>0</v>
      </c>
      <c r="C17" s="4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spans="1:27" s="50" customFormat="1" x14ac:dyDescent="0.3">
      <c r="A18" s="48" t="s">
        <v>8</v>
      </c>
      <c r="B18" s="49" t="s">
        <v>0</v>
      </c>
      <c r="C18" s="4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spans="1:27" s="50" customFormat="1" x14ac:dyDescent="0.3">
      <c r="A19" s="48" t="s">
        <v>9</v>
      </c>
      <c r="B19" s="49" t="s">
        <v>0</v>
      </c>
      <c r="C19" s="4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spans="1:27" s="44" customFormat="1" x14ac:dyDescent="0.3">
      <c r="A20" s="42" t="s">
        <v>80</v>
      </c>
      <c r="B20" s="43" t="s">
        <v>4</v>
      </c>
      <c r="C20" s="43"/>
      <c r="D20" s="44">
        <v>4.3099999999999996</v>
      </c>
      <c r="F20" s="44">
        <v>4.84</v>
      </c>
      <c r="G20" s="44">
        <v>5.44</v>
      </c>
      <c r="H20" s="44">
        <v>6.11</v>
      </c>
      <c r="I20" s="44">
        <v>6.86</v>
      </c>
      <c r="J20" s="44">
        <v>7.7</v>
      </c>
      <c r="K20" s="44">
        <v>8.68</v>
      </c>
      <c r="L20" s="44">
        <v>16.5</v>
      </c>
      <c r="M20" s="44">
        <v>25.9</v>
      </c>
      <c r="N20" s="44">
        <v>30.8</v>
      </c>
      <c r="O20" s="44">
        <v>36.1</v>
      </c>
      <c r="P20" s="44">
        <v>36.799999999999997</v>
      </c>
      <c r="Q20" s="44">
        <v>38.9</v>
      </c>
      <c r="R20" s="44">
        <v>43.4</v>
      </c>
      <c r="S20" s="44">
        <v>49.9</v>
      </c>
      <c r="T20" s="44">
        <v>58.6</v>
      </c>
      <c r="U20" s="44">
        <v>60.4</v>
      </c>
      <c r="V20" s="44">
        <v>70.099999999999994</v>
      </c>
      <c r="W20" s="44">
        <v>73.099999999999994</v>
      </c>
      <c r="X20" s="44">
        <v>100</v>
      </c>
      <c r="Y20" s="44">
        <v>110.9</v>
      </c>
      <c r="Z20" s="44">
        <v>114.2</v>
      </c>
      <c r="AA20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62</v>
      </c>
      <c r="D2" t="s">
        <v>60</v>
      </c>
    </row>
    <row r="3" spans="1:4" x14ac:dyDescent="0.3">
      <c r="A3" t="s">
        <v>1</v>
      </c>
      <c r="B3" t="b">
        <v>0</v>
      </c>
      <c r="C3" t="s">
        <v>63</v>
      </c>
    </row>
    <row r="4" spans="1:4" x14ac:dyDescent="0.3">
      <c r="A4" t="s">
        <v>4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2017-06-05T00:59:29Z</dcterms:modified>
</cp:coreProperties>
</file>