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t\Dropbox\new school\School\CSC433\Assignments\proj4aTrianoMatt\"/>
    </mc:Choice>
  </mc:AlternateContent>
  <bookViews>
    <workbookView xWindow="0" yWindow="0" windowWidth="18816" windowHeight="6612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2" l="1"/>
  <c r="M13" i="2"/>
  <c r="N13" i="2"/>
  <c r="O13" i="2"/>
  <c r="P13" i="2"/>
  <c r="Q13" i="2"/>
  <c r="L15" i="2"/>
  <c r="M15" i="2"/>
  <c r="N15" i="2"/>
  <c r="O15" i="2"/>
  <c r="P15" i="2"/>
  <c r="Q15" i="2"/>
  <c r="L17" i="2"/>
  <c r="M17" i="2"/>
  <c r="N17" i="2"/>
  <c r="O17" i="2"/>
  <c r="P17" i="2"/>
  <c r="Q17" i="2"/>
  <c r="L19" i="2"/>
  <c r="M19" i="2"/>
  <c r="N19" i="2"/>
  <c r="O19" i="2"/>
  <c r="P19" i="2"/>
  <c r="Q19" i="2"/>
  <c r="L21" i="2"/>
  <c r="M21" i="2"/>
  <c r="N21" i="2"/>
  <c r="O21" i="2"/>
  <c r="P21" i="2"/>
  <c r="Q21" i="2"/>
  <c r="K21" i="2"/>
  <c r="K19" i="2"/>
  <c r="K17" i="2"/>
  <c r="K15" i="2"/>
  <c r="K13" i="2"/>
  <c r="L11" i="2"/>
  <c r="M11" i="2"/>
  <c r="N11" i="2"/>
  <c r="O11" i="2"/>
  <c r="P11" i="2"/>
  <c r="Q11" i="2"/>
  <c r="K11" i="2"/>
  <c r="L9" i="2"/>
  <c r="M9" i="2"/>
  <c r="N9" i="2"/>
  <c r="O9" i="2"/>
  <c r="P9" i="2"/>
  <c r="Q9" i="2"/>
  <c r="K9" i="2"/>
  <c r="K3" i="1"/>
  <c r="K4" i="1"/>
  <c r="K2" i="1"/>
  <c r="J2" i="1"/>
  <c r="J3" i="1"/>
  <c r="J4" i="1"/>
  <c r="I3" i="1"/>
  <c r="I4" i="1"/>
  <c r="I2" i="1"/>
  <c r="I5" i="1"/>
  <c r="H5" i="1"/>
  <c r="G5" i="1"/>
  <c r="H4" i="1"/>
  <c r="G4" i="1"/>
  <c r="H2" i="1"/>
  <c r="G2" i="1"/>
</calcChain>
</file>

<file path=xl/sharedStrings.xml><?xml version="1.0" encoding="utf-8"?>
<sst xmlns="http://schemas.openxmlformats.org/spreadsheetml/2006/main" count="42" uniqueCount="33">
  <si>
    <t>$10,001 to $20,000</t>
  </si>
  <si>
    <t>$20,001 to $35,000</t>
  </si>
  <si>
    <t>$35,001 to $50,000</t>
  </si>
  <si>
    <t>$50,001 to $100,000</t>
  </si>
  <si>
    <t>$100,001 to $150,000</t>
  </si>
  <si>
    <t>$150,001 or more</t>
  </si>
  <si>
    <t>Total</t>
  </si>
  <si>
    <t>Frequency Missing = 283</t>
  </si>
  <si>
    <t>$10k or less</t>
  </si>
  <si>
    <t>yes</t>
  </si>
  <si>
    <t>no</t>
  </si>
  <si>
    <t>total</t>
  </si>
  <si>
    <t xml:space="preserve">&lt;= $50k </t>
  </si>
  <si>
    <t>$50k to $100k</t>
  </si>
  <si>
    <t>&gt;= $100k</t>
  </si>
  <si>
    <t>totals</t>
  </si>
  <si>
    <t>%yes</t>
  </si>
  <si>
    <t>%no</t>
  </si>
  <si>
    <t>diff</t>
  </si>
  <si>
    <t>income</t>
  </si>
  <si>
    <t>god_belief</t>
  </si>
  <si>
    <t>No Doubt God</t>
  </si>
  <si>
    <t>Exists</t>
  </si>
  <si>
    <t>Some Doubt God</t>
  </si>
  <si>
    <t>I Sometimes Believe</t>
  </si>
  <si>
    <t>God Exists</t>
  </si>
  <si>
    <t>I Believe In</t>
  </si>
  <si>
    <t>A Higher Power/Cosmic</t>
  </si>
  <si>
    <t>Force</t>
  </si>
  <si>
    <t>I Am Agnostic</t>
  </si>
  <si>
    <t>I Am An Atheist</t>
  </si>
  <si>
    <t>No Opinion</t>
  </si>
  <si>
    <t>$10,000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</si>
</sst>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10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J13" sqref="J13"/>
    </sheetView>
  </sheetViews>
  <sheetFormatPr defaultRowHeight="14.4" x14ac:dyDescent="0.3"/>
  <cols>
    <col min="6" max="6" width="12.88671875" bestFit="1" customWidth="1"/>
  </cols>
  <sheetData>
    <row r="1" spans="1:11" ht="15" thickBot="1" x14ac:dyDescent="0.35">
      <c r="B1" t="s">
        <v>9</v>
      </c>
      <c r="C1" t="s">
        <v>10</v>
      </c>
      <c r="D1" t="s">
        <v>11</v>
      </c>
      <c r="I1" t="s">
        <v>16</v>
      </c>
      <c r="J1" t="s">
        <v>17</v>
      </c>
      <c r="K1" t="s">
        <v>18</v>
      </c>
    </row>
    <row r="2" spans="1:11" x14ac:dyDescent="0.3">
      <c r="A2" t="s">
        <v>8</v>
      </c>
      <c r="B2" s="3">
        <v>32</v>
      </c>
      <c r="C2" s="4">
        <v>44</v>
      </c>
      <c r="D2" s="4">
        <v>76</v>
      </c>
      <c r="F2" t="s">
        <v>12</v>
      </c>
      <c r="G2">
        <f>32+31+61+91</f>
        <v>215</v>
      </c>
      <c r="H2">
        <f>44+55+118+139</f>
        <v>356</v>
      </c>
      <c r="I2" s="9">
        <f>G2/1365</f>
        <v>0.1575091575091575</v>
      </c>
      <c r="J2" s="9">
        <f>H2/1365</f>
        <v>0.26080586080586082</v>
      </c>
      <c r="K2" s="9">
        <f>J2-I2</f>
        <v>0.10329670329670332</v>
      </c>
    </row>
    <row r="3" spans="1:11" x14ac:dyDescent="0.3">
      <c r="B3" s="5">
        <v>2.34</v>
      </c>
      <c r="C3" s="1">
        <v>3.22</v>
      </c>
      <c r="D3" s="1">
        <v>5.57</v>
      </c>
      <c r="F3" t="s">
        <v>13</v>
      </c>
      <c r="G3" s="8">
        <v>193</v>
      </c>
      <c r="H3" s="8">
        <v>289</v>
      </c>
      <c r="I3" s="9">
        <f t="shared" ref="I3:J4" si="0">G3/1365</f>
        <v>0.14139194139194139</v>
      </c>
      <c r="J3" s="9">
        <f t="shared" si="0"/>
        <v>0.21172161172161172</v>
      </c>
      <c r="K3" s="9">
        <f t="shared" ref="K3:K4" si="1">J3-I3</f>
        <v>7.032967032967033E-2</v>
      </c>
    </row>
    <row r="4" spans="1:11" x14ac:dyDescent="0.3">
      <c r="B4" s="5">
        <v>42.11</v>
      </c>
      <c r="C4" s="1">
        <v>57.89</v>
      </c>
      <c r="D4" s="1"/>
      <c r="F4" t="s">
        <v>14</v>
      </c>
      <c r="G4">
        <f>73+40</f>
        <v>113</v>
      </c>
      <c r="H4">
        <f>123+76</f>
        <v>199</v>
      </c>
      <c r="I4" s="9">
        <f t="shared" si="0"/>
        <v>8.2783882783882781E-2</v>
      </c>
      <c r="J4" s="9">
        <f t="shared" si="0"/>
        <v>0.1457875457875458</v>
      </c>
      <c r="K4" s="9">
        <f t="shared" si="1"/>
        <v>6.3003663003663016E-2</v>
      </c>
    </row>
    <row r="5" spans="1:11" x14ac:dyDescent="0.3">
      <c r="B5" s="5">
        <v>6.14</v>
      </c>
      <c r="C5" s="1">
        <v>5.21</v>
      </c>
      <c r="D5" s="1"/>
      <c r="F5" t="s">
        <v>15</v>
      </c>
      <c r="G5">
        <f>SUM(G2:G4)</f>
        <v>521</v>
      </c>
      <c r="H5">
        <f>SUM(H2:H4)</f>
        <v>844</v>
      </c>
      <c r="I5">
        <f>SUM(G5:H5)</f>
        <v>1365</v>
      </c>
    </row>
    <row r="6" spans="1:11" x14ac:dyDescent="0.3">
      <c r="A6" s="6" t="s">
        <v>0</v>
      </c>
      <c r="B6" s="1">
        <v>31</v>
      </c>
      <c r="C6" s="1">
        <v>55</v>
      </c>
      <c r="D6" s="1">
        <v>86</v>
      </c>
    </row>
    <row r="7" spans="1:11" x14ac:dyDescent="0.3">
      <c r="A7" s="6"/>
      <c r="B7" s="1">
        <v>2.27</v>
      </c>
      <c r="C7" s="1">
        <v>4.03</v>
      </c>
      <c r="D7" s="1">
        <v>6.3</v>
      </c>
      <c r="F7" s="1">
        <v>1365</v>
      </c>
    </row>
    <row r="8" spans="1:11" x14ac:dyDescent="0.3">
      <c r="A8" s="6"/>
      <c r="B8" s="1">
        <v>36.049999999999997</v>
      </c>
      <c r="C8" s="1">
        <v>63.95</v>
      </c>
      <c r="D8" s="1"/>
    </row>
    <row r="9" spans="1:11" x14ac:dyDescent="0.3">
      <c r="A9" s="6"/>
      <c r="B9" s="1">
        <v>5.95</v>
      </c>
      <c r="C9" s="1">
        <v>6.52</v>
      </c>
      <c r="D9" s="1"/>
    </row>
    <row r="10" spans="1:11" x14ac:dyDescent="0.3">
      <c r="A10" s="6" t="s">
        <v>1</v>
      </c>
      <c r="B10" s="1">
        <v>61</v>
      </c>
      <c r="C10" s="1">
        <v>118</v>
      </c>
      <c r="D10" s="1">
        <v>179</v>
      </c>
    </row>
    <row r="11" spans="1:11" x14ac:dyDescent="0.3">
      <c r="A11" s="6"/>
      <c r="B11" s="1">
        <v>4.47</v>
      </c>
      <c r="C11" s="1">
        <v>8.64</v>
      </c>
      <c r="D11" s="1">
        <v>13.11</v>
      </c>
    </row>
    <row r="12" spans="1:11" x14ac:dyDescent="0.3">
      <c r="A12" s="6"/>
      <c r="B12" s="1">
        <v>34.08</v>
      </c>
      <c r="C12" s="1">
        <v>65.92</v>
      </c>
      <c r="D12" s="1"/>
    </row>
    <row r="13" spans="1:11" x14ac:dyDescent="0.3">
      <c r="A13" s="6"/>
      <c r="B13" s="1">
        <v>11.71</v>
      </c>
      <c r="C13" s="1">
        <v>13.98</v>
      </c>
      <c r="D13" s="1"/>
    </row>
    <row r="14" spans="1:11" x14ac:dyDescent="0.3">
      <c r="A14" s="6" t="s">
        <v>2</v>
      </c>
      <c r="B14" s="1">
        <v>91</v>
      </c>
      <c r="C14" s="1">
        <v>139</v>
      </c>
      <c r="D14" s="1">
        <v>230</v>
      </c>
    </row>
    <row r="15" spans="1:11" x14ac:dyDescent="0.3">
      <c r="A15" s="6"/>
      <c r="B15" s="1">
        <v>6.67</v>
      </c>
      <c r="C15" s="1">
        <v>10.18</v>
      </c>
      <c r="D15" s="1">
        <v>16.850000000000001</v>
      </c>
    </row>
    <row r="16" spans="1:11" x14ac:dyDescent="0.3">
      <c r="A16" s="6"/>
      <c r="B16" s="1">
        <v>39.57</v>
      </c>
      <c r="C16" s="1">
        <v>60.43</v>
      </c>
      <c r="D16" s="1"/>
    </row>
    <row r="17" spans="1:4" x14ac:dyDescent="0.3">
      <c r="A17" s="6"/>
      <c r="B17" s="1">
        <v>17.47</v>
      </c>
      <c r="C17" s="1">
        <v>16.47</v>
      </c>
      <c r="D17" s="1"/>
    </row>
    <row r="18" spans="1:4" x14ac:dyDescent="0.3">
      <c r="A18" s="6" t="s">
        <v>3</v>
      </c>
      <c r="B18" s="1">
        <v>193</v>
      </c>
      <c r="C18" s="1">
        <v>289</v>
      </c>
      <c r="D18" s="1">
        <v>482</v>
      </c>
    </row>
    <row r="19" spans="1:4" x14ac:dyDescent="0.3">
      <c r="A19" s="6"/>
      <c r="B19" s="1">
        <v>14.14</v>
      </c>
      <c r="C19" s="1">
        <v>21.17</v>
      </c>
      <c r="D19" s="1">
        <v>35.31</v>
      </c>
    </row>
    <row r="20" spans="1:4" x14ac:dyDescent="0.3">
      <c r="A20" s="6"/>
      <c r="B20" s="1">
        <v>40.04</v>
      </c>
      <c r="C20" s="1">
        <v>59.96</v>
      </c>
      <c r="D20" s="1"/>
    </row>
    <row r="21" spans="1:4" x14ac:dyDescent="0.3">
      <c r="A21" s="6"/>
      <c r="B21" s="1">
        <v>37.04</v>
      </c>
      <c r="C21" s="1">
        <v>34.24</v>
      </c>
      <c r="D21" s="1"/>
    </row>
    <row r="22" spans="1:4" x14ac:dyDescent="0.3">
      <c r="A22" s="6" t="s">
        <v>4</v>
      </c>
      <c r="B22" s="1">
        <v>73</v>
      </c>
      <c r="C22" s="1">
        <v>123</v>
      </c>
      <c r="D22" s="1">
        <v>196</v>
      </c>
    </row>
    <row r="23" spans="1:4" x14ac:dyDescent="0.3">
      <c r="A23" s="6"/>
      <c r="B23" s="1">
        <v>5.35</v>
      </c>
      <c r="C23" s="1">
        <v>9.01</v>
      </c>
      <c r="D23" s="1">
        <v>14.36</v>
      </c>
    </row>
    <row r="24" spans="1:4" x14ac:dyDescent="0.3">
      <c r="A24" s="6"/>
      <c r="B24" s="1">
        <v>37.24</v>
      </c>
      <c r="C24" s="1">
        <v>62.76</v>
      </c>
      <c r="D24" s="1"/>
    </row>
    <row r="25" spans="1:4" x14ac:dyDescent="0.3">
      <c r="A25" s="6"/>
      <c r="B25" s="1">
        <v>14.01</v>
      </c>
      <c r="C25" s="1">
        <v>14.57</v>
      </c>
      <c r="D25" s="1"/>
    </row>
    <row r="26" spans="1:4" x14ac:dyDescent="0.3">
      <c r="A26" s="6" t="s">
        <v>5</v>
      </c>
      <c r="B26" s="1">
        <v>40</v>
      </c>
      <c r="C26" s="1">
        <v>76</v>
      </c>
      <c r="D26" s="1">
        <v>116</v>
      </c>
    </row>
    <row r="27" spans="1:4" x14ac:dyDescent="0.3">
      <c r="A27" s="6"/>
      <c r="B27" s="1">
        <v>2.93</v>
      </c>
      <c r="C27" s="1">
        <v>5.57</v>
      </c>
      <c r="D27" s="1">
        <v>8.5</v>
      </c>
    </row>
    <row r="28" spans="1:4" x14ac:dyDescent="0.3">
      <c r="A28" s="6"/>
      <c r="B28" s="1">
        <v>34.479999999999997</v>
      </c>
      <c r="C28" s="1">
        <v>65.52</v>
      </c>
      <c r="D28" s="1"/>
    </row>
    <row r="29" spans="1:4" x14ac:dyDescent="0.3">
      <c r="A29" s="6"/>
      <c r="B29" s="1">
        <v>7.68</v>
      </c>
      <c r="C29" s="1">
        <v>9</v>
      </c>
      <c r="D29" s="1"/>
    </row>
    <row r="30" spans="1:4" x14ac:dyDescent="0.3">
      <c r="A30" s="6" t="s">
        <v>6</v>
      </c>
      <c r="B30" s="1">
        <v>521</v>
      </c>
      <c r="C30" s="1">
        <v>844</v>
      </c>
      <c r="D30" s="1">
        <v>1365</v>
      </c>
    </row>
    <row r="31" spans="1:4" x14ac:dyDescent="0.3">
      <c r="A31" s="6"/>
      <c r="B31" s="1">
        <v>38.17</v>
      </c>
      <c r="C31" s="1">
        <v>61.83</v>
      </c>
      <c r="D31" s="1">
        <v>100</v>
      </c>
    </row>
    <row r="32" spans="1:4" x14ac:dyDescent="0.3">
      <c r="A32" s="6" t="s">
        <v>7</v>
      </c>
      <c r="B32" s="7"/>
      <c r="C32" s="7"/>
      <c r="D32" s="7"/>
    </row>
  </sheetData>
  <mergeCells count="8">
    <mergeCell ref="A30:A31"/>
    <mergeCell ref="A32:D32"/>
    <mergeCell ref="A6:A9"/>
    <mergeCell ref="A10:A13"/>
    <mergeCell ref="A14:A17"/>
    <mergeCell ref="A18:A21"/>
    <mergeCell ref="A22:A25"/>
    <mergeCell ref="A26:A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23"/>
  <sheetViews>
    <sheetView tabSelected="1" topLeftCell="A4" zoomScale="85" zoomScaleNormal="85" workbookViewId="0">
      <selection activeCell="T14" sqref="T14"/>
    </sheetView>
  </sheetViews>
  <sheetFormatPr defaultRowHeight="14.4" x14ac:dyDescent="0.3"/>
  <cols>
    <col min="2" max="2" width="20.88671875" bestFit="1" customWidth="1"/>
    <col min="3" max="4" width="7" bestFit="1" customWidth="1"/>
    <col min="5" max="5" width="12.77734375" customWidth="1"/>
    <col min="6" max="6" width="16.88671875" customWidth="1"/>
    <col min="7" max="7" width="14.6640625" bestFit="1" customWidth="1"/>
    <col min="8" max="8" width="8.6640625" bestFit="1" customWidth="1"/>
    <col min="9" max="9" width="8.5546875" bestFit="1" customWidth="1"/>
    <col min="10" max="10" width="5.77734375" bestFit="1" customWidth="1"/>
  </cols>
  <sheetData>
    <row r="3" spans="2:17" ht="15" thickBot="1" x14ac:dyDescent="0.35"/>
    <row r="4" spans="2:17" x14ac:dyDescent="0.3">
      <c r="B4" s="10" t="s">
        <v>19</v>
      </c>
      <c r="C4" s="11" t="s">
        <v>20</v>
      </c>
      <c r="D4" s="11"/>
      <c r="E4" s="11"/>
      <c r="F4" s="11"/>
      <c r="G4" s="11"/>
      <c r="H4" s="11"/>
      <c r="I4" s="11"/>
      <c r="J4" s="11"/>
    </row>
    <row r="5" spans="2:17" ht="41.4" x14ac:dyDescent="0.3">
      <c r="B5" s="6"/>
      <c r="C5" s="2" t="s">
        <v>21</v>
      </c>
      <c r="D5" s="2" t="s">
        <v>23</v>
      </c>
      <c r="E5" s="2" t="s">
        <v>24</v>
      </c>
      <c r="F5" s="2" t="s">
        <v>26</v>
      </c>
      <c r="G5" s="12" t="s">
        <v>29</v>
      </c>
      <c r="H5" s="12" t="s">
        <v>30</v>
      </c>
      <c r="I5" s="12" t="s">
        <v>31</v>
      </c>
      <c r="J5" s="12" t="s">
        <v>6</v>
      </c>
    </row>
    <row r="6" spans="2:17" ht="27.6" x14ac:dyDescent="0.3">
      <c r="B6" s="6"/>
      <c r="C6" s="2" t="s">
        <v>22</v>
      </c>
      <c r="D6" s="2" t="s">
        <v>22</v>
      </c>
      <c r="E6" s="2" t="s">
        <v>25</v>
      </c>
      <c r="F6" s="2" t="s">
        <v>27</v>
      </c>
      <c r="G6" s="12"/>
      <c r="H6" s="12"/>
      <c r="I6" s="12"/>
      <c r="J6" s="12"/>
    </row>
    <row r="7" spans="2:17" x14ac:dyDescent="0.3">
      <c r="B7" s="6"/>
      <c r="C7" s="2"/>
      <c r="D7" s="2"/>
      <c r="E7" s="2"/>
      <c r="F7" s="2" t="s">
        <v>28</v>
      </c>
      <c r="G7" s="12"/>
      <c r="H7" s="12"/>
      <c r="I7" s="12"/>
      <c r="J7" s="12"/>
    </row>
    <row r="8" spans="2:17" x14ac:dyDescent="0.3">
      <c r="B8" s="6" t="s">
        <v>32</v>
      </c>
      <c r="C8" s="1">
        <v>64</v>
      </c>
      <c r="D8" s="1">
        <v>4</v>
      </c>
      <c r="E8" s="1">
        <v>2</v>
      </c>
      <c r="F8" s="1">
        <v>8</v>
      </c>
      <c r="G8" s="1">
        <v>3</v>
      </c>
      <c r="H8" s="1">
        <v>3</v>
      </c>
      <c r="I8" s="1">
        <v>2</v>
      </c>
      <c r="J8" s="1">
        <v>86</v>
      </c>
    </row>
    <row r="9" spans="2:17" x14ac:dyDescent="0.3">
      <c r="B9" s="6"/>
      <c r="C9" s="1">
        <v>4.24</v>
      </c>
      <c r="D9" s="1">
        <v>0.27</v>
      </c>
      <c r="E9" s="1">
        <v>0.13</v>
      </c>
      <c r="F9" s="1">
        <v>0.53</v>
      </c>
      <c r="G9" s="1">
        <v>0.2</v>
      </c>
      <c r="H9" s="1">
        <v>0.2</v>
      </c>
      <c r="I9" s="1">
        <v>0.13</v>
      </c>
      <c r="J9" s="1">
        <v>5.7</v>
      </c>
      <c r="K9" s="9">
        <f>C9/5.7</f>
        <v>0.743859649122807</v>
      </c>
      <c r="L9" s="9">
        <f t="shared" ref="L9:S9" si="0">D9/5.7</f>
        <v>4.736842105263158E-2</v>
      </c>
      <c r="M9" s="9">
        <f t="shared" si="0"/>
        <v>2.2807017543859651E-2</v>
      </c>
      <c r="N9" s="9">
        <f t="shared" si="0"/>
        <v>9.2982456140350875E-2</v>
      </c>
      <c r="O9" s="9">
        <f t="shared" si="0"/>
        <v>3.5087719298245612E-2</v>
      </c>
      <c r="P9" s="9">
        <f t="shared" si="0"/>
        <v>3.5087719298245612E-2</v>
      </c>
      <c r="Q9" s="9">
        <f t="shared" si="0"/>
        <v>2.2807017543859651E-2</v>
      </c>
    </row>
    <row r="10" spans="2:17" x14ac:dyDescent="0.3">
      <c r="B10" s="6" t="s">
        <v>0</v>
      </c>
      <c r="C10" s="1">
        <v>77</v>
      </c>
      <c r="D10" s="1">
        <v>6</v>
      </c>
      <c r="E10" s="1">
        <v>1</v>
      </c>
      <c r="F10" s="1">
        <v>11</v>
      </c>
      <c r="G10" s="1">
        <v>6</v>
      </c>
      <c r="H10" s="1">
        <v>3</v>
      </c>
      <c r="I10" s="1">
        <v>1</v>
      </c>
      <c r="J10" s="1">
        <v>105</v>
      </c>
    </row>
    <row r="11" spans="2:17" x14ac:dyDescent="0.3">
      <c r="B11" s="6"/>
      <c r="C11" s="1">
        <v>5.1100000000000003</v>
      </c>
      <c r="D11" s="1">
        <v>0.4</v>
      </c>
      <c r="E11" s="1">
        <v>7.0000000000000007E-2</v>
      </c>
      <c r="F11" s="1">
        <v>0.73</v>
      </c>
      <c r="G11" s="1">
        <v>0.4</v>
      </c>
      <c r="H11" s="1">
        <v>0.2</v>
      </c>
      <c r="I11" s="1">
        <v>7.0000000000000007E-2</v>
      </c>
      <c r="J11" s="1">
        <v>6.96</v>
      </c>
      <c r="K11" s="9">
        <f>C11/6.96</f>
        <v>0.73419540229885061</v>
      </c>
      <c r="L11" s="9">
        <f t="shared" ref="L11:Q11" si="1">D11/6.96</f>
        <v>5.7471264367816098E-2</v>
      </c>
      <c r="M11" s="9">
        <f t="shared" si="1"/>
        <v>1.0057471264367818E-2</v>
      </c>
      <c r="N11" s="9">
        <f t="shared" si="1"/>
        <v>0.10488505747126436</v>
      </c>
      <c r="O11" s="9">
        <f t="shared" si="1"/>
        <v>5.7471264367816098E-2</v>
      </c>
      <c r="P11" s="9">
        <f t="shared" si="1"/>
        <v>2.8735632183908049E-2</v>
      </c>
      <c r="Q11" s="9">
        <f t="shared" si="1"/>
        <v>1.0057471264367818E-2</v>
      </c>
    </row>
    <row r="12" spans="2:17" x14ac:dyDescent="0.3">
      <c r="B12" s="6" t="s">
        <v>1</v>
      </c>
      <c r="C12" s="1">
        <v>138</v>
      </c>
      <c r="D12" s="1">
        <v>22</v>
      </c>
      <c r="E12" s="1">
        <v>1</v>
      </c>
      <c r="F12" s="1">
        <v>21</v>
      </c>
      <c r="G12" s="1">
        <v>8</v>
      </c>
      <c r="H12" s="1">
        <v>5</v>
      </c>
      <c r="I12" s="1">
        <v>5</v>
      </c>
      <c r="J12" s="1">
        <v>200</v>
      </c>
    </row>
    <row r="13" spans="2:17" x14ac:dyDescent="0.3">
      <c r="B13" s="6"/>
      <c r="C13" s="1">
        <v>9.15</v>
      </c>
      <c r="D13" s="1">
        <v>1.46</v>
      </c>
      <c r="E13" s="1">
        <v>7.0000000000000007E-2</v>
      </c>
      <c r="F13" s="1">
        <v>1.39</v>
      </c>
      <c r="G13" s="1">
        <v>0.53</v>
      </c>
      <c r="H13" s="1">
        <v>0.33</v>
      </c>
      <c r="I13" s="1">
        <v>0.33</v>
      </c>
      <c r="J13" s="1">
        <v>13.26</v>
      </c>
      <c r="K13" s="9">
        <f>C13/13.3</f>
        <v>0.68796992481203012</v>
      </c>
      <c r="L13" s="9">
        <f t="shared" ref="L13:Q13" si="2">D13/13.3</f>
        <v>0.10977443609022555</v>
      </c>
      <c r="M13" s="9">
        <f t="shared" si="2"/>
        <v>5.263157894736842E-3</v>
      </c>
      <c r="N13" s="9">
        <f t="shared" si="2"/>
        <v>0.10451127819548871</v>
      </c>
      <c r="O13" s="9">
        <f t="shared" si="2"/>
        <v>3.9849624060150378E-2</v>
      </c>
      <c r="P13" s="9">
        <f t="shared" si="2"/>
        <v>2.4812030075187969E-2</v>
      </c>
      <c r="Q13" s="9">
        <f t="shared" si="2"/>
        <v>2.4812030075187969E-2</v>
      </c>
    </row>
    <row r="14" spans="2:17" x14ac:dyDescent="0.3">
      <c r="B14" s="6" t="s">
        <v>2</v>
      </c>
      <c r="C14" s="1">
        <v>165</v>
      </c>
      <c r="D14" s="1">
        <v>30</v>
      </c>
      <c r="E14" s="1">
        <v>2</v>
      </c>
      <c r="F14" s="1">
        <v>31</v>
      </c>
      <c r="G14" s="1">
        <v>15</v>
      </c>
      <c r="H14" s="1">
        <v>7</v>
      </c>
      <c r="I14" s="1">
        <v>3</v>
      </c>
      <c r="J14" s="1">
        <v>253</v>
      </c>
      <c r="K14" s="9"/>
      <c r="L14" s="9"/>
      <c r="M14" s="9"/>
      <c r="N14" s="9"/>
      <c r="O14" s="9"/>
      <c r="P14" s="9"/>
      <c r="Q14" s="9"/>
    </row>
    <row r="15" spans="2:17" x14ac:dyDescent="0.3">
      <c r="B15" s="6"/>
      <c r="C15" s="1">
        <v>10.94</v>
      </c>
      <c r="D15" s="1">
        <v>1.99</v>
      </c>
      <c r="E15" s="1">
        <v>0.13</v>
      </c>
      <c r="F15" s="1">
        <v>2.06</v>
      </c>
      <c r="G15" s="1">
        <v>0.99</v>
      </c>
      <c r="H15" s="1">
        <v>0.46</v>
      </c>
      <c r="I15" s="1">
        <v>0.2</v>
      </c>
      <c r="J15" s="1">
        <v>16.78</v>
      </c>
      <c r="K15" s="9">
        <f>C15/16.8</f>
        <v>0.6511904761904761</v>
      </c>
      <c r="L15" s="9">
        <f t="shared" ref="L15:Q15" si="3">D15/16.8</f>
        <v>0.11845238095238095</v>
      </c>
      <c r="M15" s="9">
        <f t="shared" si="3"/>
        <v>7.7380952380952384E-3</v>
      </c>
      <c r="N15" s="9">
        <f t="shared" si="3"/>
        <v>0.12261904761904761</v>
      </c>
      <c r="O15" s="9">
        <f t="shared" si="3"/>
        <v>5.8928571428571427E-2</v>
      </c>
      <c r="P15" s="9">
        <f t="shared" si="3"/>
        <v>2.7380952380952381E-2</v>
      </c>
      <c r="Q15" s="9">
        <f t="shared" si="3"/>
        <v>1.1904761904761904E-2</v>
      </c>
    </row>
    <row r="16" spans="2:17" x14ac:dyDescent="0.3">
      <c r="B16" s="6" t="s">
        <v>3</v>
      </c>
      <c r="C16" s="1">
        <v>323</v>
      </c>
      <c r="D16" s="1">
        <v>55</v>
      </c>
      <c r="E16" s="1">
        <v>8</v>
      </c>
      <c r="F16" s="1">
        <v>74</v>
      </c>
      <c r="G16" s="1">
        <v>36</v>
      </c>
      <c r="H16" s="1">
        <v>26</v>
      </c>
      <c r="I16" s="1">
        <v>6</v>
      </c>
      <c r="J16" s="1">
        <v>528</v>
      </c>
      <c r="K16" s="9"/>
      <c r="L16" s="9"/>
      <c r="M16" s="9"/>
      <c r="N16" s="9"/>
      <c r="O16" s="9"/>
      <c r="P16" s="9"/>
      <c r="Q16" s="9"/>
    </row>
    <row r="17" spans="2:17" x14ac:dyDescent="0.3">
      <c r="B17" s="6"/>
      <c r="C17" s="1">
        <v>21.42</v>
      </c>
      <c r="D17" s="1">
        <v>3.65</v>
      </c>
      <c r="E17" s="1">
        <v>0.53</v>
      </c>
      <c r="F17" s="1">
        <v>4.91</v>
      </c>
      <c r="G17" s="1">
        <v>2.39</v>
      </c>
      <c r="H17" s="1">
        <v>1.72</v>
      </c>
      <c r="I17" s="1">
        <v>0.4</v>
      </c>
      <c r="J17" s="1">
        <v>35.01</v>
      </c>
      <c r="K17" s="9">
        <f>C17/35</f>
        <v>0.6120000000000001</v>
      </c>
      <c r="L17" s="9">
        <f t="shared" ref="L17:Q17" si="4">D17/35</f>
        <v>0.10428571428571429</v>
      </c>
      <c r="M17" s="9">
        <f t="shared" si="4"/>
        <v>1.5142857142857144E-2</v>
      </c>
      <c r="N17" s="9">
        <f t="shared" si="4"/>
        <v>0.14028571428571429</v>
      </c>
      <c r="O17" s="9">
        <f t="shared" si="4"/>
        <v>6.8285714285714283E-2</v>
      </c>
      <c r="P17" s="9">
        <f t="shared" si="4"/>
        <v>4.9142857142857141E-2</v>
      </c>
      <c r="Q17" s="9">
        <f t="shared" si="4"/>
        <v>1.1428571428571429E-2</v>
      </c>
    </row>
    <row r="18" spans="2:17" x14ac:dyDescent="0.3">
      <c r="B18" s="6" t="s">
        <v>4</v>
      </c>
      <c r="C18" s="1">
        <v>123</v>
      </c>
      <c r="D18" s="1">
        <v>33</v>
      </c>
      <c r="E18" s="1">
        <v>3</v>
      </c>
      <c r="F18" s="1">
        <v>30</v>
      </c>
      <c r="G18" s="1">
        <v>13</v>
      </c>
      <c r="H18" s="1">
        <v>7</v>
      </c>
      <c r="I18" s="1">
        <v>2</v>
      </c>
      <c r="J18" s="1">
        <v>211</v>
      </c>
      <c r="K18" s="9"/>
      <c r="L18" s="9"/>
      <c r="M18" s="9"/>
      <c r="N18" s="9"/>
      <c r="O18" s="9"/>
      <c r="P18" s="9"/>
      <c r="Q18" s="9"/>
    </row>
    <row r="19" spans="2:17" x14ac:dyDescent="0.3">
      <c r="B19" s="6"/>
      <c r="C19" s="1">
        <v>8.16</v>
      </c>
      <c r="D19" s="1">
        <v>2.19</v>
      </c>
      <c r="E19" s="1">
        <v>0.2</v>
      </c>
      <c r="F19" s="1">
        <v>1.99</v>
      </c>
      <c r="G19" s="1">
        <v>0.86</v>
      </c>
      <c r="H19" s="1">
        <v>0.46</v>
      </c>
      <c r="I19" s="1">
        <v>0.13</v>
      </c>
      <c r="J19" s="1">
        <v>13.99</v>
      </c>
      <c r="K19" s="9">
        <f>C19/14</f>
        <v>0.58285714285714285</v>
      </c>
      <c r="L19" s="9">
        <f t="shared" ref="L19:Q19" si="5">D19/14</f>
        <v>0.15642857142857142</v>
      </c>
      <c r="M19" s="9">
        <f t="shared" si="5"/>
        <v>1.4285714285714287E-2</v>
      </c>
      <c r="N19" s="9">
        <f t="shared" si="5"/>
        <v>0.14214285714285715</v>
      </c>
      <c r="O19" s="9">
        <f t="shared" si="5"/>
        <v>6.142857142857143E-2</v>
      </c>
      <c r="P19" s="9">
        <f t="shared" si="5"/>
        <v>3.2857142857142856E-2</v>
      </c>
      <c r="Q19" s="9">
        <f t="shared" si="5"/>
        <v>9.285714285714286E-3</v>
      </c>
    </row>
    <row r="20" spans="2:17" x14ac:dyDescent="0.3">
      <c r="B20" s="6" t="s">
        <v>5</v>
      </c>
      <c r="C20" s="1">
        <v>54</v>
      </c>
      <c r="D20" s="1">
        <v>15</v>
      </c>
      <c r="E20" s="1">
        <v>7</v>
      </c>
      <c r="F20" s="1">
        <v>25</v>
      </c>
      <c r="G20" s="1">
        <v>17</v>
      </c>
      <c r="H20" s="1">
        <v>7</v>
      </c>
      <c r="I20" s="1">
        <v>0</v>
      </c>
      <c r="J20" s="1">
        <v>125</v>
      </c>
      <c r="K20" s="9"/>
      <c r="L20" s="9"/>
      <c r="M20" s="9"/>
      <c r="N20" s="9"/>
      <c r="O20" s="9"/>
      <c r="P20" s="9"/>
      <c r="Q20" s="9"/>
    </row>
    <row r="21" spans="2:17" x14ac:dyDescent="0.3">
      <c r="B21" s="6"/>
      <c r="C21" s="1">
        <v>3.58</v>
      </c>
      <c r="D21" s="1">
        <v>0.99</v>
      </c>
      <c r="E21" s="1">
        <v>0.46</v>
      </c>
      <c r="F21" s="1">
        <v>1.66</v>
      </c>
      <c r="G21" s="1">
        <v>1.1299999999999999</v>
      </c>
      <c r="H21" s="1">
        <v>0.46</v>
      </c>
      <c r="I21" s="1">
        <v>0</v>
      </c>
      <c r="J21" s="1">
        <v>8.2899999999999991</v>
      </c>
      <c r="K21" s="9">
        <f>C21/8.29</f>
        <v>0.43184559710494574</v>
      </c>
      <c r="L21" s="9">
        <f t="shared" ref="L21:Q21" si="6">D21/8.29</f>
        <v>0.11942098914354646</v>
      </c>
      <c r="M21" s="9">
        <f t="shared" si="6"/>
        <v>5.5488540410132701E-2</v>
      </c>
      <c r="N21" s="9">
        <f t="shared" si="6"/>
        <v>0.20024125452352232</v>
      </c>
      <c r="O21" s="9">
        <f t="shared" si="6"/>
        <v>0.13630880579010857</v>
      </c>
      <c r="P21" s="9">
        <f t="shared" si="6"/>
        <v>5.5488540410132701E-2</v>
      </c>
      <c r="Q21" s="9">
        <f t="shared" si="6"/>
        <v>0</v>
      </c>
    </row>
    <row r="22" spans="2:17" x14ac:dyDescent="0.3">
      <c r="B22" s="6" t="s">
        <v>6</v>
      </c>
      <c r="C22" s="1">
        <v>944</v>
      </c>
      <c r="D22" s="1">
        <v>165</v>
      </c>
      <c r="E22" s="1">
        <v>24</v>
      </c>
      <c r="F22" s="1">
        <v>200</v>
      </c>
      <c r="G22" s="1">
        <v>98</v>
      </c>
      <c r="H22" s="1">
        <v>58</v>
      </c>
      <c r="I22" s="1">
        <v>19</v>
      </c>
      <c r="J22" s="1">
        <v>1508</v>
      </c>
    </row>
    <row r="23" spans="2:17" x14ac:dyDescent="0.3">
      <c r="B23" s="6"/>
      <c r="C23" s="1">
        <v>62.6</v>
      </c>
      <c r="D23" s="1">
        <v>10.94</v>
      </c>
      <c r="E23" s="1">
        <v>1.59</v>
      </c>
      <c r="F23" s="1">
        <v>13.26</v>
      </c>
      <c r="G23" s="1">
        <v>6.5</v>
      </c>
      <c r="H23" s="1">
        <v>3.85</v>
      </c>
      <c r="I23" s="1">
        <v>1.26</v>
      </c>
      <c r="J23" s="1">
        <v>100</v>
      </c>
    </row>
  </sheetData>
  <mergeCells count="14">
    <mergeCell ref="B20:B21"/>
    <mergeCell ref="B22:B23"/>
    <mergeCell ref="B8:B9"/>
    <mergeCell ref="B10:B11"/>
    <mergeCell ref="B12:B13"/>
    <mergeCell ref="B14:B15"/>
    <mergeCell ref="B16:B17"/>
    <mergeCell ref="B18:B19"/>
    <mergeCell ref="B4:B7"/>
    <mergeCell ref="C4:J4"/>
    <mergeCell ref="G5:G7"/>
    <mergeCell ref="H5:H7"/>
    <mergeCell ref="I5:I7"/>
    <mergeCell ref="J5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triano</dc:creator>
  <cp:lastModifiedBy>matt triano</cp:lastModifiedBy>
  <dcterms:created xsi:type="dcterms:W3CDTF">2017-05-01T22:12:29Z</dcterms:created>
  <dcterms:modified xsi:type="dcterms:W3CDTF">2017-05-02T11:24:23Z</dcterms:modified>
</cp:coreProperties>
</file>