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050d85527864a538/Documents/Old Classes/MIS301(H)/Sigassign3/"/>
    </mc:Choice>
  </mc:AlternateContent>
  <xr:revisionPtr revIDLastSave="0" documentId="11_2F1CA57322F53486349D635726ED845B3167A9DF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lusters" sheetId="2" r:id="rId1"/>
    <sheet name="3 Variables" sheetId="3" r:id="rId2"/>
    <sheet name="Classification" sheetId="4" r:id="rId3"/>
    <sheet name="WineCluster" sheetId="1" r:id="rId4"/>
    <sheet name="Cluster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5" l="1"/>
  <c r="D48" i="5"/>
  <c r="D49" i="5"/>
  <c r="E49" i="5" s="1"/>
  <c r="D50" i="5"/>
  <c r="E50" i="5" s="1"/>
  <c r="D51" i="5"/>
  <c r="D52" i="5"/>
  <c r="D53" i="5"/>
  <c r="D54" i="5"/>
  <c r="E54" i="5" s="1"/>
  <c r="D55" i="5"/>
  <c r="D56" i="5"/>
  <c r="D57" i="5"/>
  <c r="D58" i="5"/>
  <c r="E58" i="5" s="1"/>
  <c r="D59" i="5"/>
  <c r="D60" i="5"/>
  <c r="D61" i="5"/>
  <c r="E61" i="5" s="1"/>
  <c r="D62" i="5"/>
  <c r="E62" i="5" s="1"/>
  <c r="D63" i="5"/>
  <c r="D64" i="5"/>
  <c r="D65" i="5"/>
  <c r="E65" i="5" s="1"/>
  <c r="D66" i="5"/>
  <c r="E66" i="5" s="1"/>
  <c r="D67" i="5"/>
  <c r="D68" i="5"/>
  <c r="D69" i="5"/>
  <c r="D70" i="5"/>
  <c r="E70" i="5" s="1"/>
  <c r="D71" i="5"/>
  <c r="D72" i="5"/>
  <c r="D73" i="5"/>
  <c r="D74" i="5"/>
  <c r="E74" i="5" s="1"/>
  <c r="D75" i="5"/>
  <c r="D76" i="5"/>
  <c r="D77" i="5"/>
  <c r="E77" i="5" s="1"/>
  <c r="D78" i="5"/>
  <c r="E78" i="5" s="1"/>
  <c r="D79" i="5"/>
  <c r="D80" i="5"/>
  <c r="D81" i="5"/>
  <c r="E81" i="5" s="1"/>
  <c r="D82" i="5"/>
  <c r="E82" i="5" s="1"/>
  <c r="D83" i="5"/>
  <c r="D84" i="5"/>
  <c r="D85" i="5"/>
  <c r="D86" i="5"/>
  <c r="E86" i="5" s="1"/>
  <c r="D87" i="5"/>
  <c r="D88" i="5"/>
  <c r="D89" i="5"/>
  <c r="D90" i="5"/>
  <c r="E90" i="5" s="1"/>
  <c r="D91" i="5"/>
  <c r="D92" i="5"/>
  <c r="D93" i="5"/>
  <c r="E93" i="5" s="1"/>
  <c r="D94" i="5"/>
  <c r="E94" i="5" s="1"/>
  <c r="D95" i="5"/>
  <c r="D96" i="5"/>
  <c r="D97" i="5"/>
  <c r="E97" i="5" s="1"/>
  <c r="D98" i="5"/>
  <c r="E98" i="5" s="1"/>
  <c r="D99" i="5"/>
  <c r="D100" i="5"/>
  <c r="D101" i="5"/>
  <c r="E101" i="5" s="1"/>
  <c r="D102" i="5"/>
  <c r="E102" i="5" s="1"/>
  <c r="D103" i="5"/>
  <c r="D104" i="5"/>
  <c r="D105" i="5"/>
  <c r="D106" i="5"/>
  <c r="E106" i="5" s="1"/>
  <c r="D107" i="5"/>
  <c r="D108" i="5"/>
  <c r="D109" i="5"/>
  <c r="E109" i="5" s="1"/>
  <c r="D110" i="5"/>
  <c r="E110" i="5" s="1"/>
  <c r="D111" i="5"/>
  <c r="D112" i="5"/>
  <c r="D113" i="5"/>
  <c r="E113" i="5" s="1"/>
  <c r="D114" i="5"/>
  <c r="E114" i="5" s="1"/>
  <c r="D115" i="5"/>
  <c r="D116" i="5"/>
  <c r="D117" i="5"/>
  <c r="D118" i="5"/>
  <c r="E118" i="5" s="1"/>
  <c r="D119" i="5"/>
  <c r="D120" i="5"/>
  <c r="D121" i="5"/>
  <c r="D122" i="5"/>
  <c r="E122" i="5" s="1"/>
  <c r="D123" i="5"/>
  <c r="D124" i="5"/>
  <c r="D125" i="5"/>
  <c r="E125" i="5" s="1"/>
  <c r="D126" i="5"/>
  <c r="E126" i="5" s="1"/>
  <c r="D127" i="5"/>
  <c r="D128" i="5"/>
  <c r="D129" i="5"/>
  <c r="E129" i="5" s="1"/>
  <c r="D130" i="5"/>
  <c r="E130" i="5" s="1"/>
  <c r="D131" i="5"/>
  <c r="D132" i="5"/>
  <c r="D133" i="5"/>
  <c r="D134" i="5"/>
  <c r="E134" i="5" s="1"/>
  <c r="D135" i="5"/>
  <c r="D136" i="5"/>
  <c r="D137" i="5"/>
  <c r="D138" i="5"/>
  <c r="E138" i="5" s="1"/>
  <c r="D139" i="5"/>
  <c r="D140" i="5"/>
  <c r="D141" i="5"/>
  <c r="E141" i="5" s="1"/>
  <c r="D142" i="5"/>
  <c r="E142" i="5" s="1"/>
  <c r="D143" i="5"/>
  <c r="D144" i="5"/>
  <c r="D145" i="5"/>
  <c r="E145" i="5" s="1"/>
  <c r="D146" i="5"/>
  <c r="E146" i="5" s="1"/>
  <c r="D147" i="5"/>
  <c r="D148" i="5"/>
  <c r="D149" i="5"/>
  <c r="D150" i="5"/>
  <c r="E150" i="5" s="1"/>
  <c r="D151" i="5"/>
  <c r="D152" i="5"/>
  <c r="D153" i="5"/>
  <c r="D154" i="5"/>
  <c r="E154" i="5" s="1"/>
  <c r="D155" i="5"/>
  <c r="D156" i="5"/>
  <c r="D157" i="5"/>
  <c r="E157" i="5" s="1"/>
  <c r="D158" i="5"/>
  <c r="E158" i="5" s="1"/>
  <c r="D159" i="5"/>
  <c r="D160" i="5"/>
  <c r="D161" i="5"/>
  <c r="E161" i="5" s="1"/>
  <c r="D162" i="5"/>
  <c r="E162" i="5" s="1"/>
  <c r="D163" i="5"/>
  <c r="D164" i="5"/>
  <c r="D165" i="5"/>
  <c r="D166" i="5"/>
  <c r="E166" i="5" s="1"/>
  <c r="D167" i="5"/>
  <c r="D168" i="5"/>
  <c r="D169" i="5"/>
  <c r="D170" i="5"/>
  <c r="E170" i="5" s="1"/>
  <c r="D171" i="5"/>
  <c r="D172" i="5"/>
  <c r="D173" i="5"/>
  <c r="E173" i="5" s="1"/>
  <c r="D174" i="5"/>
  <c r="E174" i="5" s="1"/>
  <c r="D175" i="5"/>
  <c r="D176" i="5"/>
  <c r="D177" i="5"/>
  <c r="E177" i="5" s="1"/>
  <c r="D178" i="5"/>
  <c r="E178" i="5" s="1"/>
  <c r="D179" i="5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B47" i="5"/>
  <c r="G47" i="5" s="1"/>
  <c r="B48" i="5"/>
  <c r="G48" i="5" s="1"/>
  <c r="B49" i="5"/>
  <c r="G49" i="5" s="1"/>
  <c r="B50" i="5"/>
  <c r="G50" i="5" s="1"/>
  <c r="B51" i="5"/>
  <c r="G51" i="5" s="1"/>
  <c r="B52" i="5"/>
  <c r="G52" i="5" s="1"/>
  <c r="B53" i="5"/>
  <c r="G53" i="5" s="1"/>
  <c r="B54" i="5"/>
  <c r="G54" i="5" s="1"/>
  <c r="B55" i="5"/>
  <c r="G55" i="5" s="1"/>
  <c r="B56" i="5"/>
  <c r="G56" i="5" s="1"/>
  <c r="B57" i="5"/>
  <c r="G57" i="5" s="1"/>
  <c r="B58" i="5"/>
  <c r="G58" i="5" s="1"/>
  <c r="B59" i="5"/>
  <c r="G59" i="5" s="1"/>
  <c r="B60" i="5"/>
  <c r="G60" i="5" s="1"/>
  <c r="B61" i="5"/>
  <c r="G61" i="5" s="1"/>
  <c r="B62" i="5"/>
  <c r="G62" i="5" s="1"/>
  <c r="B63" i="5"/>
  <c r="G63" i="5" s="1"/>
  <c r="B64" i="5"/>
  <c r="G64" i="5" s="1"/>
  <c r="B65" i="5"/>
  <c r="G65" i="5" s="1"/>
  <c r="B66" i="5"/>
  <c r="G66" i="5" s="1"/>
  <c r="B67" i="5"/>
  <c r="G67" i="5" s="1"/>
  <c r="B68" i="5"/>
  <c r="G68" i="5" s="1"/>
  <c r="B69" i="5"/>
  <c r="G69" i="5" s="1"/>
  <c r="B70" i="5"/>
  <c r="G70" i="5" s="1"/>
  <c r="B71" i="5"/>
  <c r="G71" i="5" s="1"/>
  <c r="B72" i="5"/>
  <c r="G72" i="5" s="1"/>
  <c r="B73" i="5"/>
  <c r="G73" i="5" s="1"/>
  <c r="B74" i="5"/>
  <c r="G74" i="5" s="1"/>
  <c r="B75" i="5"/>
  <c r="G75" i="5" s="1"/>
  <c r="B76" i="5"/>
  <c r="G76" i="5" s="1"/>
  <c r="B77" i="5"/>
  <c r="G77" i="5" s="1"/>
  <c r="B78" i="5"/>
  <c r="G78" i="5" s="1"/>
  <c r="B79" i="5"/>
  <c r="G79" i="5" s="1"/>
  <c r="B80" i="5"/>
  <c r="G80" i="5" s="1"/>
  <c r="B81" i="5"/>
  <c r="G81" i="5" s="1"/>
  <c r="B82" i="5"/>
  <c r="G82" i="5" s="1"/>
  <c r="B83" i="5"/>
  <c r="G83" i="5" s="1"/>
  <c r="B84" i="5"/>
  <c r="G84" i="5" s="1"/>
  <c r="B85" i="5"/>
  <c r="G85" i="5" s="1"/>
  <c r="B86" i="5"/>
  <c r="G86" i="5" s="1"/>
  <c r="B87" i="5"/>
  <c r="G87" i="5" s="1"/>
  <c r="B88" i="5"/>
  <c r="G88" i="5" s="1"/>
  <c r="B89" i="5"/>
  <c r="G89" i="5" s="1"/>
  <c r="B90" i="5"/>
  <c r="G90" i="5" s="1"/>
  <c r="B91" i="5"/>
  <c r="G91" i="5" s="1"/>
  <c r="B92" i="5"/>
  <c r="G92" i="5" s="1"/>
  <c r="B93" i="5"/>
  <c r="G93" i="5" s="1"/>
  <c r="B94" i="5"/>
  <c r="G94" i="5" s="1"/>
  <c r="B95" i="5"/>
  <c r="G95" i="5" s="1"/>
  <c r="B96" i="5"/>
  <c r="G96" i="5" s="1"/>
  <c r="B97" i="5"/>
  <c r="G97" i="5" s="1"/>
  <c r="B98" i="5"/>
  <c r="G98" i="5" s="1"/>
  <c r="B99" i="5"/>
  <c r="G99" i="5" s="1"/>
  <c r="B100" i="5"/>
  <c r="G100" i="5" s="1"/>
  <c r="B101" i="5"/>
  <c r="G101" i="5" s="1"/>
  <c r="B102" i="5"/>
  <c r="G102" i="5" s="1"/>
  <c r="B103" i="5"/>
  <c r="G103" i="5" s="1"/>
  <c r="B104" i="5"/>
  <c r="G104" i="5" s="1"/>
  <c r="B105" i="5"/>
  <c r="G105" i="5" s="1"/>
  <c r="B106" i="5"/>
  <c r="G106" i="5" s="1"/>
  <c r="B107" i="5"/>
  <c r="G107" i="5" s="1"/>
  <c r="B108" i="5"/>
  <c r="G108" i="5" s="1"/>
  <c r="B109" i="5"/>
  <c r="G109" i="5" s="1"/>
  <c r="B110" i="5"/>
  <c r="G110" i="5" s="1"/>
  <c r="B111" i="5"/>
  <c r="G111" i="5" s="1"/>
  <c r="B112" i="5"/>
  <c r="G112" i="5" s="1"/>
  <c r="B113" i="5"/>
  <c r="G113" i="5" s="1"/>
  <c r="B114" i="5"/>
  <c r="G114" i="5" s="1"/>
  <c r="B115" i="5"/>
  <c r="G115" i="5" s="1"/>
  <c r="B116" i="5"/>
  <c r="G116" i="5" s="1"/>
  <c r="B117" i="5"/>
  <c r="G117" i="5" s="1"/>
  <c r="B118" i="5"/>
  <c r="G118" i="5" s="1"/>
  <c r="B119" i="5"/>
  <c r="G119" i="5" s="1"/>
  <c r="B120" i="5"/>
  <c r="G120" i="5" s="1"/>
  <c r="B121" i="5"/>
  <c r="G121" i="5" s="1"/>
  <c r="B122" i="5"/>
  <c r="G122" i="5" s="1"/>
  <c r="B123" i="5"/>
  <c r="G123" i="5" s="1"/>
  <c r="B124" i="5"/>
  <c r="G124" i="5" s="1"/>
  <c r="B125" i="5"/>
  <c r="G125" i="5" s="1"/>
  <c r="B126" i="5"/>
  <c r="G126" i="5" s="1"/>
  <c r="B127" i="5"/>
  <c r="G127" i="5" s="1"/>
  <c r="B128" i="5"/>
  <c r="G128" i="5" s="1"/>
  <c r="B129" i="5"/>
  <c r="G129" i="5" s="1"/>
  <c r="B130" i="5"/>
  <c r="G130" i="5" s="1"/>
  <c r="B131" i="5"/>
  <c r="G131" i="5" s="1"/>
  <c r="B132" i="5"/>
  <c r="G132" i="5" s="1"/>
  <c r="B133" i="5"/>
  <c r="G133" i="5" s="1"/>
  <c r="B134" i="5"/>
  <c r="G134" i="5" s="1"/>
  <c r="B135" i="5"/>
  <c r="G135" i="5" s="1"/>
  <c r="B136" i="5"/>
  <c r="G136" i="5" s="1"/>
  <c r="B137" i="5"/>
  <c r="G137" i="5" s="1"/>
  <c r="B138" i="5"/>
  <c r="G138" i="5" s="1"/>
  <c r="B139" i="5"/>
  <c r="G139" i="5" s="1"/>
  <c r="B140" i="5"/>
  <c r="G140" i="5" s="1"/>
  <c r="B141" i="5"/>
  <c r="G141" i="5" s="1"/>
  <c r="B142" i="5"/>
  <c r="G142" i="5" s="1"/>
  <c r="B143" i="5"/>
  <c r="G143" i="5" s="1"/>
  <c r="B144" i="5"/>
  <c r="G144" i="5" s="1"/>
  <c r="B145" i="5"/>
  <c r="G145" i="5" s="1"/>
  <c r="B146" i="5"/>
  <c r="G146" i="5" s="1"/>
  <c r="B147" i="5"/>
  <c r="G147" i="5" s="1"/>
  <c r="B148" i="5"/>
  <c r="G148" i="5" s="1"/>
  <c r="B149" i="5"/>
  <c r="G149" i="5" s="1"/>
  <c r="B150" i="5"/>
  <c r="G150" i="5" s="1"/>
  <c r="B151" i="5"/>
  <c r="G151" i="5" s="1"/>
  <c r="B152" i="5"/>
  <c r="G152" i="5" s="1"/>
  <c r="B153" i="5"/>
  <c r="G153" i="5" s="1"/>
  <c r="B154" i="5"/>
  <c r="G154" i="5" s="1"/>
  <c r="B155" i="5"/>
  <c r="G155" i="5" s="1"/>
  <c r="B156" i="5"/>
  <c r="G156" i="5" s="1"/>
  <c r="B157" i="5"/>
  <c r="G157" i="5" s="1"/>
  <c r="B158" i="5"/>
  <c r="G158" i="5" s="1"/>
  <c r="B159" i="5"/>
  <c r="G159" i="5" s="1"/>
  <c r="B160" i="5"/>
  <c r="G160" i="5" s="1"/>
  <c r="B161" i="5"/>
  <c r="G161" i="5" s="1"/>
  <c r="B162" i="5"/>
  <c r="G162" i="5" s="1"/>
  <c r="B163" i="5"/>
  <c r="G163" i="5" s="1"/>
  <c r="B164" i="5"/>
  <c r="G164" i="5" s="1"/>
  <c r="B165" i="5"/>
  <c r="G165" i="5" s="1"/>
  <c r="B166" i="5"/>
  <c r="G166" i="5" s="1"/>
  <c r="B167" i="5"/>
  <c r="G167" i="5" s="1"/>
  <c r="B168" i="5"/>
  <c r="G168" i="5" s="1"/>
  <c r="B169" i="5"/>
  <c r="G169" i="5" s="1"/>
  <c r="B170" i="5"/>
  <c r="G170" i="5" s="1"/>
  <c r="B171" i="5"/>
  <c r="G171" i="5" s="1"/>
  <c r="B172" i="5"/>
  <c r="G172" i="5" s="1"/>
  <c r="B173" i="5"/>
  <c r="G173" i="5" s="1"/>
  <c r="B174" i="5"/>
  <c r="G174" i="5" s="1"/>
  <c r="B175" i="5"/>
  <c r="G175" i="5" s="1"/>
  <c r="B176" i="5"/>
  <c r="G176" i="5" s="1"/>
  <c r="B177" i="5"/>
  <c r="G177" i="5" s="1"/>
  <c r="B178" i="5"/>
  <c r="G178" i="5" s="1"/>
  <c r="B179" i="5"/>
  <c r="G179" i="5" s="1"/>
  <c r="B3" i="5"/>
  <c r="B4" i="5"/>
  <c r="G4" i="5" s="1"/>
  <c r="B5" i="5"/>
  <c r="G5" i="5" s="1"/>
  <c r="B6" i="5"/>
  <c r="G6" i="5" s="1"/>
  <c r="B7" i="5"/>
  <c r="G7" i="5" s="1"/>
  <c r="B8" i="5"/>
  <c r="G8" i="5" s="1"/>
  <c r="B9" i="5"/>
  <c r="G9" i="5" s="1"/>
  <c r="B10" i="5"/>
  <c r="G10" i="5" s="1"/>
  <c r="B11" i="5"/>
  <c r="B12" i="5"/>
  <c r="G12" i="5" s="1"/>
  <c r="B13" i="5"/>
  <c r="G13" i="5" s="1"/>
  <c r="B14" i="5"/>
  <c r="G14" i="5" s="1"/>
  <c r="B15" i="5"/>
  <c r="B16" i="5"/>
  <c r="G16" i="5" s="1"/>
  <c r="B17" i="5"/>
  <c r="G17" i="5" s="1"/>
  <c r="B18" i="5"/>
  <c r="G18" i="5" s="1"/>
  <c r="B19" i="5"/>
  <c r="G19" i="5" s="1"/>
  <c r="B20" i="5"/>
  <c r="G20" i="5" s="1"/>
  <c r="B21" i="5"/>
  <c r="G21" i="5" s="1"/>
  <c r="B22" i="5"/>
  <c r="G22" i="5" s="1"/>
  <c r="B23" i="5"/>
  <c r="G23" i="5" s="1"/>
  <c r="B24" i="5"/>
  <c r="G24" i="5" s="1"/>
  <c r="B25" i="5"/>
  <c r="G25" i="5" s="1"/>
  <c r="B26" i="5"/>
  <c r="G26" i="5" s="1"/>
  <c r="B27" i="5"/>
  <c r="B28" i="5"/>
  <c r="G28" i="5" s="1"/>
  <c r="B29" i="5"/>
  <c r="G29" i="5" s="1"/>
  <c r="B30" i="5"/>
  <c r="G30" i="5" s="1"/>
  <c r="B31" i="5"/>
  <c r="G31" i="5" s="1"/>
  <c r="B32" i="5"/>
  <c r="G32" i="5" s="1"/>
  <c r="B33" i="5"/>
  <c r="G33" i="5" s="1"/>
  <c r="B34" i="5"/>
  <c r="G34" i="5" s="1"/>
  <c r="B35" i="5"/>
  <c r="B36" i="5"/>
  <c r="G36" i="5" s="1"/>
  <c r="B37" i="5"/>
  <c r="G37" i="5" s="1"/>
  <c r="B38" i="5"/>
  <c r="G38" i="5" s="1"/>
  <c r="B39" i="5"/>
  <c r="B40" i="5"/>
  <c r="G40" i="5" s="1"/>
  <c r="B41" i="5"/>
  <c r="G41" i="5" s="1"/>
  <c r="B42" i="5"/>
  <c r="G42" i="5" s="1"/>
  <c r="B43" i="5"/>
  <c r="G43" i="5" s="1"/>
  <c r="B44" i="5"/>
  <c r="G44" i="5" s="1"/>
  <c r="B45" i="5"/>
  <c r="G45" i="5" s="1"/>
  <c r="B46" i="5"/>
  <c r="G46" i="5" s="1"/>
  <c r="B2" i="5"/>
  <c r="G2" i="5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2" i="4"/>
  <c r="H48" i="4" s="1"/>
  <c r="H50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2" i="4"/>
  <c r="F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" i="4"/>
  <c r="D48" i="4" l="1"/>
  <c r="D49" i="4" s="1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169" i="5"/>
  <c r="F165" i="5"/>
  <c r="F153" i="5"/>
  <c r="F149" i="5"/>
  <c r="F137" i="5"/>
  <c r="F133" i="5"/>
  <c r="F121" i="5"/>
  <c r="F117" i="5"/>
  <c r="F105" i="5"/>
  <c r="F101" i="5"/>
  <c r="F89" i="5"/>
  <c r="F85" i="5"/>
  <c r="F73" i="5"/>
  <c r="F69" i="5"/>
  <c r="F57" i="5"/>
  <c r="F53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E69" i="5"/>
  <c r="E133" i="5"/>
  <c r="E99" i="5"/>
  <c r="E171" i="5"/>
  <c r="E131" i="5"/>
  <c r="E71" i="5"/>
  <c r="E155" i="5"/>
  <c r="E127" i="5"/>
  <c r="E143" i="5"/>
  <c r="E47" i="5"/>
  <c r="E167" i="5"/>
  <c r="E139" i="5"/>
  <c r="E115" i="5"/>
  <c r="E87" i="5"/>
  <c r="E60" i="5"/>
  <c r="E159" i="5"/>
  <c r="E111" i="5"/>
  <c r="E83" i="5"/>
  <c r="E59" i="5"/>
  <c r="E165" i="5"/>
  <c r="E151" i="5"/>
  <c r="E135" i="5"/>
  <c r="E123" i="5"/>
  <c r="E107" i="5"/>
  <c r="E95" i="5"/>
  <c r="E79" i="5"/>
  <c r="E67" i="5"/>
  <c r="E55" i="5"/>
  <c r="E179" i="5"/>
  <c r="E163" i="5"/>
  <c r="E147" i="5"/>
  <c r="E119" i="5"/>
  <c r="E103" i="5"/>
  <c r="E91" i="5"/>
  <c r="E75" i="5"/>
  <c r="E63" i="5"/>
  <c r="E51" i="5"/>
  <c r="E152" i="5"/>
  <c r="E175" i="5"/>
  <c r="E160" i="5"/>
  <c r="E68" i="5"/>
  <c r="E124" i="5"/>
  <c r="E88" i="5"/>
  <c r="E132" i="5"/>
  <c r="E96" i="5"/>
  <c r="F90" i="5"/>
  <c r="F2" i="5"/>
  <c r="F154" i="5"/>
  <c r="F138" i="5"/>
  <c r="F74" i="5"/>
  <c r="F122" i="5"/>
  <c r="F58" i="5"/>
  <c r="E149" i="5"/>
  <c r="E117" i="5"/>
  <c r="E85" i="5"/>
  <c r="E53" i="5"/>
  <c r="F170" i="5"/>
  <c r="F106" i="5"/>
  <c r="E172" i="5"/>
  <c r="E144" i="5"/>
  <c r="E136" i="5"/>
  <c r="E116" i="5"/>
  <c r="E108" i="5"/>
  <c r="E80" i="5"/>
  <c r="E72" i="5"/>
  <c r="E52" i="5"/>
  <c r="F166" i="5"/>
  <c r="F150" i="5"/>
  <c r="F134" i="5"/>
  <c r="F118" i="5"/>
  <c r="F102" i="5"/>
  <c r="F86" i="5"/>
  <c r="F70" i="5"/>
  <c r="F54" i="5"/>
  <c r="E164" i="5"/>
  <c r="E156" i="5"/>
  <c r="E128" i="5"/>
  <c r="E120" i="5"/>
  <c r="E100" i="5"/>
  <c r="E92" i="5"/>
  <c r="E64" i="5"/>
  <c r="E56" i="5"/>
  <c r="F178" i="5"/>
  <c r="F162" i="5"/>
  <c r="F146" i="5"/>
  <c r="F130" i="5"/>
  <c r="F114" i="5"/>
  <c r="F98" i="5"/>
  <c r="F82" i="5"/>
  <c r="F66" i="5"/>
  <c r="F50" i="5"/>
  <c r="E176" i="5"/>
  <c r="E168" i="5"/>
  <c r="E148" i="5"/>
  <c r="E140" i="5"/>
  <c r="E112" i="5"/>
  <c r="E104" i="5"/>
  <c r="E84" i="5"/>
  <c r="E76" i="5"/>
  <c r="E48" i="5"/>
  <c r="F174" i="5"/>
  <c r="F158" i="5"/>
  <c r="F142" i="5"/>
  <c r="F126" i="5"/>
  <c r="F110" i="5"/>
  <c r="F94" i="5"/>
  <c r="F78" i="5"/>
  <c r="F62" i="5"/>
  <c r="E169" i="5"/>
  <c r="E153" i="5"/>
  <c r="E137" i="5"/>
  <c r="E121" i="5"/>
  <c r="E105" i="5"/>
  <c r="E89" i="5"/>
  <c r="E73" i="5"/>
  <c r="E57" i="5"/>
  <c r="F177" i="5"/>
  <c r="F173" i="5"/>
  <c r="F161" i="5"/>
  <c r="F157" i="5"/>
  <c r="F145" i="5"/>
  <c r="F141" i="5"/>
  <c r="F129" i="5"/>
  <c r="F125" i="5"/>
  <c r="F113" i="5"/>
  <c r="F109" i="5"/>
  <c r="F97" i="5"/>
  <c r="F93" i="5"/>
  <c r="F81" i="5"/>
  <c r="F77" i="5"/>
  <c r="F65" i="5"/>
  <c r="F61" i="5"/>
  <c r="F49" i="5"/>
  <c r="F39" i="5"/>
  <c r="F35" i="5"/>
  <c r="F27" i="5"/>
  <c r="F15" i="5"/>
  <c r="F11" i="5"/>
  <c r="F3" i="5"/>
  <c r="G3" i="5"/>
  <c r="G27" i="5"/>
  <c r="F13" i="5"/>
  <c r="F41" i="5"/>
  <c r="F25" i="5"/>
  <c r="F9" i="5"/>
  <c r="F29" i="5"/>
  <c r="F37" i="5"/>
  <c r="F21" i="5"/>
  <c r="F5" i="5"/>
  <c r="F45" i="5"/>
  <c r="F33" i="5"/>
  <c r="F17" i="5"/>
  <c r="G11" i="5"/>
  <c r="G35" i="5"/>
  <c r="F44" i="5"/>
  <c r="F40" i="5"/>
  <c r="F36" i="5"/>
  <c r="F32" i="5"/>
  <c r="F28" i="5"/>
  <c r="F24" i="5"/>
  <c r="F20" i="5"/>
  <c r="F16" i="5"/>
  <c r="F12" i="5"/>
  <c r="F8" i="5"/>
  <c r="F4" i="5"/>
  <c r="G15" i="5"/>
  <c r="G39" i="5"/>
  <c r="F43" i="5"/>
  <c r="F31" i="5"/>
  <c r="F23" i="5"/>
  <c r="F19" i="5"/>
  <c r="F7" i="5"/>
  <c r="F46" i="5"/>
  <c r="F42" i="5"/>
  <c r="F38" i="5"/>
  <c r="F34" i="5"/>
  <c r="F30" i="5"/>
  <c r="F26" i="5"/>
  <c r="F22" i="5"/>
  <c r="F18" i="5"/>
  <c r="F14" i="5"/>
  <c r="F10" i="5"/>
  <c r="F6" i="5"/>
  <c r="G2" i="4"/>
  <c r="G46" i="4"/>
  <c r="G34" i="4"/>
  <c r="G26" i="4"/>
  <c r="G18" i="4"/>
  <c r="G10" i="4"/>
  <c r="G6" i="4"/>
  <c r="G45" i="4"/>
  <c r="G41" i="4"/>
  <c r="G37" i="4"/>
  <c r="G33" i="4"/>
  <c r="G29" i="4"/>
  <c r="G25" i="4"/>
  <c r="G21" i="4"/>
  <c r="G17" i="4"/>
  <c r="G13" i="4"/>
  <c r="G9" i="4"/>
  <c r="G5" i="4"/>
  <c r="G22" i="4"/>
  <c r="G44" i="4"/>
  <c r="G40" i="4"/>
  <c r="G36" i="4"/>
  <c r="G32" i="4"/>
  <c r="G28" i="4"/>
  <c r="G24" i="4"/>
  <c r="G20" i="4"/>
  <c r="G16" i="4"/>
  <c r="G12" i="4"/>
  <c r="G8" i="4"/>
  <c r="G4" i="4"/>
  <c r="G42" i="4"/>
  <c r="G38" i="4"/>
  <c r="G30" i="4"/>
  <c r="G14" i="4"/>
  <c r="G43" i="4"/>
  <c r="G39" i="4"/>
  <c r="G35" i="4"/>
  <c r="G31" i="4"/>
  <c r="G27" i="4"/>
  <c r="G23" i="4"/>
  <c r="G19" i="4"/>
  <c r="G15" i="4"/>
  <c r="G11" i="4"/>
  <c r="G7" i="4"/>
  <c r="G3" i="4"/>
  <c r="L9" i="3"/>
  <c r="G9" i="3"/>
  <c r="D8" i="3"/>
  <c r="D9" i="3"/>
  <c r="J8" i="3"/>
  <c r="N9" i="3"/>
  <c r="F9" i="3"/>
  <c r="H8" i="3"/>
  <c r="E8" i="3"/>
  <c r="I9" i="3"/>
  <c r="H9" i="3"/>
  <c r="M8" i="3"/>
  <c r="M9" i="3"/>
  <c r="F8" i="3"/>
  <c r="B8" i="3"/>
  <c r="L8" i="3"/>
  <c r="J9" i="3"/>
  <c r="C8" i="3"/>
  <c r="K9" i="3"/>
  <c r="B9" i="3"/>
  <c r="G8" i="3"/>
  <c r="K8" i="3"/>
  <c r="N8" i="3"/>
  <c r="E9" i="3"/>
  <c r="C9" i="3"/>
  <c r="I8" i="3"/>
  <c r="G181" i="5" l="1"/>
  <c r="F181" i="5"/>
  <c r="G48" i="4"/>
</calcChain>
</file>

<file path=xl/sharedStrings.xml><?xml version="1.0" encoding="utf-8"?>
<sst xmlns="http://schemas.openxmlformats.org/spreadsheetml/2006/main" count="428" uniqueCount="50">
  <si>
    <t>Type</t>
  </si>
  <si>
    <t>Alcohol</t>
  </si>
  <si>
    <t>Malic_Acid</t>
  </si>
  <si>
    <t>Ash</t>
  </si>
  <si>
    <t>Ash_Alcalinity</t>
  </si>
  <si>
    <t>Magnesium</t>
  </si>
  <si>
    <t>Total_Phenols</t>
  </si>
  <si>
    <t>Flavanoids</t>
  </si>
  <si>
    <t>Nonflavanoid_Phenols</t>
  </si>
  <si>
    <t>Proanthocyanins</t>
  </si>
  <si>
    <t>Color_Intensity</t>
  </si>
  <si>
    <t>Hue</t>
  </si>
  <si>
    <t>OD280.OD315</t>
  </si>
  <si>
    <t>Proline</t>
  </si>
  <si>
    <t>results$cluster</t>
  </si>
  <si>
    <t>A</t>
  </si>
  <si>
    <t>B</t>
  </si>
  <si>
    <t>C</t>
  </si>
  <si>
    <t>Row Labels</t>
  </si>
  <si>
    <t>Grand Total</t>
  </si>
  <si>
    <t>Column Labels</t>
  </si>
  <si>
    <t>Count of Type</t>
  </si>
  <si>
    <t>Average of Alcohol</t>
  </si>
  <si>
    <t>Average of Malic_Acid</t>
  </si>
  <si>
    <t>Average of Ash</t>
  </si>
  <si>
    <t>Average of Ash_Alcalinity</t>
  </si>
  <si>
    <t>Average of Magnesium</t>
  </si>
  <si>
    <t>Average of Total_Phenols</t>
  </si>
  <si>
    <t>Average of Flavanoids</t>
  </si>
  <si>
    <t>Average of Nonflavanoid_Phenols</t>
  </si>
  <si>
    <t>Average of Proanthocyanins</t>
  </si>
  <si>
    <t>Average of Color_Intensity</t>
  </si>
  <si>
    <t>Average of Hue</t>
  </si>
  <si>
    <t>Average of OD280.OD315</t>
  </si>
  <si>
    <t>Average of Proline</t>
  </si>
  <si>
    <t>TOP 3</t>
  </si>
  <si>
    <t>TOP 5</t>
  </si>
  <si>
    <t>Predicted Type</t>
  </si>
  <si>
    <t>Accurate?</t>
  </si>
  <si>
    <t>Accuracy:</t>
  </si>
  <si>
    <t xml:space="preserve">Sum: </t>
  </si>
  <si>
    <t>Random</t>
  </si>
  <si>
    <t>RandType</t>
  </si>
  <si>
    <t>Price</t>
  </si>
  <si>
    <t>Net Profit</t>
  </si>
  <si>
    <t>Random Profits</t>
  </si>
  <si>
    <t>Classification Profits</t>
  </si>
  <si>
    <t>Cluster Results</t>
  </si>
  <si>
    <t>Cluster Profits</t>
  </si>
  <si>
    <t>Scaled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</si>
</sst>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0" borderId="0" xfId="0" applyFont="1"/>
    <xf numFmtId="4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dith Lutzak" refreshedDate="42482.628062037038" createdVersion="5" refreshedVersion="5" minRefreshableVersion="3" recordCount="178" xr:uid="{00000000-000A-0000-FFFF-FFFF1F000000}">
  <cacheSource type="worksheet">
    <worksheetSource ref="B1:P179" sheet="WineCluster"/>
  </cacheSource>
  <cacheFields count="15">
    <cacheField name="Type" numFmtId="0">
      <sharedItems count="3">
        <s v="A"/>
        <s v="B"/>
        <s v="C"/>
      </sharedItems>
    </cacheField>
    <cacheField name="Alcohol" numFmtId="0">
      <sharedItems containsSemiMixedTypes="0" containsString="0" containsNumber="1" minValue="11.03" maxValue="14.83" count="126">
        <n v="14.23"/>
        <n v="13.2"/>
        <n v="13.16"/>
        <n v="14.37"/>
        <n v="13.24"/>
        <n v="14.2"/>
        <n v="14.39"/>
        <n v="14.06"/>
        <n v="14.83"/>
        <n v="13.86"/>
        <n v="14.1"/>
        <n v="14.12"/>
        <n v="13.75"/>
        <n v="14.75"/>
        <n v="14.38"/>
        <n v="13.63"/>
        <n v="14.3"/>
        <n v="13.83"/>
        <n v="14.19"/>
        <n v="13.64"/>
        <n v="12.93"/>
        <n v="13.71"/>
        <n v="12.85"/>
        <n v="13.5"/>
        <n v="13.05"/>
        <n v="13.39"/>
        <n v="13.3"/>
        <n v="13.87"/>
        <n v="14.02"/>
        <n v="13.73"/>
        <n v="13.58"/>
        <n v="13.68"/>
        <n v="13.76"/>
        <n v="13.51"/>
        <n v="13.48"/>
        <n v="13.28"/>
        <n v="13.07"/>
        <n v="14.22"/>
        <n v="13.56"/>
        <n v="13.41"/>
        <n v="13.88"/>
        <n v="14.21"/>
        <n v="13.9"/>
        <n v="13.94"/>
        <n v="13.82"/>
        <n v="13.77"/>
        <n v="13.74"/>
        <n v="13.29"/>
        <n v="13.72"/>
        <n v="12.37"/>
        <n v="12.33"/>
        <n v="12.64"/>
        <n v="13.67"/>
        <n v="12.17"/>
        <n v="13.11"/>
        <n v="13.34"/>
        <n v="12.21"/>
        <n v="12.29"/>
        <n v="13.49"/>
        <n v="12.99"/>
        <n v="11.96"/>
        <n v="11.66"/>
        <n v="13.03"/>
        <n v="11.84"/>
        <n v="12.7"/>
        <n v="12"/>
        <n v="12.72"/>
        <n v="12.08"/>
        <n v="12.67"/>
        <n v="12.16"/>
        <n v="11.65"/>
        <n v="11.64"/>
        <n v="12.69"/>
        <n v="11.62"/>
        <n v="12.47"/>
        <n v="11.81"/>
        <n v="12.6"/>
        <n v="12.34"/>
        <n v="11.82"/>
        <n v="12.51"/>
        <n v="12.42"/>
        <n v="12.25"/>
        <n v="12.22"/>
        <n v="11.61"/>
        <n v="11.46"/>
        <n v="12.52"/>
        <n v="11.76"/>
        <n v="11.41"/>
        <n v="11.03"/>
        <n v="12.77"/>
        <n v="11.45"/>
        <n v="11.56"/>
        <n v="11.87"/>
        <n v="12.07"/>
        <n v="12.43"/>
        <n v="11.79"/>
        <n v="12.04"/>
        <n v="12.86"/>
        <n v="12.88"/>
        <n v="12.81"/>
        <n v="12.53"/>
        <n v="12.84"/>
        <n v="13.36"/>
        <n v="13.52"/>
        <n v="13.62"/>
        <n v="12.87"/>
        <n v="13.32"/>
        <n v="13.08"/>
        <n v="12.79"/>
        <n v="13.23"/>
        <n v="12.58"/>
        <n v="13.17"/>
        <n v="13.84"/>
        <n v="12.45"/>
        <n v="14.34"/>
        <n v="12.36"/>
        <n v="13.69"/>
        <n v="12.96"/>
        <n v="13.78"/>
        <n v="13.45"/>
        <n v="12.82"/>
        <n v="13.4"/>
        <n v="12.2"/>
        <n v="14.16"/>
        <n v="13.27"/>
        <n v="14.13"/>
      </sharedItems>
    </cacheField>
    <cacheField name="Malic_Acid" numFmtId="0">
      <sharedItems containsSemiMixedTypes="0" containsString="0" containsNumber="1" minValue="0.74" maxValue="5.8" count="133">
        <n v="1.71"/>
        <n v="1.78"/>
        <n v="2.36"/>
        <n v="1.95"/>
        <n v="2.59"/>
        <n v="1.76"/>
        <n v="1.87"/>
        <n v="2.15"/>
        <n v="1.64"/>
        <n v="1.35"/>
        <n v="2.16"/>
        <n v="1.48"/>
        <n v="1.73"/>
        <n v="1.81"/>
        <n v="1.92"/>
        <n v="1.57"/>
        <n v="1.59"/>
        <n v="3.1"/>
        <n v="1.63"/>
        <n v="3.8"/>
        <n v="1.86"/>
        <n v="1.6"/>
        <n v="2.0499999999999998"/>
        <n v="1.77"/>
        <n v="1.72"/>
        <n v="1.9"/>
        <n v="1.68"/>
        <n v="1.5"/>
        <n v="1.66"/>
        <n v="1.83"/>
        <n v="1.53"/>
        <n v="1.8"/>
        <n v="1.65"/>
        <n v="3.99"/>
        <n v="3.84"/>
        <n v="1.89"/>
        <n v="3.98"/>
        <n v="4.04"/>
        <n v="3.59"/>
        <n v="2.02"/>
        <n v="1.75"/>
        <n v="1.67"/>
        <n v="1.7"/>
        <n v="1.97"/>
        <n v="1.43"/>
        <n v="0.94"/>
        <n v="1.1000000000000001"/>
        <n v="1.36"/>
        <n v="1.25"/>
        <n v="1.1299999999999999"/>
        <n v="1.45"/>
        <n v="1.21"/>
        <n v="1.01"/>
        <n v="1.17"/>
        <n v="1.19"/>
        <n v="1.61"/>
        <n v="1.51"/>
        <n v="1.0900000000000001"/>
        <n v="1.88"/>
        <n v="0.9"/>
        <n v="2.89"/>
        <n v="0.99"/>
        <n v="3.87"/>
        <n v="0.92"/>
        <n v="3.86"/>
        <n v="0.89"/>
        <n v="0.98"/>
        <n v="2.06"/>
        <n v="1.33"/>
        <n v="2.83"/>
        <n v="1.99"/>
        <n v="1.52"/>
        <n v="2.12"/>
        <n v="1.41"/>
        <n v="1.07"/>
        <n v="3.17"/>
        <n v="2.08"/>
        <n v="1.34"/>
        <n v="2.4500000000000002"/>
        <n v="2.5499999999999998"/>
        <n v="1.29"/>
        <n v="3.74"/>
        <n v="2.4300000000000002"/>
        <n v="2.68"/>
        <n v="0.74"/>
        <n v="1.39"/>
        <n v="1.47"/>
        <n v="3.43"/>
        <n v="2.4"/>
        <n v="4.43"/>
        <n v="5.8"/>
        <n v="4.3099999999999996"/>
        <n v="2.13"/>
        <n v="4.3"/>
        <n v="2.99"/>
        <n v="2.31"/>
        <n v="3.55"/>
        <n v="1.24"/>
        <n v="2.46"/>
        <n v="4.72"/>
        <n v="5.51"/>
        <n v="2.96"/>
        <n v="2.81"/>
        <n v="2.56"/>
        <n v="4.95"/>
        <n v="3.88"/>
        <n v="3.57"/>
        <n v="5.04"/>
        <n v="4.6100000000000003"/>
        <n v="3.24"/>
        <n v="3.9"/>
        <n v="3.12"/>
        <n v="2.67"/>
        <n v="3.3"/>
        <n v="5.19"/>
        <n v="4.12"/>
        <n v="3.03"/>
        <n v="3.83"/>
        <n v="3.26"/>
        <n v="3.27"/>
        <n v="3.45"/>
        <n v="2.76"/>
        <n v="4.3600000000000003"/>
        <n v="3.7"/>
        <n v="3.37"/>
        <n v="2.58"/>
        <n v="4.5999999999999996"/>
        <n v="2.39"/>
        <n v="2.5099999999999998"/>
        <n v="5.65"/>
        <n v="3.91"/>
        <n v="4.28"/>
        <n v="4.0999999999999996"/>
      </sharedItems>
    </cacheField>
    <cacheField name="Ash" numFmtId="0">
      <sharedItems containsSemiMixedTypes="0" containsString="0" containsNumber="1" minValue="1.36" maxValue="3.23"/>
    </cacheField>
    <cacheField name="Ash_Alcalinity" numFmtId="0">
      <sharedItems containsSemiMixedTypes="0" containsString="0" containsNumber="1" minValue="10.6" maxValue="30"/>
    </cacheField>
    <cacheField name="Magnesium" numFmtId="0">
      <sharedItems containsSemiMixedTypes="0" containsString="0" containsNumber="1" containsInteger="1" minValue="70" maxValue="162"/>
    </cacheField>
    <cacheField name="Total_Phenols" numFmtId="0">
      <sharedItems containsSemiMixedTypes="0" containsString="0" containsNumber="1" minValue="0.98" maxValue="3.88"/>
    </cacheField>
    <cacheField name="Flavanoids" numFmtId="0">
      <sharedItems containsSemiMixedTypes="0" containsString="0" containsNumber="1" minValue="0.34" maxValue="5.08"/>
    </cacheField>
    <cacheField name="Nonflavanoid_Phenols" numFmtId="0">
      <sharedItems containsSemiMixedTypes="0" containsString="0" containsNumber="1" minValue="0.13" maxValue="0.66"/>
    </cacheField>
    <cacheField name="Proanthocyanins" numFmtId="0">
      <sharedItems containsSemiMixedTypes="0" containsString="0" containsNumber="1" minValue="0.41" maxValue="3.58"/>
    </cacheField>
    <cacheField name="Color_Intensity" numFmtId="0">
      <sharedItems containsSemiMixedTypes="0" containsString="0" containsNumber="1" minValue="1.28" maxValue="13"/>
    </cacheField>
    <cacheField name="Hue" numFmtId="0">
      <sharedItems containsSemiMixedTypes="0" containsString="0" containsNumber="1" minValue="0.48" maxValue="1.71"/>
    </cacheField>
    <cacheField name="OD280.OD315" numFmtId="0">
      <sharedItems containsSemiMixedTypes="0" containsString="0" containsNumber="1" minValue="1.27" maxValue="4"/>
    </cacheField>
    <cacheField name="Proline" numFmtId="0">
      <sharedItems containsSemiMixedTypes="0" containsString="0" containsNumber="1" containsInteger="1" minValue="278" maxValue="1680"/>
    </cacheField>
    <cacheField name="results$cluster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x v="0"/>
    <x v="0"/>
    <n v="2.4300000000000002"/>
    <n v="15.6"/>
    <n v="127"/>
    <n v="2.8"/>
    <n v="3.06"/>
    <n v="0.28000000000000003"/>
    <n v="2.29"/>
    <n v="5.64"/>
    <n v="1.04"/>
    <n v="3.92"/>
    <n v="1065"/>
    <x v="0"/>
  </r>
  <r>
    <x v="0"/>
    <x v="1"/>
    <x v="1"/>
    <n v="2.14"/>
    <n v="11.2"/>
    <n v="100"/>
    <n v="2.65"/>
    <n v="2.76"/>
    <n v="0.26"/>
    <n v="1.28"/>
    <n v="4.38"/>
    <n v="1.05"/>
    <n v="3.4"/>
    <n v="1050"/>
    <x v="0"/>
  </r>
  <r>
    <x v="0"/>
    <x v="2"/>
    <x v="2"/>
    <n v="2.67"/>
    <n v="18.600000000000001"/>
    <n v="101"/>
    <n v="2.8"/>
    <n v="3.24"/>
    <n v="0.3"/>
    <n v="2.81"/>
    <n v="5.68"/>
    <n v="1.03"/>
    <n v="3.17"/>
    <n v="1185"/>
    <x v="0"/>
  </r>
  <r>
    <x v="0"/>
    <x v="3"/>
    <x v="3"/>
    <n v="2.5"/>
    <n v="16.8"/>
    <n v="113"/>
    <n v="3.85"/>
    <n v="3.49"/>
    <n v="0.24"/>
    <n v="2.1800000000000002"/>
    <n v="7.8"/>
    <n v="0.86"/>
    <n v="3.45"/>
    <n v="1480"/>
    <x v="0"/>
  </r>
  <r>
    <x v="0"/>
    <x v="4"/>
    <x v="4"/>
    <n v="2.87"/>
    <n v="21"/>
    <n v="118"/>
    <n v="2.8"/>
    <n v="2.69"/>
    <n v="0.39"/>
    <n v="1.82"/>
    <n v="4.32"/>
    <n v="1.04"/>
    <n v="2.93"/>
    <n v="735"/>
    <x v="0"/>
  </r>
  <r>
    <x v="0"/>
    <x v="5"/>
    <x v="5"/>
    <n v="2.4500000000000002"/>
    <n v="15.2"/>
    <n v="112"/>
    <n v="3.27"/>
    <n v="3.39"/>
    <n v="0.34"/>
    <n v="1.97"/>
    <n v="6.75"/>
    <n v="1.05"/>
    <n v="2.85"/>
    <n v="1450"/>
    <x v="0"/>
  </r>
  <r>
    <x v="0"/>
    <x v="6"/>
    <x v="6"/>
    <n v="2.4500000000000002"/>
    <n v="14.6"/>
    <n v="96"/>
    <n v="2.5"/>
    <n v="2.52"/>
    <n v="0.3"/>
    <n v="1.98"/>
    <n v="5.25"/>
    <n v="1.02"/>
    <n v="3.58"/>
    <n v="1290"/>
    <x v="0"/>
  </r>
  <r>
    <x v="0"/>
    <x v="7"/>
    <x v="7"/>
    <n v="2.61"/>
    <n v="17.600000000000001"/>
    <n v="121"/>
    <n v="2.6"/>
    <n v="2.5099999999999998"/>
    <n v="0.31"/>
    <n v="1.25"/>
    <n v="5.05"/>
    <n v="1.06"/>
    <n v="3.58"/>
    <n v="1295"/>
    <x v="0"/>
  </r>
  <r>
    <x v="0"/>
    <x v="8"/>
    <x v="8"/>
    <n v="2.17"/>
    <n v="14"/>
    <n v="97"/>
    <n v="2.8"/>
    <n v="2.98"/>
    <n v="0.28999999999999998"/>
    <n v="1.98"/>
    <n v="5.2"/>
    <n v="1.08"/>
    <n v="2.85"/>
    <n v="1045"/>
    <x v="0"/>
  </r>
  <r>
    <x v="0"/>
    <x v="9"/>
    <x v="9"/>
    <n v="2.27"/>
    <n v="16"/>
    <n v="98"/>
    <n v="2.98"/>
    <n v="3.15"/>
    <n v="0.22"/>
    <n v="1.85"/>
    <n v="7.22"/>
    <n v="1.01"/>
    <n v="3.55"/>
    <n v="1045"/>
    <x v="0"/>
  </r>
  <r>
    <x v="0"/>
    <x v="10"/>
    <x v="10"/>
    <n v="2.2999999999999998"/>
    <n v="18"/>
    <n v="105"/>
    <n v="2.95"/>
    <n v="3.32"/>
    <n v="0.22"/>
    <n v="2.38"/>
    <n v="5.75"/>
    <n v="1.25"/>
    <n v="3.17"/>
    <n v="1510"/>
    <x v="0"/>
  </r>
  <r>
    <x v="0"/>
    <x v="11"/>
    <x v="11"/>
    <n v="2.3199999999999998"/>
    <n v="16.8"/>
    <n v="95"/>
    <n v="2.2000000000000002"/>
    <n v="2.4300000000000002"/>
    <n v="0.26"/>
    <n v="1.57"/>
    <n v="5"/>
    <n v="1.17"/>
    <n v="2.82"/>
    <n v="1280"/>
    <x v="0"/>
  </r>
  <r>
    <x v="0"/>
    <x v="12"/>
    <x v="12"/>
    <n v="2.41"/>
    <n v="16"/>
    <n v="89"/>
    <n v="2.6"/>
    <n v="2.76"/>
    <n v="0.28999999999999998"/>
    <n v="1.81"/>
    <n v="5.6"/>
    <n v="1.1499999999999999"/>
    <n v="2.9"/>
    <n v="1320"/>
    <x v="0"/>
  </r>
  <r>
    <x v="0"/>
    <x v="13"/>
    <x v="12"/>
    <n v="2.39"/>
    <n v="11.4"/>
    <n v="91"/>
    <n v="3.1"/>
    <n v="3.69"/>
    <n v="0.43"/>
    <n v="2.81"/>
    <n v="5.4"/>
    <n v="1.25"/>
    <n v="2.73"/>
    <n v="1150"/>
    <x v="0"/>
  </r>
  <r>
    <x v="0"/>
    <x v="14"/>
    <x v="6"/>
    <n v="2.38"/>
    <n v="12"/>
    <n v="102"/>
    <n v="3.3"/>
    <n v="3.64"/>
    <n v="0.28999999999999998"/>
    <n v="2.96"/>
    <n v="7.5"/>
    <n v="1.2"/>
    <n v="3"/>
    <n v="1547"/>
    <x v="0"/>
  </r>
  <r>
    <x v="0"/>
    <x v="15"/>
    <x v="13"/>
    <n v="2.7"/>
    <n v="17.2"/>
    <n v="112"/>
    <n v="2.85"/>
    <n v="2.91"/>
    <n v="0.3"/>
    <n v="1.46"/>
    <n v="7.3"/>
    <n v="1.28"/>
    <n v="2.88"/>
    <n v="1310"/>
    <x v="0"/>
  </r>
  <r>
    <x v="0"/>
    <x v="16"/>
    <x v="14"/>
    <n v="2.72"/>
    <n v="20"/>
    <n v="120"/>
    <n v="2.8"/>
    <n v="3.14"/>
    <n v="0.33"/>
    <n v="1.97"/>
    <n v="6.2"/>
    <n v="1.07"/>
    <n v="2.65"/>
    <n v="1280"/>
    <x v="0"/>
  </r>
  <r>
    <x v="0"/>
    <x v="17"/>
    <x v="15"/>
    <n v="2.62"/>
    <n v="20"/>
    <n v="115"/>
    <n v="2.95"/>
    <n v="3.4"/>
    <n v="0.4"/>
    <n v="1.72"/>
    <n v="6.6"/>
    <n v="1.1299999999999999"/>
    <n v="2.57"/>
    <n v="1130"/>
    <x v="0"/>
  </r>
  <r>
    <x v="0"/>
    <x v="18"/>
    <x v="16"/>
    <n v="2.48"/>
    <n v="16.5"/>
    <n v="108"/>
    <n v="3.3"/>
    <n v="3.93"/>
    <n v="0.32"/>
    <n v="1.86"/>
    <n v="8.6999999999999993"/>
    <n v="1.23"/>
    <n v="2.82"/>
    <n v="1680"/>
    <x v="0"/>
  </r>
  <r>
    <x v="0"/>
    <x v="19"/>
    <x v="17"/>
    <n v="2.56"/>
    <n v="15.2"/>
    <n v="116"/>
    <n v="2.7"/>
    <n v="3.03"/>
    <n v="0.17"/>
    <n v="1.66"/>
    <n v="5.0999999999999996"/>
    <n v="0.96"/>
    <n v="3.36"/>
    <n v="845"/>
    <x v="0"/>
  </r>
  <r>
    <x v="0"/>
    <x v="7"/>
    <x v="18"/>
    <n v="2.2799999999999998"/>
    <n v="16"/>
    <n v="126"/>
    <n v="3"/>
    <n v="3.17"/>
    <n v="0.24"/>
    <n v="2.1"/>
    <n v="5.65"/>
    <n v="1.0900000000000001"/>
    <n v="3.71"/>
    <n v="780"/>
    <x v="0"/>
  </r>
  <r>
    <x v="0"/>
    <x v="20"/>
    <x v="19"/>
    <n v="2.65"/>
    <n v="18.600000000000001"/>
    <n v="102"/>
    <n v="2.41"/>
    <n v="2.41"/>
    <n v="0.25"/>
    <n v="1.98"/>
    <n v="4.5"/>
    <n v="1.03"/>
    <n v="3.52"/>
    <n v="770"/>
    <x v="0"/>
  </r>
  <r>
    <x v="0"/>
    <x v="21"/>
    <x v="20"/>
    <n v="2.36"/>
    <n v="16.600000000000001"/>
    <n v="101"/>
    <n v="2.61"/>
    <n v="2.88"/>
    <n v="0.27"/>
    <n v="1.69"/>
    <n v="3.8"/>
    <n v="1.1100000000000001"/>
    <n v="4"/>
    <n v="1035"/>
    <x v="0"/>
  </r>
  <r>
    <x v="0"/>
    <x v="22"/>
    <x v="21"/>
    <n v="2.52"/>
    <n v="17.8"/>
    <n v="95"/>
    <n v="2.48"/>
    <n v="2.37"/>
    <n v="0.26"/>
    <n v="1.46"/>
    <n v="3.93"/>
    <n v="1.0900000000000001"/>
    <n v="3.63"/>
    <n v="1015"/>
    <x v="0"/>
  </r>
  <r>
    <x v="0"/>
    <x v="23"/>
    <x v="13"/>
    <n v="2.61"/>
    <n v="20"/>
    <n v="96"/>
    <n v="2.5299999999999998"/>
    <n v="2.61"/>
    <n v="0.28000000000000003"/>
    <n v="1.66"/>
    <n v="3.52"/>
    <n v="1.1200000000000001"/>
    <n v="3.82"/>
    <n v="845"/>
    <x v="0"/>
  </r>
  <r>
    <x v="0"/>
    <x v="24"/>
    <x v="22"/>
    <n v="3.22"/>
    <n v="25"/>
    <n v="124"/>
    <n v="2.63"/>
    <n v="2.68"/>
    <n v="0.47"/>
    <n v="1.92"/>
    <n v="3.58"/>
    <n v="1.1299999999999999"/>
    <n v="3.2"/>
    <n v="830"/>
    <x v="0"/>
  </r>
  <r>
    <x v="0"/>
    <x v="25"/>
    <x v="23"/>
    <n v="2.62"/>
    <n v="16.100000000000001"/>
    <n v="93"/>
    <n v="2.85"/>
    <n v="2.94"/>
    <n v="0.34"/>
    <n v="1.45"/>
    <n v="4.8"/>
    <n v="0.92"/>
    <n v="3.22"/>
    <n v="1195"/>
    <x v="0"/>
  </r>
  <r>
    <x v="0"/>
    <x v="26"/>
    <x v="24"/>
    <n v="2.14"/>
    <n v="17"/>
    <n v="94"/>
    <n v="2.4"/>
    <n v="2.19"/>
    <n v="0.27"/>
    <n v="1.35"/>
    <n v="3.95"/>
    <n v="1.02"/>
    <n v="2.77"/>
    <n v="1285"/>
    <x v="0"/>
  </r>
  <r>
    <x v="0"/>
    <x v="27"/>
    <x v="25"/>
    <n v="2.8"/>
    <n v="19.399999999999999"/>
    <n v="107"/>
    <n v="2.95"/>
    <n v="2.97"/>
    <n v="0.37"/>
    <n v="1.76"/>
    <n v="4.5"/>
    <n v="1.25"/>
    <n v="3.4"/>
    <n v="915"/>
    <x v="0"/>
  </r>
  <r>
    <x v="0"/>
    <x v="28"/>
    <x v="26"/>
    <n v="2.21"/>
    <n v="16"/>
    <n v="96"/>
    <n v="2.65"/>
    <n v="2.33"/>
    <n v="0.26"/>
    <n v="1.98"/>
    <n v="4.7"/>
    <n v="1.04"/>
    <n v="3.59"/>
    <n v="1035"/>
    <x v="0"/>
  </r>
  <r>
    <x v="0"/>
    <x v="29"/>
    <x v="27"/>
    <n v="2.7"/>
    <n v="22.5"/>
    <n v="101"/>
    <n v="3"/>
    <n v="3.25"/>
    <n v="0.28999999999999998"/>
    <n v="2.38"/>
    <n v="5.7"/>
    <n v="1.19"/>
    <n v="2.71"/>
    <n v="1285"/>
    <x v="0"/>
  </r>
  <r>
    <x v="0"/>
    <x v="30"/>
    <x v="28"/>
    <n v="2.36"/>
    <n v="19.100000000000001"/>
    <n v="106"/>
    <n v="2.86"/>
    <n v="3.19"/>
    <n v="0.22"/>
    <n v="1.95"/>
    <n v="6.9"/>
    <n v="1.0900000000000001"/>
    <n v="2.88"/>
    <n v="1515"/>
    <x v="0"/>
  </r>
  <r>
    <x v="0"/>
    <x v="31"/>
    <x v="29"/>
    <n v="2.36"/>
    <n v="17.2"/>
    <n v="104"/>
    <n v="2.42"/>
    <n v="2.69"/>
    <n v="0.42"/>
    <n v="1.97"/>
    <n v="3.84"/>
    <n v="1.23"/>
    <n v="2.87"/>
    <n v="990"/>
    <x v="0"/>
  </r>
  <r>
    <x v="0"/>
    <x v="32"/>
    <x v="30"/>
    <n v="2.7"/>
    <n v="19.5"/>
    <n v="132"/>
    <n v="2.95"/>
    <n v="2.74"/>
    <n v="0.5"/>
    <n v="1.35"/>
    <n v="5.4"/>
    <n v="1.25"/>
    <n v="3"/>
    <n v="1235"/>
    <x v="0"/>
  </r>
  <r>
    <x v="0"/>
    <x v="33"/>
    <x v="31"/>
    <n v="2.65"/>
    <n v="19"/>
    <n v="110"/>
    <n v="2.35"/>
    <n v="2.5299999999999998"/>
    <n v="0.28999999999999998"/>
    <n v="1.54"/>
    <n v="4.2"/>
    <n v="1.1000000000000001"/>
    <n v="2.87"/>
    <n v="1095"/>
    <x v="0"/>
  </r>
  <r>
    <x v="0"/>
    <x v="34"/>
    <x v="13"/>
    <n v="2.41"/>
    <n v="20.5"/>
    <n v="100"/>
    <n v="2.7"/>
    <n v="2.98"/>
    <n v="0.26"/>
    <n v="1.86"/>
    <n v="5.0999999999999996"/>
    <n v="1.04"/>
    <n v="3.47"/>
    <n v="920"/>
    <x v="0"/>
  </r>
  <r>
    <x v="0"/>
    <x v="35"/>
    <x v="8"/>
    <n v="2.84"/>
    <n v="15.5"/>
    <n v="110"/>
    <n v="2.6"/>
    <n v="2.68"/>
    <n v="0.34"/>
    <n v="1.36"/>
    <n v="4.5999999999999996"/>
    <n v="1.0900000000000001"/>
    <n v="2.78"/>
    <n v="880"/>
    <x v="0"/>
  </r>
  <r>
    <x v="0"/>
    <x v="24"/>
    <x v="32"/>
    <n v="2.5499999999999998"/>
    <n v="18"/>
    <n v="98"/>
    <n v="2.4500000000000002"/>
    <n v="2.4300000000000002"/>
    <n v="0.28999999999999998"/>
    <n v="1.44"/>
    <n v="4.25"/>
    <n v="1.1200000000000001"/>
    <n v="2.5099999999999998"/>
    <n v="1105"/>
    <x v="0"/>
  </r>
  <r>
    <x v="0"/>
    <x v="36"/>
    <x v="27"/>
    <n v="2.1"/>
    <n v="15.5"/>
    <n v="98"/>
    <n v="2.4"/>
    <n v="2.64"/>
    <n v="0.28000000000000003"/>
    <n v="1.37"/>
    <n v="3.7"/>
    <n v="1.18"/>
    <n v="2.69"/>
    <n v="1020"/>
    <x v="0"/>
  </r>
  <r>
    <x v="0"/>
    <x v="37"/>
    <x v="33"/>
    <n v="2.5099999999999998"/>
    <n v="13.2"/>
    <n v="128"/>
    <n v="3"/>
    <n v="3.04"/>
    <n v="0.2"/>
    <n v="2.08"/>
    <n v="5.0999999999999996"/>
    <n v="0.89"/>
    <n v="3.53"/>
    <n v="760"/>
    <x v="0"/>
  </r>
  <r>
    <x v="0"/>
    <x v="38"/>
    <x v="0"/>
    <n v="2.31"/>
    <n v="16.2"/>
    <n v="117"/>
    <n v="3.15"/>
    <n v="3.29"/>
    <n v="0.34"/>
    <n v="2.34"/>
    <n v="6.13"/>
    <n v="0.95"/>
    <n v="3.38"/>
    <n v="795"/>
    <x v="0"/>
  </r>
  <r>
    <x v="0"/>
    <x v="39"/>
    <x v="34"/>
    <n v="2.12"/>
    <n v="18.8"/>
    <n v="90"/>
    <n v="2.4500000000000002"/>
    <n v="2.68"/>
    <n v="0.27"/>
    <n v="1.48"/>
    <n v="4.28"/>
    <n v="0.91"/>
    <n v="3"/>
    <n v="1035"/>
    <x v="0"/>
  </r>
  <r>
    <x v="0"/>
    <x v="40"/>
    <x v="35"/>
    <n v="2.59"/>
    <n v="15"/>
    <n v="101"/>
    <n v="3.25"/>
    <n v="3.56"/>
    <n v="0.17"/>
    <n v="1.7"/>
    <n v="5.43"/>
    <n v="0.88"/>
    <n v="3.56"/>
    <n v="1095"/>
    <x v="0"/>
  </r>
  <r>
    <x v="0"/>
    <x v="4"/>
    <x v="36"/>
    <n v="2.29"/>
    <n v="17.5"/>
    <n v="103"/>
    <n v="2.64"/>
    <n v="2.63"/>
    <n v="0.32"/>
    <n v="1.66"/>
    <n v="4.3600000000000003"/>
    <n v="0.82"/>
    <n v="3"/>
    <n v="680"/>
    <x v="0"/>
  </r>
  <r>
    <x v="0"/>
    <x v="24"/>
    <x v="23"/>
    <n v="2.1"/>
    <n v="17"/>
    <n v="107"/>
    <n v="3"/>
    <n v="3"/>
    <n v="0.28000000000000003"/>
    <n v="2.0299999999999998"/>
    <n v="5.04"/>
    <n v="0.88"/>
    <n v="3.35"/>
    <n v="885"/>
    <x v="0"/>
  </r>
  <r>
    <x v="0"/>
    <x v="41"/>
    <x v="37"/>
    <n v="2.44"/>
    <n v="18.899999999999999"/>
    <n v="111"/>
    <n v="2.85"/>
    <n v="2.65"/>
    <n v="0.3"/>
    <n v="1.25"/>
    <n v="5.24"/>
    <n v="0.87"/>
    <n v="3.33"/>
    <n v="1080"/>
    <x v="0"/>
  </r>
  <r>
    <x v="0"/>
    <x v="14"/>
    <x v="38"/>
    <n v="2.2799999999999998"/>
    <n v="16"/>
    <n v="102"/>
    <n v="3.25"/>
    <n v="3.17"/>
    <n v="0.27"/>
    <n v="2.19"/>
    <n v="4.9000000000000004"/>
    <n v="1.04"/>
    <n v="3.44"/>
    <n v="1065"/>
    <x v="0"/>
  </r>
  <r>
    <x v="0"/>
    <x v="42"/>
    <x v="26"/>
    <n v="2.12"/>
    <n v="16"/>
    <n v="101"/>
    <n v="3.1"/>
    <n v="3.39"/>
    <n v="0.21"/>
    <n v="2.14"/>
    <n v="6.1"/>
    <n v="0.91"/>
    <n v="3.33"/>
    <n v="985"/>
    <x v="0"/>
  </r>
  <r>
    <x v="0"/>
    <x v="10"/>
    <x v="39"/>
    <n v="2.4"/>
    <n v="18.8"/>
    <n v="103"/>
    <n v="2.75"/>
    <n v="2.92"/>
    <n v="0.32"/>
    <n v="2.38"/>
    <n v="6.2"/>
    <n v="1.07"/>
    <n v="2.75"/>
    <n v="1060"/>
    <x v="0"/>
  </r>
  <r>
    <x v="0"/>
    <x v="43"/>
    <x v="12"/>
    <n v="2.27"/>
    <n v="17.399999999999999"/>
    <n v="108"/>
    <n v="2.88"/>
    <n v="3.54"/>
    <n v="0.32"/>
    <n v="2.08"/>
    <n v="8.9"/>
    <n v="1.1200000000000001"/>
    <n v="3.1"/>
    <n v="1260"/>
    <x v="0"/>
  </r>
  <r>
    <x v="0"/>
    <x v="24"/>
    <x v="12"/>
    <n v="2.04"/>
    <n v="12.4"/>
    <n v="92"/>
    <n v="2.72"/>
    <n v="3.27"/>
    <n v="0.17"/>
    <n v="2.91"/>
    <n v="7.2"/>
    <n v="1.1200000000000001"/>
    <n v="2.91"/>
    <n v="1150"/>
    <x v="0"/>
  </r>
  <r>
    <x v="0"/>
    <x v="17"/>
    <x v="32"/>
    <n v="2.6"/>
    <n v="17.2"/>
    <n v="94"/>
    <n v="2.4500000000000002"/>
    <n v="2.99"/>
    <n v="0.22"/>
    <n v="2.29"/>
    <n v="5.6"/>
    <n v="1.24"/>
    <n v="3.37"/>
    <n v="1265"/>
    <x v="0"/>
  </r>
  <r>
    <x v="0"/>
    <x v="44"/>
    <x v="40"/>
    <n v="2.42"/>
    <n v="14"/>
    <n v="111"/>
    <n v="3.88"/>
    <n v="3.74"/>
    <n v="0.32"/>
    <n v="1.87"/>
    <n v="7.05"/>
    <n v="1.01"/>
    <n v="3.26"/>
    <n v="1190"/>
    <x v="0"/>
  </r>
  <r>
    <x v="0"/>
    <x v="45"/>
    <x v="25"/>
    <n v="2.68"/>
    <n v="17.100000000000001"/>
    <n v="115"/>
    <n v="3"/>
    <n v="2.79"/>
    <n v="0.39"/>
    <n v="1.68"/>
    <n v="6.3"/>
    <n v="1.1299999999999999"/>
    <n v="2.93"/>
    <n v="1375"/>
    <x v="0"/>
  </r>
  <r>
    <x v="0"/>
    <x v="46"/>
    <x v="41"/>
    <n v="2.25"/>
    <n v="16.399999999999999"/>
    <n v="118"/>
    <n v="2.6"/>
    <n v="2.9"/>
    <n v="0.21"/>
    <n v="1.62"/>
    <n v="5.85"/>
    <n v="0.92"/>
    <n v="3.2"/>
    <n v="1060"/>
    <x v="0"/>
  </r>
  <r>
    <x v="0"/>
    <x v="38"/>
    <x v="12"/>
    <n v="2.46"/>
    <n v="20.5"/>
    <n v="116"/>
    <n v="2.96"/>
    <n v="2.78"/>
    <n v="0.2"/>
    <n v="2.4500000000000002"/>
    <n v="6.25"/>
    <n v="0.98"/>
    <n v="3.03"/>
    <n v="1120"/>
    <x v="0"/>
  </r>
  <r>
    <x v="0"/>
    <x v="37"/>
    <x v="42"/>
    <n v="2.2999999999999998"/>
    <n v="16.3"/>
    <n v="118"/>
    <n v="3.2"/>
    <n v="3"/>
    <n v="0.26"/>
    <n v="2.0299999999999998"/>
    <n v="6.38"/>
    <n v="0.94"/>
    <n v="3.31"/>
    <n v="970"/>
    <x v="0"/>
  </r>
  <r>
    <x v="0"/>
    <x v="47"/>
    <x v="43"/>
    <n v="2.68"/>
    <n v="16.8"/>
    <n v="102"/>
    <n v="3"/>
    <n v="3.23"/>
    <n v="0.31"/>
    <n v="1.66"/>
    <n v="6"/>
    <n v="1.07"/>
    <n v="2.84"/>
    <n v="1270"/>
    <x v="0"/>
  </r>
  <r>
    <x v="0"/>
    <x v="48"/>
    <x v="44"/>
    <n v="2.5"/>
    <n v="16.7"/>
    <n v="108"/>
    <n v="3.4"/>
    <n v="3.67"/>
    <n v="0.19"/>
    <n v="2.04"/>
    <n v="6.8"/>
    <n v="0.89"/>
    <n v="2.87"/>
    <n v="1285"/>
    <x v="0"/>
  </r>
  <r>
    <x v="1"/>
    <x v="49"/>
    <x v="45"/>
    <n v="1.36"/>
    <n v="10.6"/>
    <n v="88"/>
    <n v="1.98"/>
    <n v="0.56999999999999995"/>
    <n v="0.28000000000000003"/>
    <n v="0.42"/>
    <n v="1.95"/>
    <n v="1.05"/>
    <n v="1.82"/>
    <n v="520"/>
    <x v="0"/>
  </r>
  <r>
    <x v="1"/>
    <x v="50"/>
    <x v="46"/>
    <n v="2.2799999999999998"/>
    <n v="16"/>
    <n v="101"/>
    <n v="2.0499999999999998"/>
    <n v="1.0900000000000001"/>
    <n v="0.63"/>
    <n v="0.41"/>
    <n v="3.27"/>
    <n v="1.25"/>
    <n v="1.67"/>
    <n v="680"/>
    <x v="1"/>
  </r>
  <r>
    <x v="1"/>
    <x v="51"/>
    <x v="47"/>
    <n v="2.02"/>
    <n v="16.8"/>
    <n v="100"/>
    <n v="2.02"/>
    <n v="1.41"/>
    <n v="0.53"/>
    <n v="0.62"/>
    <n v="5.75"/>
    <n v="0.98"/>
    <n v="1.59"/>
    <n v="450"/>
    <x v="1"/>
  </r>
  <r>
    <x v="1"/>
    <x v="52"/>
    <x v="48"/>
    <n v="1.92"/>
    <n v="18"/>
    <n v="94"/>
    <n v="2.1"/>
    <n v="1.79"/>
    <n v="0.32"/>
    <n v="0.73"/>
    <n v="3.8"/>
    <n v="1.23"/>
    <n v="2.46"/>
    <n v="630"/>
    <x v="0"/>
  </r>
  <r>
    <x v="1"/>
    <x v="49"/>
    <x v="49"/>
    <n v="2.16"/>
    <n v="19"/>
    <n v="87"/>
    <n v="3.5"/>
    <n v="3.1"/>
    <n v="0.19"/>
    <n v="1.87"/>
    <n v="4.45"/>
    <n v="1.22"/>
    <n v="2.87"/>
    <n v="420"/>
    <x v="0"/>
  </r>
  <r>
    <x v="1"/>
    <x v="53"/>
    <x v="50"/>
    <n v="2.5299999999999998"/>
    <n v="19"/>
    <n v="104"/>
    <n v="1.89"/>
    <n v="1.75"/>
    <n v="0.45"/>
    <n v="1.03"/>
    <n v="2.95"/>
    <n v="1.45"/>
    <n v="2.23"/>
    <n v="355"/>
    <x v="0"/>
  </r>
  <r>
    <x v="1"/>
    <x v="49"/>
    <x v="51"/>
    <n v="2.56"/>
    <n v="18.100000000000001"/>
    <n v="98"/>
    <n v="2.42"/>
    <n v="2.65"/>
    <n v="0.37"/>
    <n v="2.08"/>
    <n v="4.5999999999999996"/>
    <n v="1.19"/>
    <n v="2.2999999999999998"/>
    <n v="678"/>
    <x v="0"/>
  </r>
  <r>
    <x v="1"/>
    <x v="54"/>
    <x v="52"/>
    <n v="1.7"/>
    <n v="15"/>
    <n v="78"/>
    <n v="2.98"/>
    <n v="3.18"/>
    <n v="0.26"/>
    <n v="2.2799999999999998"/>
    <n v="5.3"/>
    <n v="1.1200000000000001"/>
    <n v="3.18"/>
    <n v="502"/>
    <x v="0"/>
  </r>
  <r>
    <x v="1"/>
    <x v="49"/>
    <x v="53"/>
    <n v="1.92"/>
    <n v="19.600000000000001"/>
    <n v="78"/>
    <n v="2.11"/>
    <n v="2"/>
    <n v="0.27"/>
    <n v="1.04"/>
    <n v="4.68"/>
    <n v="1.1200000000000001"/>
    <n v="3.48"/>
    <n v="510"/>
    <x v="0"/>
  </r>
  <r>
    <x v="1"/>
    <x v="55"/>
    <x v="45"/>
    <n v="2.36"/>
    <n v="17"/>
    <n v="110"/>
    <n v="2.5299999999999998"/>
    <n v="1.3"/>
    <n v="0.55000000000000004"/>
    <n v="0.42"/>
    <n v="3.17"/>
    <n v="1.02"/>
    <n v="1.93"/>
    <n v="750"/>
    <x v="1"/>
  </r>
  <r>
    <x v="1"/>
    <x v="56"/>
    <x v="54"/>
    <n v="1.75"/>
    <n v="16.8"/>
    <n v="151"/>
    <n v="1.85"/>
    <n v="1.28"/>
    <n v="0.14000000000000001"/>
    <n v="2.5"/>
    <n v="2.85"/>
    <n v="1.28"/>
    <n v="3.07"/>
    <n v="718"/>
    <x v="2"/>
  </r>
  <r>
    <x v="1"/>
    <x v="57"/>
    <x v="55"/>
    <n v="2.21"/>
    <n v="20.399999999999999"/>
    <n v="103"/>
    <n v="1.1000000000000001"/>
    <n v="1.02"/>
    <n v="0.37"/>
    <n v="1.46"/>
    <n v="3.05"/>
    <n v="0.90600000000000003"/>
    <n v="1.82"/>
    <n v="870"/>
    <x v="1"/>
  </r>
  <r>
    <x v="1"/>
    <x v="9"/>
    <x v="56"/>
    <n v="2.67"/>
    <n v="25"/>
    <n v="86"/>
    <n v="2.95"/>
    <n v="2.86"/>
    <n v="0.21"/>
    <n v="1.87"/>
    <n v="3.38"/>
    <n v="1.36"/>
    <n v="3.16"/>
    <n v="410"/>
    <x v="0"/>
  </r>
  <r>
    <x v="1"/>
    <x v="58"/>
    <x v="28"/>
    <n v="2.2400000000000002"/>
    <n v="24"/>
    <n v="87"/>
    <n v="1.88"/>
    <n v="1.84"/>
    <n v="0.27"/>
    <n v="1.03"/>
    <n v="3.74"/>
    <n v="0.98"/>
    <n v="2.78"/>
    <n v="472"/>
    <x v="0"/>
  </r>
  <r>
    <x v="1"/>
    <x v="59"/>
    <x v="41"/>
    <n v="2.6"/>
    <n v="30"/>
    <n v="139"/>
    <n v="3.3"/>
    <n v="2.89"/>
    <n v="0.21"/>
    <n v="1.96"/>
    <n v="3.35"/>
    <n v="1.31"/>
    <n v="3.5"/>
    <n v="985"/>
    <x v="2"/>
  </r>
  <r>
    <x v="1"/>
    <x v="60"/>
    <x v="57"/>
    <n v="2.2999999999999998"/>
    <n v="21"/>
    <n v="101"/>
    <n v="3.38"/>
    <n v="2.14"/>
    <n v="0.13"/>
    <n v="1.65"/>
    <n v="3.21"/>
    <n v="0.99"/>
    <n v="3.13"/>
    <n v="886"/>
    <x v="0"/>
  </r>
  <r>
    <x v="1"/>
    <x v="61"/>
    <x v="58"/>
    <n v="1.92"/>
    <n v="16"/>
    <n v="97"/>
    <n v="1.61"/>
    <n v="1.57"/>
    <n v="0.34"/>
    <n v="1.1499999999999999"/>
    <n v="3.8"/>
    <n v="1.23"/>
    <n v="2.14"/>
    <n v="428"/>
    <x v="0"/>
  </r>
  <r>
    <x v="1"/>
    <x v="62"/>
    <x v="59"/>
    <n v="1.71"/>
    <n v="16"/>
    <n v="86"/>
    <n v="1.95"/>
    <n v="2.0299999999999998"/>
    <n v="0.24"/>
    <n v="1.46"/>
    <n v="4.5999999999999996"/>
    <n v="1.19"/>
    <n v="2.48"/>
    <n v="392"/>
    <x v="0"/>
  </r>
  <r>
    <x v="1"/>
    <x v="63"/>
    <x v="60"/>
    <n v="2.23"/>
    <n v="18"/>
    <n v="112"/>
    <n v="1.72"/>
    <n v="1.32"/>
    <n v="0.43"/>
    <n v="0.95"/>
    <n v="2.65"/>
    <n v="0.96"/>
    <n v="2.52"/>
    <n v="500"/>
    <x v="1"/>
  </r>
  <r>
    <x v="1"/>
    <x v="50"/>
    <x v="61"/>
    <n v="1.95"/>
    <n v="14.8"/>
    <n v="136"/>
    <n v="1.9"/>
    <n v="1.85"/>
    <n v="0.35"/>
    <n v="2.76"/>
    <n v="3.4"/>
    <n v="1.06"/>
    <n v="2.31"/>
    <n v="750"/>
    <x v="2"/>
  </r>
  <r>
    <x v="1"/>
    <x v="64"/>
    <x v="62"/>
    <n v="2.4"/>
    <n v="23"/>
    <n v="101"/>
    <n v="2.83"/>
    <n v="2.5499999999999998"/>
    <n v="0.43"/>
    <n v="1.95"/>
    <n v="2.57"/>
    <n v="1.19"/>
    <n v="3.13"/>
    <n v="463"/>
    <x v="0"/>
  </r>
  <r>
    <x v="1"/>
    <x v="65"/>
    <x v="63"/>
    <n v="2"/>
    <n v="19"/>
    <n v="86"/>
    <n v="2.42"/>
    <n v="2.2599999999999998"/>
    <n v="0.3"/>
    <n v="1.43"/>
    <n v="2.5"/>
    <n v="1.38"/>
    <n v="3.12"/>
    <n v="278"/>
    <x v="0"/>
  </r>
  <r>
    <x v="1"/>
    <x v="66"/>
    <x v="13"/>
    <n v="2.2000000000000002"/>
    <n v="18.8"/>
    <n v="86"/>
    <n v="2.2000000000000002"/>
    <n v="2.5299999999999998"/>
    <n v="0.26"/>
    <n v="1.77"/>
    <n v="3.9"/>
    <n v="1.1599999999999999"/>
    <n v="3.14"/>
    <n v="714"/>
    <x v="0"/>
  </r>
  <r>
    <x v="1"/>
    <x v="67"/>
    <x v="49"/>
    <n v="2.5099999999999998"/>
    <n v="24"/>
    <n v="78"/>
    <n v="2"/>
    <n v="1.58"/>
    <n v="0.4"/>
    <n v="1.4"/>
    <n v="2.2000000000000002"/>
    <n v="1.31"/>
    <n v="2.72"/>
    <n v="630"/>
    <x v="0"/>
  </r>
  <r>
    <x v="1"/>
    <x v="24"/>
    <x v="64"/>
    <n v="2.3199999999999998"/>
    <n v="22.5"/>
    <n v="85"/>
    <n v="1.65"/>
    <n v="1.59"/>
    <n v="0.61"/>
    <n v="1.62"/>
    <n v="4.8"/>
    <n v="0.84"/>
    <n v="2.0099999999999998"/>
    <n v="515"/>
    <x v="1"/>
  </r>
  <r>
    <x v="1"/>
    <x v="63"/>
    <x v="65"/>
    <n v="2.58"/>
    <n v="18"/>
    <n v="94"/>
    <n v="2.2000000000000002"/>
    <n v="2.21"/>
    <n v="0.22"/>
    <n v="2.35"/>
    <n v="3.05"/>
    <n v="0.79"/>
    <n v="3.08"/>
    <n v="520"/>
    <x v="0"/>
  </r>
  <r>
    <x v="1"/>
    <x v="68"/>
    <x v="66"/>
    <n v="2.2400000000000002"/>
    <n v="18"/>
    <n v="99"/>
    <n v="2.2000000000000002"/>
    <n v="1.94"/>
    <n v="0.3"/>
    <n v="1.46"/>
    <n v="2.62"/>
    <n v="1.23"/>
    <n v="3.16"/>
    <n v="450"/>
    <x v="0"/>
  </r>
  <r>
    <x v="1"/>
    <x v="69"/>
    <x v="55"/>
    <n v="2.31"/>
    <n v="22.8"/>
    <n v="90"/>
    <n v="1.78"/>
    <n v="1.69"/>
    <n v="0.43"/>
    <n v="1.56"/>
    <n v="2.4500000000000002"/>
    <n v="1.33"/>
    <n v="2.2599999999999998"/>
    <n v="495"/>
    <x v="0"/>
  </r>
  <r>
    <x v="1"/>
    <x v="70"/>
    <x v="41"/>
    <n v="2.62"/>
    <n v="26"/>
    <n v="88"/>
    <n v="1.92"/>
    <n v="1.61"/>
    <n v="0.4"/>
    <n v="1.34"/>
    <n v="2.6"/>
    <n v="1.36"/>
    <n v="3.21"/>
    <n v="562"/>
    <x v="0"/>
  </r>
  <r>
    <x v="1"/>
    <x v="71"/>
    <x v="67"/>
    <n v="2.46"/>
    <n v="21.6"/>
    <n v="84"/>
    <n v="1.95"/>
    <n v="1.69"/>
    <n v="0.48"/>
    <n v="1.35"/>
    <n v="2.8"/>
    <n v="1"/>
    <n v="2.75"/>
    <n v="680"/>
    <x v="1"/>
  </r>
  <r>
    <x v="1"/>
    <x v="67"/>
    <x v="68"/>
    <n v="2.2999999999999998"/>
    <n v="23.6"/>
    <n v="70"/>
    <n v="2.2000000000000002"/>
    <n v="1.59"/>
    <n v="0.42"/>
    <n v="1.38"/>
    <n v="1.74"/>
    <n v="1.07"/>
    <n v="3.21"/>
    <n v="625"/>
    <x v="0"/>
  </r>
  <r>
    <x v="1"/>
    <x v="67"/>
    <x v="29"/>
    <n v="2.3199999999999998"/>
    <n v="18.5"/>
    <n v="81"/>
    <n v="1.6"/>
    <n v="1.5"/>
    <n v="0.52"/>
    <n v="1.64"/>
    <n v="2.4"/>
    <n v="1.08"/>
    <n v="2.27"/>
    <n v="480"/>
    <x v="1"/>
  </r>
  <r>
    <x v="1"/>
    <x v="65"/>
    <x v="56"/>
    <n v="2.42"/>
    <n v="22"/>
    <n v="86"/>
    <n v="1.45"/>
    <n v="1.25"/>
    <n v="0.5"/>
    <n v="1.63"/>
    <n v="3.6"/>
    <n v="1.05"/>
    <n v="2.65"/>
    <n v="450"/>
    <x v="1"/>
  </r>
  <r>
    <x v="1"/>
    <x v="72"/>
    <x v="30"/>
    <n v="2.2599999999999998"/>
    <n v="20.7"/>
    <n v="80"/>
    <n v="1.38"/>
    <n v="1.46"/>
    <n v="0.57999999999999996"/>
    <n v="1.62"/>
    <n v="3.05"/>
    <n v="0.96"/>
    <n v="2.06"/>
    <n v="495"/>
    <x v="1"/>
  </r>
  <r>
    <x v="1"/>
    <x v="57"/>
    <x v="69"/>
    <n v="2.2200000000000002"/>
    <n v="18"/>
    <n v="88"/>
    <n v="2.4500000000000002"/>
    <n v="2.25"/>
    <n v="0.25"/>
    <n v="1.99"/>
    <n v="2.15"/>
    <n v="1.1499999999999999"/>
    <n v="3.3"/>
    <n v="290"/>
    <x v="0"/>
  </r>
  <r>
    <x v="1"/>
    <x v="73"/>
    <x v="70"/>
    <n v="2.2799999999999998"/>
    <n v="18"/>
    <n v="98"/>
    <n v="3.02"/>
    <n v="2.2599999999999998"/>
    <n v="0.17"/>
    <n v="1.35"/>
    <n v="3.25"/>
    <n v="1.1599999999999999"/>
    <n v="2.96"/>
    <n v="345"/>
    <x v="0"/>
  </r>
  <r>
    <x v="1"/>
    <x v="74"/>
    <x v="71"/>
    <n v="2.2000000000000002"/>
    <n v="19"/>
    <n v="162"/>
    <n v="2.5"/>
    <n v="2.27"/>
    <n v="0.32"/>
    <n v="3.28"/>
    <n v="2.6"/>
    <n v="1.1599999999999999"/>
    <n v="2.63"/>
    <n v="937"/>
    <x v="2"/>
  </r>
  <r>
    <x v="1"/>
    <x v="75"/>
    <x v="72"/>
    <n v="2.74"/>
    <n v="21.5"/>
    <n v="134"/>
    <n v="1.6"/>
    <n v="0.99"/>
    <n v="0.14000000000000001"/>
    <n v="1.56"/>
    <n v="2.5"/>
    <n v="0.95"/>
    <n v="2.2599999999999998"/>
    <n v="625"/>
    <x v="2"/>
  </r>
  <r>
    <x v="1"/>
    <x v="57"/>
    <x v="73"/>
    <n v="1.98"/>
    <n v="16"/>
    <n v="85"/>
    <n v="2.5499999999999998"/>
    <n v="2.5"/>
    <n v="0.28999999999999998"/>
    <n v="1.77"/>
    <n v="2.9"/>
    <n v="1.23"/>
    <n v="2.74"/>
    <n v="428"/>
    <x v="0"/>
  </r>
  <r>
    <x v="1"/>
    <x v="49"/>
    <x v="74"/>
    <n v="2.1"/>
    <n v="18.5"/>
    <n v="88"/>
    <n v="3.52"/>
    <n v="3.75"/>
    <n v="0.24"/>
    <n v="1.95"/>
    <n v="4.5"/>
    <n v="1.04"/>
    <n v="2.77"/>
    <n v="660"/>
    <x v="0"/>
  </r>
  <r>
    <x v="1"/>
    <x v="57"/>
    <x v="75"/>
    <n v="2.21"/>
    <n v="18"/>
    <n v="88"/>
    <n v="2.85"/>
    <n v="2.99"/>
    <n v="0.45"/>
    <n v="2.81"/>
    <n v="2.2999999999999998"/>
    <n v="1.42"/>
    <n v="2.83"/>
    <n v="406"/>
    <x v="0"/>
  </r>
  <r>
    <x v="1"/>
    <x v="67"/>
    <x v="76"/>
    <n v="1.7"/>
    <n v="17.5"/>
    <n v="97"/>
    <n v="2.23"/>
    <n v="2.17"/>
    <n v="0.26"/>
    <n v="1.4"/>
    <n v="3.3"/>
    <n v="1.27"/>
    <n v="2.96"/>
    <n v="710"/>
    <x v="0"/>
  </r>
  <r>
    <x v="1"/>
    <x v="76"/>
    <x v="77"/>
    <n v="1.9"/>
    <n v="18.5"/>
    <n v="88"/>
    <n v="1.45"/>
    <n v="1.36"/>
    <n v="0.28999999999999998"/>
    <n v="1.35"/>
    <n v="2.4500000000000002"/>
    <n v="1.04"/>
    <n v="2.77"/>
    <n v="562"/>
    <x v="0"/>
  </r>
  <r>
    <x v="1"/>
    <x v="77"/>
    <x v="78"/>
    <n v="2.46"/>
    <n v="21"/>
    <n v="98"/>
    <n v="2.56"/>
    <n v="2.11"/>
    <n v="0.34"/>
    <n v="1.31"/>
    <n v="2.8"/>
    <n v="0.8"/>
    <n v="3.38"/>
    <n v="438"/>
    <x v="0"/>
  </r>
  <r>
    <x v="1"/>
    <x v="78"/>
    <x v="24"/>
    <n v="1.88"/>
    <n v="19.5"/>
    <n v="86"/>
    <n v="2.5"/>
    <n v="1.64"/>
    <n v="0.37"/>
    <n v="1.42"/>
    <n v="2.06"/>
    <n v="0.94"/>
    <n v="2.44"/>
    <n v="415"/>
    <x v="0"/>
  </r>
  <r>
    <x v="1"/>
    <x v="79"/>
    <x v="12"/>
    <n v="1.98"/>
    <n v="20.5"/>
    <n v="85"/>
    <n v="2.2000000000000002"/>
    <n v="1.92"/>
    <n v="0.32"/>
    <n v="1.48"/>
    <n v="2.94"/>
    <n v="1.04"/>
    <n v="3.57"/>
    <n v="672"/>
    <x v="0"/>
  </r>
  <r>
    <x v="1"/>
    <x v="80"/>
    <x v="79"/>
    <n v="2.27"/>
    <n v="22"/>
    <n v="90"/>
    <n v="1.68"/>
    <n v="1.84"/>
    <n v="0.66"/>
    <n v="1.42"/>
    <n v="2.7"/>
    <n v="0.86"/>
    <n v="3.3"/>
    <n v="315"/>
    <x v="1"/>
  </r>
  <r>
    <x v="1"/>
    <x v="81"/>
    <x v="12"/>
    <n v="2.12"/>
    <n v="19"/>
    <n v="80"/>
    <n v="1.65"/>
    <n v="2.0299999999999998"/>
    <n v="0.37"/>
    <n v="1.63"/>
    <n v="3.4"/>
    <n v="1"/>
    <n v="3.17"/>
    <n v="510"/>
    <x v="0"/>
  </r>
  <r>
    <x v="1"/>
    <x v="66"/>
    <x v="40"/>
    <n v="2.2799999999999998"/>
    <n v="22.5"/>
    <n v="84"/>
    <n v="1.38"/>
    <n v="1.76"/>
    <n v="0.48"/>
    <n v="1.63"/>
    <n v="3.3"/>
    <n v="0.88"/>
    <n v="2.42"/>
    <n v="488"/>
    <x v="1"/>
  </r>
  <r>
    <x v="1"/>
    <x v="82"/>
    <x v="80"/>
    <n v="1.94"/>
    <n v="19"/>
    <n v="92"/>
    <n v="2.36"/>
    <n v="2.04"/>
    <n v="0.39"/>
    <n v="2.08"/>
    <n v="2.7"/>
    <n v="0.86"/>
    <n v="3.02"/>
    <n v="312"/>
    <x v="0"/>
  </r>
  <r>
    <x v="1"/>
    <x v="83"/>
    <x v="9"/>
    <n v="2.7"/>
    <n v="20"/>
    <n v="94"/>
    <n v="2.74"/>
    <n v="2.92"/>
    <n v="0.28999999999999998"/>
    <n v="2.4900000000000002"/>
    <n v="2.65"/>
    <n v="0.96"/>
    <n v="3.26"/>
    <n v="680"/>
    <x v="0"/>
  </r>
  <r>
    <x v="1"/>
    <x v="84"/>
    <x v="81"/>
    <n v="1.82"/>
    <n v="19.5"/>
    <n v="107"/>
    <n v="3.18"/>
    <n v="2.58"/>
    <n v="0.24"/>
    <n v="3.58"/>
    <n v="2.9"/>
    <n v="0.75"/>
    <n v="2.81"/>
    <n v="562"/>
    <x v="2"/>
  </r>
  <r>
    <x v="1"/>
    <x v="85"/>
    <x v="82"/>
    <n v="2.17"/>
    <n v="21"/>
    <n v="88"/>
    <n v="2.5499999999999998"/>
    <n v="2.27"/>
    <n v="0.26"/>
    <n v="1.22"/>
    <n v="2"/>
    <n v="0.9"/>
    <n v="2.78"/>
    <n v="325"/>
    <x v="0"/>
  </r>
  <r>
    <x v="1"/>
    <x v="86"/>
    <x v="83"/>
    <n v="2.92"/>
    <n v="20"/>
    <n v="103"/>
    <n v="1.75"/>
    <n v="2.0299999999999998"/>
    <n v="0.6"/>
    <n v="1.05"/>
    <n v="3.8"/>
    <n v="1.23"/>
    <n v="2.5"/>
    <n v="607"/>
    <x v="1"/>
  </r>
  <r>
    <x v="1"/>
    <x v="87"/>
    <x v="84"/>
    <n v="2.5"/>
    <n v="21"/>
    <n v="88"/>
    <n v="2.48"/>
    <n v="2.0099999999999998"/>
    <n v="0.42"/>
    <n v="1.44"/>
    <n v="3.08"/>
    <n v="1.1000000000000001"/>
    <n v="2.31"/>
    <n v="434"/>
    <x v="0"/>
  </r>
  <r>
    <x v="1"/>
    <x v="67"/>
    <x v="85"/>
    <n v="2.5"/>
    <n v="22.5"/>
    <n v="84"/>
    <n v="2.56"/>
    <n v="2.29"/>
    <n v="0.43"/>
    <n v="1.04"/>
    <n v="2.9"/>
    <n v="0.93"/>
    <n v="3.19"/>
    <n v="385"/>
    <x v="0"/>
  </r>
  <r>
    <x v="1"/>
    <x v="88"/>
    <x v="56"/>
    <n v="2.2000000000000002"/>
    <n v="21.5"/>
    <n v="85"/>
    <n v="2.46"/>
    <n v="2.17"/>
    <n v="0.52"/>
    <n v="2.0099999999999998"/>
    <n v="1.9"/>
    <n v="1.71"/>
    <n v="2.87"/>
    <n v="407"/>
    <x v="0"/>
  </r>
  <r>
    <x v="1"/>
    <x v="78"/>
    <x v="86"/>
    <n v="1.99"/>
    <n v="20.8"/>
    <n v="86"/>
    <n v="1.98"/>
    <n v="1.6"/>
    <n v="0.3"/>
    <n v="1.53"/>
    <n v="1.95"/>
    <n v="0.95"/>
    <n v="3.33"/>
    <n v="495"/>
    <x v="0"/>
  </r>
  <r>
    <x v="1"/>
    <x v="80"/>
    <x v="55"/>
    <n v="2.19"/>
    <n v="22.5"/>
    <n v="108"/>
    <n v="2"/>
    <n v="2.09"/>
    <n v="0.34"/>
    <n v="1.61"/>
    <n v="2.06"/>
    <n v="1.06"/>
    <n v="2.96"/>
    <n v="345"/>
    <x v="0"/>
  </r>
  <r>
    <x v="1"/>
    <x v="89"/>
    <x v="87"/>
    <n v="1.98"/>
    <n v="16"/>
    <n v="80"/>
    <n v="1.63"/>
    <n v="1.25"/>
    <n v="0.43"/>
    <n v="0.83"/>
    <n v="3.4"/>
    <n v="0.7"/>
    <n v="2.12"/>
    <n v="372"/>
    <x v="1"/>
  </r>
  <r>
    <x v="1"/>
    <x v="65"/>
    <x v="87"/>
    <n v="2"/>
    <n v="19"/>
    <n v="87"/>
    <n v="2"/>
    <n v="1.64"/>
    <n v="0.37"/>
    <n v="1.87"/>
    <n v="1.28"/>
    <n v="0.93"/>
    <n v="3.05"/>
    <n v="564"/>
    <x v="0"/>
  </r>
  <r>
    <x v="1"/>
    <x v="90"/>
    <x v="88"/>
    <n v="2.42"/>
    <n v="20"/>
    <n v="96"/>
    <n v="2.9"/>
    <n v="2.79"/>
    <n v="0.32"/>
    <n v="1.83"/>
    <n v="3.25"/>
    <n v="0.8"/>
    <n v="3.39"/>
    <n v="625"/>
    <x v="0"/>
  </r>
  <r>
    <x v="1"/>
    <x v="91"/>
    <x v="22"/>
    <n v="3.23"/>
    <n v="28.5"/>
    <n v="119"/>
    <n v="3.18"/>
    <n v="5.08"/>
    <n v="0.47"/>
    <n v="1.87"/>
    <n v="6"/>
    <n v="0.93"/>
    <n v="3.69"/>
    <n v="465"/>
    <x v="0"/>
  </r>
  <r>
    <x v="1"/>
    <x v="80"/>
    <x v="89"/>
    <n v="2.73"/>
    <n v="26.5"/>
    <n v="102"/>
    <n v="2.2000000000000002"/>
    <n v="2.13"/>
    <n v="0.43"/>
    <n v="1.71"/>
    <n v="2.08"/>
    <n v="0.92"/>
    <n v="3.12"/>
    <n v="365"/>
    <x v="1"/>
  </r>
  <r>
    <x v="1"/>
    <x v="24"/>
    <x v="90"/>
    <n v="2.13"/>
    <n v="21.5"/>
    <n v="86"/>
    <n v="2.62"/>
    <n v="2.65"/>
    <n v="0.3"/>
    <n v="2.0099999999999998"/>
    <n v="2.6"/>
    <n v="0.73"/>
    <n v="3.1"/>
    <n v="380"/>
    <x v="0"/>
  </r>
  <r>
    <x v="1"/>
    <x v="92"/>
    <x v="91"/>
    <n v="2.39"/>
    <n v="21"/>
    <n v="82"/>
    <n v="2.86"/>
    <n v="3.03"/>
    <n v="0.21"/>
    <n v="2.91"/>
    <n v="2.8"/>
    <n v="0.75"/>
    <n v="3.64"/>
    <n v="380"/>
    <x v="0"/>
  </r>
  <r>
    <x v="1"/>
    <x v="93"/>
    <x v="10"/>
    <n v="2.17"/>
    <n v="21"/>
    <n v="85"/>
    <n v="2.6"/>
    <n v="2.65"/>
    <n v="0.37"/>
    <n v="1.35"/>
    <n v="2.76"/>
    <n v="0.86"/>
    <n v="3.28"/>
    <n v="378"/>
    <x v="0"/>
  </r>
  <r>
    <x v="1"/>
    <x v="94"/>
    <x v="30"/>
    <n v="2.29"/>
    <n v="21.5"/>
    <n v="86"/>
    <n v="2.74"/>
    <n v="3.15"/>
    <n v="0.39"/>
    <n v="1.77"/>
    <n v="3.94"/>
    <n v="0.69"/>
    <n v="2.84"/>
    <n v="352"/>
    <x v="0"/>
  </r>
  <r>
    <x v="1"/>
    <x v="95"/>
    <x v="92"/>
    <n v="2.78"/>
    <n v="28.5"/>
    <n v="92"/>
    <n v="2.13"/>
    <n v="2.2400000000000002"/>
    <n v="0.57999999999999996"/>
    <n v="1.76"/>
    <n v="3"/>
    <n v="0.97"/>
    <n v="2.44"/>
    <n v="466"/>
    <x v="1"/>
  </r>
  <r>
    <x v="1"/>
    <x v="49"/>
    <x v="18"/>
    <n v="2.2999999999999998"/>
    <n v="24.5"/>
    <n v="88"/>
    <n v="2.2200000000000002"/>
    <n v="2.4500000000000002"/>
    <n v="0.4"/>
    <n v="1.9"/>
    <n v="2.12"/>
    <n v="0.89"/>
    <n v="2.78"/>
    <n v="342"/>
    <x v="0"/>
  </r>
  <r>
    <x v="1"/>
    <x v="96"/>
    <x v="93"/>
    <n v="2.38"/>
    <n v="22"/>
    <n v="80"/>
    <n v="2.1"/>
    <n v="1.75"/>
    <n v="0.42"/>
    <n v="1.35"/>
    <n v="2.6"/>
    <n v="0.79"/>
    <n v="2.57"/>
    <n v="580"/>
    <x v="1"/>
  </r>
  <r>
    <x v="2"/>
    <x v="97"/>
    <x v="9"/>
    <n v="2.3199999999999998"/>
    <n v="18"/>
    <n v="122"/>
    <n v="1.51"/>
    <n v="1.25"/>
    <n v="0.21"/>
    <n v="0.94"/>
    <n v="4.0999999999999996"/>
    <n v="0.76"/>
    <n v="1.29"/>
    <n v="630"/>
    <x v="1"/>
  </r>
  <r>
    <x v="2"/>
    <x v="98"/>
    <x v="94"/>
    <n v="2.4"/>
    <n v="20"/>
    <n v="104"/>
    <n v="1.3"/>
    <n v="1.22"/>
    <n v="0.24"/>
    <n v="0.83"/>
    <n v="5.4"/>
    <n v="0.74"/>
    <n v="1.42"/>
    <n v="530"/>
    <x v="1"/>
  </r>
  <r>
    <x v="2"/>
    <x v="99"/>
    <x v="95"/>
    <n v="2.4"/>
    <n v="24"/>
    <n v="98"/>
    <n v="1.1499999999999999"/>
    <n v="1.0900000000000001"/>
    <n v="0.27"/>
    <n v="0.83"/>
    <n v="5.7"/>
    <n v="0.66"/>
    <n v="1.36"/>
    <n v="560"/>
    <x v="1"/>
  </r>
  <r>
    <x v="2"/>
    <x v="64"/>
    <x v="96"/>
    <n v="2.36"/>
    <n v="21.5"/>
    <n v="106"/>
    <n v="1.7"/>
    <n v="1.2"/>
    <n v="0.17"/>
    <n v="0.84"/>
    <n v="5"/>
    <n v="0.78"/>
    <n v="1.29"/>
    <n v="600"/>
    <x v="1"/>
  </r>
  <r>
    <x v="2"/>
    <x v="79"/>
    <x v="97"/>
    <n v="2.25"/>
    <n v="17.5"/>
    <n v="85"/>
    <n v="2"/>
    <n v="0.57999999999999996"/>
    <n v="0.6"/>
    <n v="1.25"/>
    <n v="5.45"/>
    <n v="0.75"/>
    <n v="1.51"/>
    <n v="650"/>
    <x v="1"/>
  </r>
  <r>
    <x v="2"/>
    <x v="76"/>
    <x v="98"/>
    <n v="2.2000000000000002"/>
    <n v="18.5"/>
    <n v="94"/>
    <n v="1.62"/>
    <n v="0.66"/>
    <n v="0.63"/>
    <n v="0.94"/>
    <n v="7.1"/>
    <n v="0.73"/>
    <n v="1.58"/>
    <n v="695"/>
    <x v="1"/>
  </r>
  <r>
    <x v="2"/>
    <x v="81"/>
    <x v="99"/>
    <n v="2.54"/>
    <n v="21"/>
    <n v="89"/>
    <n v="1.38"/>
    <n v="0.47"/>
    <n v="0.53"/>
    <n v="0.8"/>
    <n v="3.85"/>
    <n v="0.75"/>
    <n v="1.27"/>
    <n v="720"/>
    <x v="1"/>
  </r>
  <r>
    <x v="2"/>
    <x v="100"/>
    <x v="100"/>
    <n v="2.64"/>
    <n v="25"/>
    <n v="96"/>
    <n v="1.79"/>
    <n v="0.6"/>
    <n v="0.63"/>
    <n v="1.1000000000000001"/>
    <n v="5"/>
    <n v="0.82"/>
    <n v="1.69"/>
    <n v="515"/>
    <x v="1"/>
  </r>
  <r>
    <x v="2"/>
    <x v="58"/>
    <x v="38"/>
    <n v="2.19"/>
    <n v="19.5"/>
    <n v="88"/>
    <n v="1.62"/>
    <n v="0.48"/>
    <n v="0.57999999999999996"/>
    <n v="0.88"/>
    <n v="5.7"/>
    <n v="0.81"/>
    <n v="1.82"/>
    <n v="580"/>
    <x v="1"/>
  </r>
  <r>
    <x v="2"/>
    <x v="101"/>
    <x v="101"/>
    <n v="2.61"/>
    <n v="24"/>
    <n v="101"/>
    <n v="2.3199999999999998"/>
    <n v="0.6"/>
    <n v="0.53"/>
    <n v="0.81"/>
    <n v="4.92"/>
    <n v="0.89"/>
    <n v="2.15"/>
    <n v="590"/>
    <x v="1"/>
  </r>
  <r>
    <x v="2"/>
    <x v="20"/>
    <x v="102"/>
    <n v="2.7"/>
    <n v="21"/>
    <n v="96"/>
    <n v="1.54"/>
    <n v="0.5"/>
    <n v="0.53"/>
    <n v="0.75"/>
    <n v="4.5999999999999996"/>
    <n v="0.77"/>
    <n v="2.31"/>
    <n v="600"/>
    <x v="1"/>
  </r>
  <r>
    <x v="2"/>
    <x v="102"/>
    <x v="103"/>
    <n v="2.35"/>
    <n v="20"/>
    <n v="89"/>
    <n v="1.4"/>
    <n v="0.5"/>
    <n v="0.37"/>
    <n v="0.64"/>
    <n v="5.6"/>
    <n v="0.7"/>
    <n v="2.4700000000000002"/>
    <n v="780"/>
    <x v="1"/>
  </r>
  <r>
    <x v="2"/>
    <x v="103"/>
    <x v="75"/>
    <n v="2.72"/>
    <n v="23.5"/>
    <n v="97"/>
    <n v="1.55"/>
    <n v="0.52"/>
    <n v="0.5"/>
    <n v="0.55000000000000004"/>
    <n v="4.3499999999999996"/>
    <n v="0.89"/>
    <n v="2.06"/>
    <n v="520"/>
    <x v="1"/>
  </r>
  <r>
    <x v="2"/>
    <x v="104"/>
    <x v="104"/>
    <n v="2.35"/>
    <n v="20"/>
    <n v="92"/>
    <n v="2"/>
    <n v="0.8"/>
    <n v="0.47"/>
    <n v="1.02"/>
    <n v="4.4000000000000004"/>
    <n v="0.91"/>
    <n v="2.0499999999999998"/>
    <n v="550"/>
    <x v="1"/>
  </r>
  <r>
    <x v="2"/>
    <x v="81"/>
    <x v="105"/>
    <n v="2.2000000000000002"/>
    <n v="18.5"/>
    <n v="112"/>
    <n v="1.38"/>
    <n v="0.78"/>
    <n v="0.28999999999999998"/>
    <n v="1.1399999999999999"/>
    <n v="8.2100000000000009"/>
    <n v="0.65"/>
    <n v="2"/>
    <n v="855"/>
    <x v="1"/>
  </r>
  <r>
    <x v="2"/>
    <x v="2"/>
    <x v="106"/>
    <n v="2.15"/>
    <n v="21"/>
    <n v="102"/>
    <n v="1.5"/>
    <n v="0.55000000000000004"/>
    <n v="0.43"/>
    <n v="1.3"/>
    <n v="4"/>
    <n v="0.6"/>
    <n v="1.68"/>
    <n v="830"/>
    <x v="1"/>
  </r>
  <r>
    <x v="2"/>
    <x v="40"/>
    <x v="107"/>
    <n v="2.23"/>
    <n v="20"/>
    <n v="80"/>
    <n v="0.98"/>
    <n v="0.34"/>
    <n v="0.4"/>
    <n v="0.68"/>
    <n v="4.9000000000000004"/>
    <n v="0.57999999999999996"/>
    <n v="1.33"/>
    <n v="415"/>
    <x v="1"/>
  </r>
  <r>
    <x v="2"/>
    <x v="105"/>
    <x v="108"/>
    <n v="2.48"/>
    <n v="21.5"/>
    <n v="86"/>
    <n v="1.7"/>
    <n v="0.65"/>
    <n v="0.47"/>
    <n v="0.86"/>
    <n v="7.65"/>
    <n v="0.54"/>
    <n v="1.86"/>
    <n v="625"/>
    <x v="1"/>
  </r>
  <r>
    <x v="2"/>
    <x v="106"/>
    <x v="109"/>
    <n v="2.38"/>
    <n v="21.5"/>
    <n v="92"/>
    <n v="1.93"/>
    <n v="0.76"/>
    <n v="0.45"/>
    <n v="1.25"/>
    <n v="8.42"/>
    <n v="0.55000000000000004"/>
    <n v="1.62"/>
    <n v="650"/>
    <x v="1"/>
  </r>
  <r>
    <x v="2"/>
    <x v="107"/>
    <x v="110"/>
    <n v="2.36"/>
    <n v="21.5"/>
    <n v="113"/>
    <n v="1.41"/>
    <n v="1.39"/>
    <n v="0.34"/>
    <n v="1.1399999999999999"/>
    <n v="9.4"/>
    <n v="0.56999999999999995"/>
    <n v="1.33"/>
    <n v="550"/>
    <x v="1"/>
  </r>
  <r>
    <x v="2"/>
    <x v="23"/>
    <x v="111"/>
    <n v="2.62"/>
    <n v="24"/>
    <n v="123"/>
    <n v="1.4"/>
    <n v="1.57"/>
    <n v="0.22"/>
    <n v="1.25"/>
    <n v="8.6"/>
    <n v="0.59"/>
    <n v="1.3"/>
    <n v="500"/>
    <x v="1"/>
  </r>
  <r>
    <x v="2"/>
    <x v="108"/>
    <x v="112"/>
    <n v="2.48"/>
    <n v="22"/>
    <n v="112"/>
    <n v="1.48"/>
    <n v="1.36"/>
    <n v="0.24"/>
    <n v="1.26"/>
    <n v="10.8"/>
    <n v="0.48"/>
    <n v="1.47"/>
    <n v="480"/>
    <x v="1"/>
  </r>
  <r>
    <x v="2"/>
    <x v="54"/>
    <x v="25"/>
    <n v="2.75"/>
    <n v="25.5"/>
    <n v="116"/>
    <n v="2.2000000000000002"/>
    <n v="1.28"/>
    <n v="0.26"/>
    <n v="1.56"/>
    <n v="7.1"/>
    <n v="0.61"/>
    <n v="1.33"/>
    <n v="425"/>
    <x v="1"/>
  </r>
  <r>
    <x v="2"/>
    <x v="109"/>
    <x v="113"/>
    <n v="2.2799999999999998"/>
    <n v="18.5"/>
    <n v="98"/>
    <n v="1.8"/>
    <n v="0.83"/>
    <n v="0.61"/>
    <n v="1.87"/>
    <n v="10.52"/>
    <n v="0.56000000000000005"/>
    <n v="1.51"/>
    <n v="675"/>
    <x v="1"/>
  </r>
  <r>
    <x v="2"/>
    <x v="110"/>
    <x v="80"/>
    <n v="2.1"/>
    <n v="20"/>
    <n v="103"/>
    <n v="1.48"/>
    <n v="0.57999999999999996"/>
    <n v="0.53"/>
    <n v="1.4"/>
    <n v="7.6"/>
    <n v="0.57999999999999996"/>
    <n v="1.55"/>
    <n v="640"/>
    <x v="1"/>
  </r>
  <r>
    <x v="2"/>
    <x v="111"/>
    <x v="114"/>
    <n v="2.3199999999999998"/>
    <n v="22"/>
    <n v="93"/>
    <n v="1.74"/>
    <n v="0.63"/>
    <n v="0.61"/>
    <n v="1.55"/>
    <n v="7.9"/>
    <n v="0.6"/>
    <n v="1.48"/>
    <n v="725"/>
    <x v="1"/>
  </r>
  <r>
    <x v="2"/>
    <x v="112"/>
    <x v="115"/>
    <n v="2.38"/>
    <n v="19.5"/>
    <n v="89"/>
    <n v="1.8"/>
    <n v="0.83"/>
    <n v="0.48"/>
    <n v="1.56"/>
    <n v="9.01"/>
    <n v="0.56999999999999995"/>
    <n v="1.64"/>
    <n v="480"/>
    <x v="1"/>
  </r>
  <r>
    <x v="2"/>
    <x v="113"/>
    <x v="116"/>
    <n v="2.64"/>
    <n v="27"/>
    <n v="97"/>
    <n v="1.9"/>
    <n v="0.57999999999999996"/>
    <n v="0.63"/>
    <n v="1.1399999999999999"/>
    <n v="7.5"/>
    <n v="0.67"/>
    <n v="1.73"/>
    <n v="880"/>
    <x v="1"/>
  </r>
  <r>
    <x v="2"/>
    <x v="114"/>
    <x v="26"/>
    <n v="2.7"/>
    <n v="25"/>
    <n v="98"/>
    <n v="2.8"/>
    <n v="1.31"/>
    <n v="0.53"/>
    <n v="2.7"/>
    <n v="13"/>
    <n v="0.56999999999999995"/>
    <n v="1.96"/>
    <n v="660"/>
    <x v="1"/>
  </r>
  <r>
    <x v="2"/>
    <x v="34"/>
    <x v="41"/>
    <n v="2.64"/>
    <n v="22.5"/>
    <n v="89"/>
    <n v="2.6"/>
    <n v="1.1000000000000001"/>
    <n v="0.52"/>
    <n v="2.29"/>
    <n v="11.75"/>
    <n v="0.56999999999999995"/>
    <n v="1.78"/>
    <n v="620"/>
    <x v="1"/>
  </r>
  <r>
    <x v="2"/>
    <x v="115"/>
    <x v="117"/>
    <n v="2.38"/>
    <n v="21"/>
    <n v="88"/>
    <n v="2.2999999999999998"/>
    <n v="0.92"/>
    <n v="0.5"/>
    <n v="1.04"/>
    <n v="7.65"/>
    <n v="0.56000000000000005"/>
    <n v="1.58"/>
    <n v="520"/>
    <x v="1"/>
  </r>
  <r>
    <x v="2"/>
    <x v="116"/>
    <x v="118"/>
    <n v="2.54"/>
    <n v="20"/>
    <n v="107"/>
    <n v="1.83"/>
    <n v="0.56000000000000005"/>
    <n v="0.5"/>
    <n v="0.8"/>
    <n v="5.88"/>
    <n v="0.96"/>
    <n v="1.82"/>
    <n v="680"/>
    <x v="1"/>
  </r>
  <r>
    <x v="2"/>
    <x v="22"/>
    <x v="119"/>
    <n v="2.58"/>
    <n v="22"/>
    <n v="106"/>
    <n v="1.65"/>
    <n v="0.6"/>
    <n v="0.6"/>
    <n v="0.96"/>
    <n v="5.58"/>
    <n v="0.87"/>
    <n v="2.11"/>
    <n v="570"/>
    <x v="1"/>
  </r>
  <r>
    <x v="2"/>
    <x v="117"/>
    <x v="120"/>
    <n v="2.35"/>
    <n v="18.5"/>
    <n v="106"/>
    <n v="1.39"/>
    <n v="0.7"/>
    <n v="0.4"/>
    <n v="0.94"/>
    <n v="5.28"/>
    <n v="0.68"/>
    <n v="1.75"/>
    <n v="675"/>
    <x v="1"/>
  </r>
  <r>
    <x v="2"/>
    <x v="118"/>
    <x v="121"/>
    <n v="2.2999999999999998"/>
    <n v="22"/>
    <n v="90"/>
    <n v="1.35"/>
    <n v="0.68"/>
    <n v="0.41"/>
    <n v="1.03"/>
    <n v="9.58"/>
    <n v="0.7"/>
    <n v="1.68"/>
    <n v="615"/>
    <x v="1"/>
  </r>
  <r>
    <x v="2"/>
    <x v="29"/>
    <x v="122"/>
    <n v="2.2599999999999998"/>
    <n v="22.5"/>
    <n v="88"/>
    <n v="1.28"/>
    <n v="0.47"/>
    <n v="0.52"/>
    <n v="1.1499999999999999"/>
    <n v="6.62"/>
    <n v="0.78"/>
    <n v="1.75"/>
    <n v="520"/>
    <x v="1"/>
  </r>
  <r>
    <x v="2"/>
    <x v="119"/>
    <x v="123"/>
    <n v="2.6"/>
    <n v="23"/>
    <n v="111"/>
    <n v="1.7"/>
    <n v="0.92"/>
    <n v="0.43"/>
    <n v="1.46"/>
    <n v="10.68"/>
    <n v="0.85"/>
    <n v="1.56"/>
    <n v="695"/>
    <x v="1"/>
  </r>
  <r>
    <x v="2"/>
    <x v="120"/>
    <x v="124"/>
    <n v="2.2999999999999998"/>
    <n v="19.5"/>
    <n v="88"/>
    <n v="1.48"/>
    <n v="0.66"/>
    <n v="0.4"/>
    <n v="0.97"/>
    <n v="10.26"/>
    <n v="0.72"/>
    <n v="1.75"/>
    <n v="685"/>
    <x v="1"/>
  </r>
  <r>
    <x v="2"/>
    <x v="30"/>
    <x v="125"/>
    <n v="2.69"/>
    <n v="24.5"/>
    <n v="105"/>
    <n v="1.55"/>
    <n v="0.84"/>
    <n v="0.39"/>
    <n v="1.54"/>
    <n v="8.66"/>
    <n v="0.74"/>
    <n v="1.8"/>
    <n v="750"/>
    <x v="1"/>
  </r>
  <r>
    <x v="2"/>
    <x v="121"/>
    <x v="126"/>
    <n v="2.86"/>
    <n v="25"/>
    <n v="112"/>
    <n v="1.98"/>
    <n v="0.96"/>
    <n v="0.27"/>
    <n v="1.1100000000000001"/>
    <n v="8.5"/>
    <n v="0.67"/>
    <n v="1.92"/>
    <n v="630"/>
    <x v="1"/>
  </r>
  <r>
    <x v="2"/>
    <x v="122"/>
    <x v="116"/>
    <n v="2.3199999999999998"/>
    <n v="19"/>
    <n v="96"/>
    <n v="1.25"/>
    <n v="0.49"/>
    <n v="0.4"/>
    <n v="0.73"/>
    <n v="5.5"/>
    <n v="0.66"/>
    <n v="1.83"/>
    <n v="510"/>
    <x v="1"/>
  </r>
  <r>
    <x v="2"/>
    <x v="89"/>
    <x v="127"/>
    <n v="2.2799999999999998"/>
    <n v="19.5"/>
    <n v="86"/>
    <n v="1.39"/>
    <n v="0.51"/>
    <n v="0.48"/>
    <n v="0.64"/>
    <n v="9.8999989999999993"/>
    <n v="0.56999999999999995"/>
    <n v="1.63"/>
    <n v="470"/>
    <x v="1"/>
  </r>
  <r>
    <x v="2"/>
    <x v="123"/>
    <x v="128"/>
    <n v="2.48"/>
    <n v="20"/>
    <n v="91"/>
    <n v="1.68"/>
    <n v="0.7"/>
    <n v="0.44"/>
    <n v="1.24"/>
    <n v="9.6999999999999993"/>
    <n v="0.62"/>
    <n v="1.71"/>
    <n v="660"/>
    <x v="1"/>
  </r>
  <r>
    <x v="2"/>
    <x v="21"/>
    <x v="129"/>
    <n v="2.4500000000000002"/>
    <n v="20.5"/>
    <n v="95"/>
    <n v="1.68"/>
    <n v="0.61"/>
    <n v="0.52"/>
    <n v="1.06"/>
    <n v="7.7"/>
    <n v="0.64"/>
    <n v="1.74"/>
    <n v="740"/>
    <x v="1"/>
  </r>
  <r>
    <x v="2"/>
    <x v="121"/>
    <x v="130"/>
    <n v="2.48"/>
    <n v="23"/>
    <n v="102"/>
    <n v="1.8"/>
    <n v="0.75"/>
    <n v="0.43"/>
    <n v="1.41"/>
    <n v="7.3"/>
    <n v="0.7"/>
    <n v="1.56"/>
    <n v="750"/>
    <x v="1"/>
  </r>
  <r>
    <x v="2"/>
    <x v="124"/>
    <x v="131"/>
    <n v="2.2599999999999998"/>
    <n v="20"/>
    <n v="120"/>
    <n v="1.59"/>
    <n v="0.69"/>
    <n v="0.43"/>
    <n v="1.35"/>
    <n v="10.199999999999999"/>
    <n v="0.59"/>
    <n v="1.56"/>
    <n v="835"/>
    <x v="1"/>
  </r>
  <r>
    <x v="2"/>
    <x v="111"/>
    <x v="4"/>
    <n v="2.37"/>
    <n v="20"/>
    <n v="120"/>
    <n v="1.65"/>
    <n v="0.68"/>
    <n v="0.53"/>
    <n v="1.46"/>
    <n v="9.3000000000000007"/>
    <n v="0.6"/>
    <n v="1.62"/>
    <n v="840"/>
    <x v="1"/>
  </r>
  <r>
    <x v="2"/>
    <x v="125"/>
    <x v="132"/>
    <n v="2.74"/>
    <n v="24.5"/>
    <n v="96"/>
    <n v="2.0499999999999998"/>
    <n v="0.76"/>
    <n v="0.56000000000000005"/>
    <n v="1.35"/>
    <n v="9.1999999999999993"/>
    <n v="0.61"/>
    <n v="1.6"/>
    <n v="5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1" firstDataRow="2" firstDataCol="1"/>
  <pivotFields count="15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N7" firstHeaderRow="0" firstDataRow="1" firstDataCol="1"/>
  <pivotFields count="15">
    <pivotField axis="axisRow" showAll="0">
      <items count="4">
        <item x="0"/>
        <item x="1"/>
        <item x="2"/>
        <item t="default"/>
      </items>
    </pivotField>
    <pivotField dataField="1" showAll="0">
      <items count="127">
        <item x="88"/>
        <item x="87"/>
        <item x="90"/>
        <item x="84"/>
        <item x="91"/>
        <item x="83"/>
        <item x="73"/>
        <item x="71"/>
        <item x="70"/>
        <item x="61"/>
        <item x="86"/>
        <item x="95"/>
        <item x="75"/>
        <item x="78"/>
        <item x="63"/>
        <item x="92"/>
        <item x="60"/>
        <item x="65"/>
        <item x="96"/>
        <item x="93"/>
        <item x="67"/>
        <item x="69"/>
        <item x="53"/>
        <item x="122"/>
        <item x="56"/>
        <item x="82"/>
        <item x="81"/>
        <item x="57"/>
        <item x="50"/>
        <item x="77"/>
        <item x="115"/>
        <item x="49"/>
        <item x="80"/>
        <item x="94"/>
        <item x="113"/>
        <item x="74"/>
        <item x="79"/>
        <item x="85"/>
        <item x="100"/>
        <item x="110"/>
        <item x="76"/>
        <item x="51"/>
        <item x="68"/>
        <item x="72"/>
        <item x="64"/>
        <item x="66"/>
        <item x="89"/>
        <item x="108"/>
        <item x="99"/>
        <item x="120"/>
        <item x="101"/>
        <item x="22"/>
        <item x="97"/>
        <item x="105"/>
        <item x="98"/>
        <item x="20"/>
        <item x="117"/>
        <item x="59"/>
        <item x="62"/>
        <item x="24"/>
        <item x="36"/>
        <item x="107"/>
        <item x="54"/>
        <item x="2"/>
        <item x="111"/>
        <item x="1"/>
        <item x="109"/>
        <item x="4"/>
        <item x="124"/>
        <item x="35"/>
        <item x="47"/>
        <item x="26"/>
        <item x="106"/>
        <item x="55"/>
        <item x="102"/>
        <item x="25"/>
        <item x="121"/>
        <item x="39"/>
        <item x="119"/>
        <item x="34"/>
        <item x="58"/>
        <item x="23"/>
        <item x="33"/>
        <item x="103"/>
        <item x="38"/>
        <item x="30"/>
        <item x="104"/>
        <item x="15"/>
        <item x="19"/>
        <item x="52"/>
        <item x="31"/>
        <item x="116"/>
        <item x="21"/>
        <item x="48"/>
        <item x="29"/>
        <item x="46"/>
        <item x="12"/>
        <item x="32"/>
        <item x="45"/>
        <item x="118"/>
        <item x="44"/>
        <item x="17"/>
        <item x="112"/>
        <item x="9"/>
        <item x="27"/>
        <item x="40"/>
        <item x="42"/>
        <item x="43"/>
        <item x="28"/>
        <item x="7"/>
        <item x="10"/>
        <item x="11"/>
        <item x="125"/>
        <item x="123"/>
        <item x="18"/>
        <item x="5"/>
        <item x="41"/>
        <item x="37"/>
        <item x="0"/>
        <item x="16"/>
        <item x="114"/>
        <item x="3"/>
        <item x="14"/>
        <item x="6"/>
        <item x="13"/>
        <item x="8"/>
        <item t="default"/>
      </items>
    </pivotField>
    <pivotField dataField="1" showAll="0">
      <items count="134">
        <item x="84"/>
        <item x="65"/>
        <item x="59"/>
        <item x="63"/>
        <item x="45"/>
        <item x="66"/>
        <item x="61"/>
        <item x="52"/>
        <item x="74"/>
        <item x="57"/>
        <item x="46"/>
        <item x="49"/>
        <item x="53"/>
        <item x="54"/>
        <item x="51"/>
        <item x="97"/>
        <item x="48"/>
        <item x="80"/>
        <item x="68"/>
        <item x="77"/>
        <item x="9"/>
        <item x="47"/>
        <item x="85"/>
        <item x="73"/>
        <item x="44"/>
        <item x="50"/>
        <item x="86"/>
        <item x="11"/>
        <item x="27"/>
        <item x="56"/>
        <item x="71"/>
        <item x="30"/>
        <item x="15"/>
        <item x="16"/>
        <item x="21"/>
        <item x="55"/>
        <item x="18"/>
        <item x="8"/>
        <item x="32"/>
        <item x="28"/>
        <item x="41"/>
        <item x="26"/>
        <item x="42"/>
        <item x="0"/>
        <item x="24"/>
        <item x="12"/>
        <item x="40"/>
        <item x="5"/>
        <item x="23"/>
        <item x="1"/>
        <item x="31"/>
        <item x="13"/>
        <item x="29"/>
        <item x="20"/>
        <item x="6"/>
        <item x="58"/>
        <item x="35"/>
        <item x="25"/>
        <item x="14"/>
        <item x="3"/>
        <item x="43"/>
        <item x="70"/>
        <item x="39"/>
        <item x="22"/>
        <item x="67"/>
        <item x="76"/>
        <item x="72"/>
        <item x="92"/>
        <item x="7"/>
        <item x="10"/>
        <item x="95"/>
        <item x="2"/>
        <item x="127"/>
        <item x="88"/>
        <item x="82"/>
        <item x="78"/>
        <item x="98"/>
        <item x="128"/>
        <item x="79"/>
        <item x="103"/>
        <item x="125"/>
        <item x="4"/>
        <item x="112"/>
        <item x="83"/>
        <item x="121"/>
        <item x="102"/>
        <item x="69"/>
        <item x="60"/>
        <item x="101"/>
        <item x="94"/>
        <item x="116"/>
        <item x="17"/>
        <item x="111"/>
        <item x="75"/>
        <item x="109"/>
        <item x="118"/>
        <item x="119"/>
        <item x="113"/>
        <item x="124"/>
        <item x="87"/>
        <item x="120"/>
        <item x="96"/>
        <item x="106"/>
        <item x="38"/>
        <item x="123"/>
        <item x="81"/>
        <item x="19"/>
        <item x="117"/>
        <item x="34"/>
        <item x="64"/>
        <item x="62"/>
        <item x="105"/>
        <item x="110"/>
        <item x="130"/>
        <item x="36"/>
        <item x="33"/>
        <item x="37"/>
        <item x="132"/>
        <item x="115"/>
        <item x="131"/>
        <item x="93"/>
        <item x="91"/>
        <item x="122"/>
        <item x="89"/>
        <item x="126"/>
        <item x="108"/>
        <item x="99"/>
        <item x="104"/>
        <item x="107"/>
        <item x="114"/>
        <item x="100"/>
        <item x="129"/>
        <item x="9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Alcohol" fld="1" subtotal="average" showDataAs="percentDiff" baseField="0" baseItem="0" numFmtId="10"/>
    <dataField name="Average of Malic_Acid" fld="2" subtotal="average" showDataAs="percentDiff" baseField="0" baseItem="0" numFmtId="10"/>
    <dataField name="Average of Ash" fld="3" subtotal="average" showDataAs="percentDiff" baseField="0" baseItem="0" numFmtId="10"/>
    <dataField name="Average of Ash_Alcalinity" fld="4" subtotal="average" showDataAs="percentDiff" baseField="0" baseItem="0" numFmtId="10"/>
    <dataField name="Average of Magnesium" fld="5" subtotal="average" showDataAs="percentDiff" baseField="0" baseItem="0" numFmtId="10"/>
    <dataField name="Average of Total_Phenols" fld="6" subtotal="average" showDataAs="percentDiff" baseField="0" baseItem="0" numFmtId="10"/>
    <dataField name="Average of Flavanoids" fld="7" subtotal="average" showDataAs="percentDiff" baseField="0" baseItem="0" numFmtId="10"/>
    <dataField name="Average of Nonflavanoid_Phenols" fld="8" subtotal="average" showDataAs="percentDiff" baseField="0" baseItem="0" numFmtId="10"/>
    <dataField name="Average of Proanthocyanins" fld="9" subtotal="average" showDataAs="percentDiff" baseField="0" baseItem="0" numFmtId="10"/>
    <dataField name="Average of Color_Intensity" fld="10" subtotal="average" showDataAs="percentDiff" baseField="0" baseItem="0" numFmtId="10"/>
    <dataField name="Average of Hue" fld="11" subtotal="average" showDataAs="percentDiff" baseField="0" baseItem="0" numFmtId="10"/>
    <dataField name="Average of OD280.OD315" fld="12" subtotal="average" showDataAs="percentDiff" baseField="0" baseItem="0" numFmtId="10"/>
    <dataField name="Average of Proline" fld="13" subtotal="average" showDataAs="percentDiff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"/>
  <sheetViews>
    <sheetView workbookViewId="0">
      <selection activeCell="C10" sqref="C10"/>
    </sheetView>
  </sheetViews>
  <sheetFormatPr defaultRowHeight="14.4" x14ac:dyDescent="0.3"/>
  <cols>
    <col min="1" max="1" width="13.44140625" customWidth="1"/>
    <col min="2" max="2" width="3.6640625" customWidth="1"/>
    <col min="3" max="3" width="5" customWidth="1"/>
    <col min="4" max="4" width="4.5546875" customWidth="1"/>
    <col min="5" max="5" width="11.33203125" bestFit="1" customWidth="1"/>
  </cols>
  <sheetData>
    <row r="3" spans="1:5" x14ac:dyDescent="0.3">
      <c r="A3" s="2" t="s">
        <v>21</v>
      </c>
      <c r="B3" s="2" t="s">
        <v>20</v>
      </c>
    </row>
    <row r="4" spans="1:5" x14ac:dyDescent="0.3">
      <c r="A4" s="2" t="s">
        <v>18</v>
      </c>
      <c r="B4">
        <v>1</v>
      </c>
      <c r="C4">
        <v>2</v>
      </c>
      <c r="D4">
        <v>3</v>
      </c>
      <c r="E4" t="s">
        <v>19</v>
      </c>
    </row>
    <row r="5" spans="1:5" x14ac:dyDescent="0.3">
      <c r="A5" s="3" t="s">
        <v>15</v>
      </c>
      <c r="B5" s="1"/>
      <c r="C5" s="1">
        <v>59</v>
      </c>
      <c r="D5" s="1"/>
      <c r="E5" s="1">
        <v>59</v>
      </c>
    </row>
    <row r="6" spans="1:5" x14ac:dyDescent="0.3">
      <c r="A6" s="3" t="s">
        <v>16</v>
      </c>
      <c r="B6" s="1">
        <v>6</v>
      </c>
      <c r="C6" s="1">
        <v>48</v>
      </c>
      <c r="D6" s="1">
        <v>17</v>
      </c>
      <c r="E6" s="1">
        <v>71</v>
      </c>
    </row>
    <row r="7" spans="1:5" x14ac:dyDescent="0.3">
      <c r="A7" s="3" t="s">
        <v>17</v>
      </c>
      <c r="B7" s="1"/>
      <c r="C7" s="1"/>
      <c r="D7" s="1">
        <v>48</v>
      </c>
      <c r="E7" s="1">
        <v>48</v>
      </c>
    </row>
    <row r="8" spans="1:5" x14ac:dyDescent="0.3">
      <c r="A8" s="3" t="s">
        <v>19</v>
      </c>
      <c r="B8" s="1">
        <v>6</v>
      </c>
      <c r="C8" s="1">
        <v>107</v>
      </c>
      <c r="D8" s="1">
        <v>65</v>
      </c>
      <c r="E8" s="1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9"/>
  <sheetViews>
    <sheetView tabSelected="1" workbookViewId="0">
      <selection activeCell="E13" sqref="E13"/>
    </sheetView>
  </sheetViews>
  <sheetFormatPr defaultRowHeight="14.4" x14ac:dyDescent="0.3"/>
  <cols>
    <col min="1" max="1" width="13.109375" bestFit="1" customWidth="1"/>
    <col min="2" max="2" width="18" customWidth="1"/>
    <col min="3" max="3" width="21" customWidth="1"/>
    <col min="4" max="4" width="14.44140625" customWidth="1"/>
    <col min="5" max="5" width="24" customWidth="1"/>
    <col min="6" max="6" width="21.88671875" customWidth="1"/>
    <col min="7" max="7" width="24" customWidth="1"/>
    <col min="8" max="8" width="20.6640625" customWidth="1"/>
    <col min="9" max="9" width="31.88671875" customWidth="1"/>
    <col min="10" max="10" width="26.33203125" customWidth="1"/>
    <col min="11" max="11" width="25" customWidth="1"/>
    <col min="12" max="12" width="14.6640625" customWidth="1"/>
    <col min="13" max="13" width="23.44140625" customWidth="1"/>
    <col min="14" max="14" width="17.6640625" customWidth="1"/>
    <col min="15" max="29" width="5" customWidth="1"/>
    <col min="30" max="30" width="4" customWidth="1"/>
    <col min="31" max="35" width="5" customWidth="1"/>
    <col min="36" max="36" width="4" customWidth="1"/>
    <col min="37" max="43" width="5" customWidth="1"/>
    <col min="44" max="44" width="4" customWidth="1"/>
    <col min="45" max="51" width="5" customWidth="1"/>
    <col min="52" max="52" width="4" customWidth="1"/>
    <col min="53" max="58" width="5" customWidth="1"/>
    <col min="59" max="59" width="4" customWidth="1"/>
    <col min="60" max="74" width="5" customWidth="1"/>
    <col min="75" max="75" width="4" customWidth="1"/>
    <col min="76" max="92" width="5" customWidth="1"/>
    <col min="93" max="93" width="4" customWidth="1"/>
    <col min="94" max="98" width="5" customWidth="1"/>
    <col min="99" max="99" width="4" customWidth="1"/>
    <col min="100" max="105" width="5" customWidth="1"/>
    <col min="106" max="106" width="4" customWidth="1"/>
    <col min="107" max="107" width="5" customWidth="1"/>
    <col min="108" max="108" width="4" customWidth="1"/>
    <col min="109" max="113" width="5" customWidth="1"/>
    <col min="114" max="114" width="4" customWidth="1"/>
    <col min="115" max="118" width="5" customWidth="1"/>
    <col min="119" max="119" width="4" customWidth="1"/>
    <col min="120" max="121" width="5" customWidth="1"/>
    <col min="122" max="122" width="4" customWidth="1"/>
    <col min="123" max="125" width="5" customWidth="1"/>
    <col min="126" max="126" width="4" customWidth="1"/>
    <col min="127" max="133" width="5" customWidth="1"/>
    <col min="134" max="134" width="4" customWidth="1"/>
    <col min="135" max="135" width="11.33203125" customWidth="1"/>
    <col min="136" max="136" width="10.44140625" bestFit="1" customWidth="1"/>
    <col min="137" max="137" width="7.88671875" customWidth="1"/>
    <col min="138" max="138" width="10.44140625" bestFit="1" customWidth="1"/>
    <col min="139" max="139" width="7.88671875" customWidth="1"/>
    <col min="140" max="140" width="4" customWidth="1"/>
    <col min="141" max="141" width="10.44140625" bestFit="1" customWidth="1"/>
    <col min="142" max="142" width="7.88671875" customWidth="1"/>
    <col min="143" max="143" width="10.44140625" bestFit="1" customWidth="1"/>
    <col min="144" max="144" width="7.88671875" customWidth="1"/>
    <col min="145" max="145" width="10.44140625" bestFit="1" customWidth="1"/>
    <col min="146" max="146" width="7.88671875" customWidth="1"/>
    <col min="147" max="147" width="10.44140625" bestFit="1" customWidth="1"/>
    <col min="148" max="148" width="7.88671875" customWidth="1"/>
    <col min="149" max="152" width="5" customWidth="1"/>
    <col min="153" max="153" width="4" customWidth="1"/>
    <col min="154" max="154" width="10.44140625" bestFit="1" customWidth="1"/>
    <col min="155" max="155" width="7.88671875" customWidth="1"/>
    <col min="156" max="156" width="10.44140625" bestFit="1" customWidth="1"/>
    <col min="157" max="157" width="7.88671875" customWidth="1"/>
    <col min="158" max="158" width="10.44140625" bestFit="1" customWidth="1"/>
    <col min="159" max="159" width="7.88671875" customWidth="1"/>
    <col min="160" max="160" width="4" customWidth="1"/>
    <col min="161" max="161" width="10.44140625" bestFit="1" customWidth="1"/>
    <col min="162" max="162" width="7.88671875" customWidth="1"/>
    <col min="163" max="163" width="5" customWidth="1"/>
    <col min="164" max="164" width="10.44140625" bestFit="1" customWidth="1"/>
    <col min="165" max="165" width="7.88671875" customWidth="1"/>
    <col min="166" max="166" width="5" customWidth="1"/>
    <col min="167" max="167" width="10.44140625" bestFit="1" customWidth="1"/>
    <col min="168" max="168" width="6.88671875" customWidth="1"/>
    <col min="169" max="169" width="9.44140625" bestFit="1" customWidth="1"/>
    <col min="170" max="170" width="7.88671875" customWidth="1"/>
    <col min="171" max="171" width="10.44140625" bestFit="1" customWidth="1"/>
    <col min="172" max="172" width="7.88671875" customWidth="1"/>
    <col min="173" max="173" width="5" customWidth="1"/>
    <col min="174" max="174" width="10.44140625" bestFit="1" customWidth="1"/>
    <col min="175" max="175" width="7.88671875" customWidth="1"/>
    <col min="176" max="176" width="10.44140625" bestFit="1" customWidth="1"/>
    <col min="177" max="177" width="7.88671875" customWidth="1"/>
    <col min="178" max="178" width="10.44140625" bestFit="1" customWidth="1"/>
    <col min="179" max="179" width="7.88671875" customWidth="1"/>
    <col min="180" max="180" width="10.44140625" bestFit="1" customWidth="1"/>
    <col min="181" max="181" width="6.88671875" customWidth="1"/>
    <col min="182" max="182" width="9.44140625" bestFit="1" customWidth="1"/>
    <col min="183" max="183" width="7.88671875" customWidth="1"/>
    <col min="184" max="184" width="10.44140625" bestFit="1" customWidth="1"/>
    <col min="185" max="185" width="7.88671875" customWidth="1"/>
    <col min="186" max="186" width="10.44140625" bestFit="1" customWidth="1"/>
    <col min="187" max="187" width="7.88671875" customWidth="1"/>
    <col min="188" max="188" width="10.44140625" bestFit="1" customWidth="1"/>
    <col min="189" max="189" width="7.88671875" customWidth="1"/>
    <col min="190" max="190" width="10.44140625" bestFit="1" customWidth="1"/>
    <col min="191" max="191" width="6.88671875" customWidth="1"/>
    <col min="192" max="192" width="4" customWidth="1"/>
    <col min="193" max="193" width="9.44140625" bestFit="1" customWidth="1"/>
    <col min="194" max="194" width="7.88671875" customWidth="1"/>
    <col min="195" max="195" width="10.44140625" bestFit="1" customWidth="1"/>
    <col min="196" max="196" width="7.88671875" customWidth="1"/>
    <col min="197" max="197" width="10.44140625" bestFit="1" customWidth="1"/>
    <col min="198" max="198" width="7.88671875" customWidth="1"/>
    <col min="199" max="199" width="5" customWidth="1"/>
    <col min="200" max="200" width="10.44140625" bestFit="1" customWidth="1"/>
    <col min="201" max="201" width="7.88671875" customWidth="1"/>
    <col min="202" max="202" width="5" customWidth="1"/>
    <col min="203" max="203" width="10.44140625" bestFit="1" customWidth="1"/>
    <col min="204" max="204" width="6.88671875" customWidth="1"/>
    <col min="205" max="205" width="5" customWidth="1"/>
    <col min="206" max="206" width="9.44140625" bestFit="1" customWidth="1"/>
    <col min="207" max="207" width="7.88671875" customWidth="1"/>
    <col min="208" max="208" width="10.44140625" bestFit="1" customWidth="1"/>
    <col min="209" max="209" width="7.88671875" customWidth="1"/>
    <col min="210" max="210" width="10.44140625" bestFit="1" customWidth="1"/>
    <col min="211" max="211" width="7.88671875" customWidth="1"/>
    <col min="212" max="212" width="5" customWidth="1"/>
    <col min="213" max="213" width="10.44140625" bestFit="1" customWidth="1"/>
    <col min="214" max="214" width="7.88671875" customWidth="1"/>
    <col min="215" max="215" width="5" customWidth="1"/>
    <col min="216" max="216" width="10.44140625" bestFit="1" customWidth="1"/>
    <col min="217" max="217" width="7.88671875" customWidth="1"/>
    <col min="218" max="218" width="10.44140625" bestFit="1" customWidth="1"/>
    <col min="219" max="219" width="7.88671875" customWidth="1"/>
    <col min="220" max="220" width="10.44140625" bestFit="1" customWidth="1"/>
    <col min="221" max="221" width="7.88671875" customWidth="1"/>
    <col min="222" max="222" width="10.44140625" bestFit="1" customWidth="1"/>
    <col min="223" max="223" width="7.88671875" customWidth="1"/>
    <col min="224" max="224" width="10.44140625" bestFit="1" customWidth="1"/>
    <col min="225" max="225" width="7.88671875" customWidth="1"/>
    <col min="226" max="226" width="10.44140625" bestFit="1" customWidth="1"/>
    <col min="227" max="227" width="7.88671875" customWidth="1"/>
    <col min="228" max="228" width="10.44140625" bestFit="1" customWidth="1"/>
    <col min="229" max="229" width="7.88671875" customWidth="1"/>
    <col min="230" max="230" width="5" customWidth="1"/>
    <col min="231" max="231" width="10.44140625" bestFit="1" customWidth="1"/>
    <col min="232" max="232" width="7.88671875" customWidth="1"/>
    <col min="233" max="233" width="10.44140625" bestFit="1" customWidth="1"/>
    <col min="234" max="234" width="7.88671875" customWidth="1"/>
    <col min="235" max="235" width="5" customWidth="1"/>
    <col min="236" max="236" width="10.44140625" bestFit="1" customWidth="1"/>
    <col min="237" max="237" width="7.88671875" customWidth="1"/>
    <col min="238" max="238" width="10.44140625" bestFit="1" customWidth="1"/>
    <col min="239" max="239" width="7.88671875" customWidth="1"/>
    <col min="240" max="240" width="10.44140625" bestFit="1" customWidth="1"/>
    <col min="241" max="241" width="7.88671875" customWidth="1"/>
    <col min="242" max="242" width="10.44140625" bestFit="1" customWidth="1"/>
    <col min="243" max="243" width="7.88671875" customWidth="1"/>
    <col min="244" max="244" width="10.44140625" bestFit="1" customWidth="1"/>
    <col min="245" max="245" width="7.88671875" customWidth="1"/>
    <col min="246" max="246" width="10.44140625" bestFit="1" customWidth="1"/>
    <col min="247" max="247" width="7.88671875" customWidth="1"/>
    <col min="248" max="248" width="10.44140625" bestFit="1" customWidth="1"/>
    <col min="249" max="249" width="7.88671875" customWidth="1"/>
    <col min="250" max="250" width="5" customWidth="1"/>
    <col min="251" max="251" width="10.44140625" bestFit="1" customWidth="1"/>
    <col min="252" max="252" width="7.88671875" customWidth="1"/>
    <col min="253" max="253" width="10.44140625" bestFit="1" customWidth="1"/>
    <col min="254" max="254" width="7.88671875" customWidth="1"/>
    <col min="255" max="255" width="5" customWidth="1"/>
    <col min="256" max="256" width="10.44140625" bestFit="1" customWidth="1"/>
    <col min="257" max="257" width="7.88671875" customWidth="1"/>
    <col min="258" max="258" width="10.44140625" bestFit="1" customWidth="1"/>
    <col min="259" max="259" width="7.88671875" customWidth="1"/>
    <col min="260" max="260" width="5" customWidth="1"/>
    <col min="261" max="261" width="10.44140625" bestFit="1" customWidth="1"/>
    <col min="262" max="262" width="6.88671875" customWidth="1"/>
    <col min="263" max="263" width="9.44140625" bestFit="1" customWidth="1"/>
    <col min="264" max="264" width="7.88671875" customWidth="1"/>
    <col min="265" max="265" width="10.44140625" bestFit="1" customWidth="1"/>
    <col min="266" max="266" width="7.88671875" customWidth="1"/>
    <col min="267" max="267" width="10.44140625" bestFit="1" customWidth="1"/>
    <col min="268" max="268" width="7.88671875" customWidth="1"/>
    <col min="269" max="269" width="5" customWidth="1"/>
    <col min="270" max="270" width="10.44140625" bestFit="1" customWidth="1"/>
    <col min="271" max="271" width="6.88671875" customWidth="1"/>
    <col min="272" max="272" width="5" customWidth="1"/>
    <col min="273" max="273" width="9.44140625" bestFit="1" customWidth="1"/>
    <col min="274" max="274" width="7.88671875" customWidth="1"/>
    <col min="275" max="275" width="10.44140625" bestFit="1" customWidth="1"/>
    <col min="276" max="276" width="7.88671875" customWidth="1"/>
    <col min="277" max="277" width="10.44140625" bestFit="1" customWidth="1"/>
    <col min="278" max="278" width="7.88671875" customWidth="1"/>
    <col min="279" max="279" width="10.44140625" bestFit="1" customWidth="1"/>
    <col min="280" max="280" width="7.88671875" customWidth="1"/>
    <col min="281" max="281" width="10.44140625" bestFit="1" customWidth="1"/>
    <col min="282" max="282" width="6.88671875" customWidth="1"/>
    <col min="283" max="283" width="9.44140625" bestFit="1" customWidth="1"/>
    <col min="284" max="284" width="7.88671875" customWidth="1"/>
    <col min="285" max="285" width="10.44140625" bestFit="1" customWidth="1"/>
    <col min="286" max="286" width="7.88671875" customWidth="1"/>
    <col min="287" max="287" width="5" customWidth="1"/>
    <col min="288" max="288" width="10.44140625" bestFit="1" customWidth="1"/>
    <col min="289" max="289" width="7.88671875" customWidth="1"/>
    <col min="290" max="290" width="10.44140625" bestFit="1" customWidth="1"/>
    <col min="291" max="291" width="6.88671875" customWidth="1"/>
    <col min="292" max="292" width="9.44140625" bestFit="1" customWidth="1"/>
    <col min="293" max="293" width="7.88671875" customWidth="1"/>
    <col min="294" max="294" width="10.44140625" bestFit="1" customWidth="1"/>
    <col min="295" max="295" width="7.88671875" customWidth="1"/>
    <col min="296" max="296" width="10.44140625" bestFit="1" customWidth="1"/>
    <col min="297" max="297" width="7.88671875" customWidth="1"/>
    <col min="298" max="298" width="5" customWidth="1"/>
    <col min="299" max="299" width="10.44140625" bestFit="1" customWidth="1"/>
    <col min="300" max="300" width="7.88671875" customWidth="1"/>
    <col min="301" max="301" width="10.44140625" bestFit="1" customWidth="1"/>
    <col min="302" max="302" width="7.88671875" customWidth="1"/>
    <col min="303" max="303" width="10.44140625" bestFit="1" customWidth="1"/>
    <col min="304" max="304" width="7.88671875" customWidth="1"/>
    <col min="305" max="305" width="10.44140625" bestFit="1" customWidth="1"/>
    <col min="306" max="306" width="11.33203125" bestFit="1" customWidth="1"/>
  </cols>
  <sheetData>
    <row r="3" spans="1:14" x14ac:dyDescent="0.3">
      <c r="A3" s="2" t="s">
        <v>18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</row>
    <row r="4" spans="1:14" x14ac:dyDescent="0.3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3">
      <c r="A5" s="3" t="s">
        <v>16</v>
      </c>
      <c r="B5" s="4">
        <v>-0.10665991162403428</v>
      </c>
      <c r="C5" s="4">
        <v>-3.8793835252940813E-2</v>
      </c>
      <c r="D5" s="4">
        <v>-8.5846664748291779E-2</v>
      </c>
      <c r="E5" s="4">
        <v>0.18786675484662849</v>
      </c>
      <c r="F5" s="4">
        <v>-0.11086891126805463</v>
      </c>
      <c r="G5" s="4">
        <v>-0.20466956420146457</v>
      </c>
      <c r="H5" s="4">
        <v>-0.3022854105766673</v>
      </c>
      <c r="I5" s="4">
        <v>0.25400679941719312</v>
      </c>
      <c r="J5" s="4">
        <v>-0.14165072534080092</v>
      </c>
      <c r="K5" s="4">
        <v>-0.44166979372633375</v>
      </c>
      <c r="L5" s="4">
        <v>-5.4162189864369065E-3</v>
      </c>
      <c r="M5" s="4">
        <v>-0.11794442247926976</v>
      </c>
      <c r="N5" s="4">
        <v>-0.53437167890139681</v>
      </c>
    </row>
    <row r="6" spans="1:14" x14ac:dyDescent="0.3">
      <c r="A6" s="3" t="s">
        <v>17</v>
      </c>
      <c r="B6" s="4">
        <v>-4.2997940661454889E-2</v>
      </c>
      <c r="C6" s="4">
        <v>0.65802284413723333</v>
      </c>
      <c r="D6" s="4">
        <v>-7.5378474139521307E-3</v>
      </c>
      <c r="E6" s="4">
        <v>0.25704669054251222</v>
      </c>
      <c r="F6" s="4">
        <v>-6.6076267134204683E-2</v>
      </c>
      <c r="G6" s="4">
        <v>-0.40892612042728399</v>
      </c>
      <c r="H6" s="4">
        <v>-0.73797430287186483</v>
      </c>
      <c r="I6" s="4">
        <v>0.54310344827586199</v>
      </c>
      <c r="J6" s="4">
        <v>-0.39265609197453755</v>
      </c>
      <c r="K6" s="4">
        <v>0.33788744756057698</v>
      </c>
      <c r="L6" s="4">
        <v>-0.3571689807426322</v>
      </c>
      <c r="M6" s="4">
        <v>-0.46686190578426667</v>
      </c>
      <c r="N6" s="4">
        <v>-0.4354314465695433</v>
      </c>
    </row>
    <row r="7" spans="1:14" x14ac:dyDescent="0.3">
      <c r="A7" s="3" t="s">
        <v>19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3" t="s">
        <v>35</v>
      </c>
      <c r="B8" s="5">
        <f>SUM(ABS(GETPIVOTDATA("Average of Alcohol",$A$3,"Type","B")),ABS(GETPIVOTDATA("Average of Alcohol",$A$3,"Type","C")))</f>
        <v>0.14965785228548917</v>
      </c>
      <c r="C8" s="5">
        <f>SUM(ABS(GETPIVOTDATA("Average of Malic_Acid",$A$3,"Type","B")),ABS(GETPIVOTDATA("Average of Malic_Acid",$A$3,"Type","C")))</f>
        <v>0.69681667939017411</v>
      </c>
      <c r="D8" s="5">
        <f>SUM(ABS(GETPIVOTDATA("Average of Ash",$A$3,"Type","B")),ABS(GETPIVOTDATA("Average of Ash",$A$3,"Type","C")))</f>
        <v>9.3384512162243916E-2</v>
      </c>
      <c r="E8" s="5">
        <f>SUM(ABS(GETPIVOTDATA("Average of Ash_Alcalinity",$A$3,"Type","B")),ABS(GETPIVOTDATA("Average of Ash_Alcalinity",$A$3,"Type","C")))</f>
        <v>0.44491344538914068</v>
      </c>
      <c r="F8" s="5">
        <f>SUM(ABS(GETPIVOTDATA("Average of Magnesium",$A$3,"Type","B")),ABS(GETPIVOTDATA("Average of Magnesium",$A$3,"Type","C")))</f>
        <v>0.17694517840225932</v>
      </c>
      <c r="G8" s="5">
        <f>SUM(ABS(GETPIVOTDATA("Average of Total_Phenols",$A$3,"Type","B")),ABS(GETPIVOTDATA("Average of Total_Phenols",$A$3,"Type","C")))</f>
        <v>0.61359568462874858</v>
      </c>
      <c r="H8" s="5">
        <f>SUM(ABS(GETPIVOTDATA("Average of Flavanoids",$A$3,"Type","B")),ABS(GETPIVOTDATA("Average of Flavanoids",$A$3,"Type","C")))</f>
        <v>1.0402597134485321</v>
      </c>
      <c r="I8" s="5">
        <f>SUM(ABS(GETPIVOTDATA("Average of Nonflavanoid_Phenols",$A$3,"Type","B")),ABS(GETPIVOTDATA("Average of Nonflavanoid_Phenols",$A$3,"Type","C")))</f>
        <v>0.79711024769305516</v>
      </c>
      <c r="J8" s="5">
        <f>SUM(ABS(GETPIVOTDATA("Average of Proanthocyanins",$A$3,"Type","B")),ABS(GETPIVOTDATA("Average of Proanthocyanins",$A$3,"Type","C")))</f>
        <v>0.53430681731533847</v>
      </c>
      <c r="K8" s="5">
        <f>SUM(ABS(GETPIVOTDATA("Average of Color_Intensity",$A$3,"Type","B")),ABS(GETPIVOTDATA("Average of Color_Intensity",$A$3,"Type","C")))</f>
        <v>0.77955724128691073</v>
      </c>
      <c r="L8" s="5">
        <f>SUM(ABS(GETPIVOTDATA("Average of Hue",$A$3,"Type","B")),ABS(GETPIVOTDATA("Average of Hue",$A$3,"Type","C")))</f>
        <v>0.36258519972906911</v>
      </c>
      <c r="M8" s="5">
        <f>SUM(ABS(GETPIVOTDATA("Average of OD280.OD315",$A$3,"Type","B")),ABS(GETPIVOTDATA("Average of OD280.OD315",$A$3,"Type","C")))</f>
        <v>0.5848063282635364</v>
      </c>
      <c r="N8" s="5">
        <f>SUM(ABS(GETPIVOTDATA("Average of Proline",$A$3,"Type","B")),ABS(GETPIVOTDATA("Average of Proline",$A$3,"Type","C")))</f>
        <v>0.96980312547094005</v>
      </c>
    </row>
    <row r="9" spans="1:14" x14ac:dyDescent="0.3">
      <c r="A9" s="3" t="s">
        <v>36</v>
      </c>
      <c r="B9" s="5">
        <f>SUM(ABS(GETPIVOTDATA("Average of Alcohol",$A$3,"Type","B")),ABS(GETPIVOTDATA("Average of Alcohol",$A$3,"Type","C")))</f>
        <v>0.14965785228548917</v>
      </c>
      <c r="C9" s="5">
        <f>SUM(ABS(GETPIVOTDATA("Average of Malic_Acid",$A$3,"Type","B")),ABS(GETPIVOTDATA("Average of Malic_Acid",$A$3,"Type","C")))</f>
        <v>0.69681667939017411</v>
      </c>
      <c r="D9" s="5">
        <f>SUM(ABS(GETPIVOTDATA("Average of Ash",$A$3,"Type","B")),ABS(GETPIVOTDATA("Average of Ash",$A$3,"Type","C")))</f>
        <v>9.3384512162243916E-2</v>
      </c>
      <c r="E9" s="5">
        <f>SUM(ABS(GETPIVOTDATA("Average of Ash_Alcalinity",$A$3,"Type","B")),ABS(GETPIVOTDATA("Average of Ash_Alcalinity",$A$3,"Type","C")))</f>
        <v>0.44491344538914068</v>
      </c>
      <c r="F9" s="5">
        <f>SUM(ABS(GETPIVOTDATA("Average of Magnesium",$A$3,"Type","B")),ABS(GETPIVOTDATA("Average of Magnesium",$A$3,"Type","C")))</f>
        <v>0.17694517840225932</v>
      </c>
      <c r="G9" s="5">
        <f>SUM(ABS(GETPIVOTDATA("Average of Total_Phenols",$A$3,"Type","B")),ABS(GETPIVOTDATA("Average of Total_Phenols",$A$3,"Type","C")))</f>
        <v>0.61359568462874858</v>
      </c>
      <c r="H9" s="5">
        <f>SUM(ABS(GETPIVOTDATA("Average of Flavanoids",$A$3,"Type","B")),ABS(GETPIVOTDATA("Average of Flavanoids",$A$3,"Type","C")))</f>
        <v>1.0402597134485321</v>
      </c>
      <c r="I9" s="5">
        <f>SUM(ABS(GETPIVOTDATA("Average of Nonflavanoid_Phenols",$A$3,"Type","B")),ABS(GETPIVOTDATA("Average of Nonflavanoid_Phenols",$A$3,"Type","C")))</f>
        <v>0.79711024769305516</v>
      </c>
      <c r="J9" s="5">
        <f>SUM(ABS(GETPIVOTDATA("Average of Proanthocyanins",$A$3,"Type","B")),ABS(GETPIVOTDATA("Average of Proanthocyanins",$A$3,"Type","C")))</f>
        <v>0.53430681731533847</v>
      </c>
      <c r="K9" s="5">
        <f>SUM(ABS(GETPIVOTDATA("Average of Color_Intensity",$A$3,"Type","B")),ABS(GETPIVOTDATA("Average of Color_Intensity",$A$3,"Type","C")))</f>
        <v>0.77955724128691073</v>
      </c>
      <c r="L9" s="5">
        <f>SUM(ABS(GETPIVOTDATA("Average of Hue",$A$3,"Type","B")),ABS(GETPIVOTDATA("Average of Hue",$A$3,"Type","C")))</f>
        <v>0.36258519972906911</v>
      </c>
      <c r="M9" s="5">
        <f>SUM(ABS(GETPIVOTDATA("Average of OD280.OD315",$A$3,"Type","B")),ABS(GETPIVOTDATA("Average of OD280.OD315",$A$3,"Type","C")))</f>
        <v>0.5848063282635364</v>
      </c>
      <c r="N9" s="5">
        <f>SUM(ABS(GETPIVOTDATA("Average of Proline",$A$3,"Type","B")),ABS(GETPIVOTDATA("Average of Proline",$A$3,"Type","C")))</f>
        <v>0.96980312547094005</v>
      </c>
    </row>
  </sheetData>
  <conditionalFormatting sqref="B8:N8">
    <cfRule type="top10" dxfId="2" priority="4" rank="3"/>
    <cfRule type="top10" priority="5" rank="3"/>
  </conditionalFormatting>
  <conditionalFormatting sqref="B9:N9">
    <cfRule type="top10" dxfId="1" priority="1" rank="5"/>
    <cfRule type="top10" dxfId="0" priority="2" rank="3"/>
    <cfRule type="top10" priority="3" rank="3"/>
  </conditionalFormatting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"/>
  <sheetViews>
    <sheetView topLeftCell="A38" workbookViewId="0">
      <selection activeCell="H51" sqref="H51"/>
    </sheetView>
  </sheetViews>
  <sheetFormatPr defaultRowHeight="14.4" x14ac:dyDescent="0.3"/>
  <cols>
    <col min="5" max="5" width="8.33203125" bestFit="1" customWidth="1"/>
    <col min="6" max="6" width="9.6640625" bestFit="1" customWidth="1"/>
    <col min="7" max="7" width="14.6640625" bestFit="1" customWidth="1"/>
    <col min="8" max="8" width="19.33203125" bestFit="1" customWidth="1"/>
  </cols>
  <sheetData>
    <row r="1" spans="1:11" x14ac:dyDescent="0.3">
      <c r="B1" s="11" t="s">
        <v>0</v>
      </c>
      <c r="C1" s="11" t="s">
        <v>37</v>
      </c>
      <c r="D1" s="11" t="s">
        <v>38</v>
      </c>
      <c r="E1" s="11" t="s">
        <v>41</v>
      </c>
      <c r="F1" s="11" t="s">
        <v>42</v>
      </c>
      <c r="G1" s="11" t="s">
        <v>45</v>
      </c>
      <c r="H1" s="11" t="s">
        <v>46</v>
      </c>
    </row>
    <row r="2" spans="1:11" x14ac:dyDescent="0.3">
      <c r="A2">
        <v>1</v>
      </c>
      <c r="B2">
        <v>1</v>
      </c>
      <c r="C2">
        <v>2</v>
      </c>
      <c r="D2">
        <f>IF(B2=C2, 1, 0)</f>
        <v>0</v>
      </c>
      <c r="E2">
        <f ca="1">RANDBETWEEN(1,3)</f>
        <v>2</v>
      </c>
      <c r="F2" t="str">
        <f ca="1">IF(E2=1, "A", IF(E2=2, "B", "C"))</f>
        <v>B</v>
      </c>
      <c r="G2">
        <f ca="1">IF(E2&gt;B2, VLOOKUP(E2,$J$4:$K$6,2)-55, IF(E2&lt;B2, VLOOKUP(E2,$J$4:$K$6,2)-VLOOKUP(B2,$J$4:$K$6, 2), VLOOKUP(E2,$J$4:$K$6,2)))</f>
        <v>-20</v>
      </c>
      <c r="H2">
        <f>IF(C2&gt;B2, VLOOKUP(C2,$J$4:$K$6,2)-55, IF(C2&lt;B2, VLOOKUP(C2,$J$4:$K$6,2)-VLOOKUP(B2,$J$4:$K$6, 2), VLOOKUP(C2,$J$4:$K$6,2)))</f>
        <v>-20</v>
      </c>
    </row>
    <row r="3" spans="1:11" x14ac:dyDescent="0.3">
      <c r="A3">
        <v>2</v>
      </c>
      <c r="B3">
        <v>1</v>
      </c>
      <c r="C3">
        <v>1</v>
      </c>
      <c r="D3">
        <f t="shared" ref="D3:D46" si="0">IF(B3=C3, 1, 0)</f>
        <v>1</v>
      </c>
      <c r="E3">
        <f t="shared" ref="E3:E46" ca="1" si="1">RANDBETWEEN(1,3)</f>
        <v>2</v>
      </c>
      <c r="F3" t="str">
        <f t="shared" ref="F3:F46" ca="1" si="2">IF(E3=1, "A", IF(E3=2, "B", "C"))</f>
        <v>B</v>
      </c>
      <c r="G3">
        <f t="shared" ref="G3:G46" ca="1" si="3">IF(E3&gt;B3, VLOOKUP(E3,$J$4:$K$6,2)-55, IF(E3&lt;B3, VLOOKUP(E3,$J$4:$K$6,2)-VLOOKUP(B3,$J$4:$K$6, 2), VLOOKUP(E3,$J$4:$K$6,2)))</f>
        <v>-20</v>
      </c>
      <c r="H3">
        <f t="shared" ref="H3:H46" si="4">IF(C3&gt;B3, VLOOKUP(C3,$J$4:$K$6,2)-55, IF(C3&lt;B3, VLOOKUP(C3,$J$4:$K$6,2)-VLOOKUP(B3,$J$4:$K$6, 2), VLOOKUP(C3,$J$4:$K$6,2)))</f>
        <v>55</v>
      </c>
      <c r="I3" s="8"/>
      <c r="J3" s="8" t="s">
        <v>0</v>
      </c>
      <c r="K3" s="8" t="s">
        <v>43</v>
      </c>
    </row>
    <row r="4" spans="1:11" x14ac:dyDescent="0.3">
      <c r="A4">
        <v>3</v>
      </c>
      <c r="B4">
        <v>1</v>
      </c>
      <c r="C4">
        <v>1</v>
      </c>
      <c r="D4">
        <f t="shared" si="0"/>
        <v>1</v>
      </c>
      <c r="E4">
        <f t="shared" ca="1" si="1"/>
        <v>1</v>
      </c>
      <c r="F4" t="str">
        <f t="shared" ca="1" si="2"/>
        <v>A</v>
      </c>
      <c r="G4">
        <f t="shared" ca="1" si="3"/>
        <v>55</v>
      </c>
      <c r="H4">
        <f t="shared" si="4"/>
        <v>55</v>
      </c>
      <c r="I4" s="9" t="s">
        <v>15</v>
      </c>
      <c r="J4" s="7">
        <v>1</v>
      </c>
      <c r="K4" s="7">
        <v>55</v>
      </c>
    </row>
    <row r="5" spans="1:11" x14ac:dyDescent="0.3">
      <c r="A5">
        <v>4</v>
      </c>
      <c r="B5">
        <v>1</v>
      </c>
      <c r="C5">
        <v>1</v>
      </c>
      <c r="D5">
        <f t="shared" si="0"/>
        <v>1</v>
      </c>
      <c r="E5">
        <f t="shared" ca="1" si="1"/>
        <v>1</v>
      </c>
      <c r="F5" t="str">
        <f t="shared" ca="1" si="2"/>
        <v>A</v>
      </c>
      <c r="G5">
        <f t="shared" ca="1" si="3"/>
        <v>55</v>
      </c>
      <c r="H5">
        <f t="shared" si="4"/>
        <v>55</v>
      </c>
      <c r="I5" s="10" t="s">
        <v>16</v>
      </c>
      <c r="J5" s="7">
        <v>2</v>
      </c>
      <c r="K5" s="7">
        <v>35</v>
      </c>
    </row>
    <row r="6" spans="1:11" x14ac:dyDescent="0.3">
      <c r="A6">
        <v>5</v>
      </c>
      <c r="B6">
        <v>1</v>
      </c>
      <c r="C6">
        <v>1</v>
      </c>
      <c r="D6">
        <f t="shared" si="0"/>
        <v>1</v>
      </c>
      <c r="E6">
        <f t="shared" ca="1" si="1"/>
        <v>3</v>
      </c>
      <c r="F6" t="str">
        <f t="shared" ca="1" si="2"/>
        <v>C</v>
      </c>
      <c r="G6">
        <f t="shared" ca="1" si="3"/>
        <v>-40</v>
      </c>
      <c r="H6">
        <f t="shared" si="4"/>
        <v>55</v>
      </c>
      <c r="I6" s="10" t="s">
        <v>17</v>
      </c>
      <c r="J6" s="7">
        <v>3</v>
      </c>
      <c r="K6" s="7">
        <v>15</v>
      </c>
    </row>
    <row r="7" spans="1:11" x14ac:dyDescent="0.3">
      <c r="A7">
        <v>6</v>
      </c>
      <c r="B7">
        <v>1</v>
      </c>
      <c r="C7">
        <v>1</v>
      </c>
      <c r="D7">
        <f t="shared" si="0"/>
        <v>1</v>
      </c>
      <c r="E7">
        <f t="shared" ca="1" si="1"/>
        <v>1</v>
      </c>
      <c r="F7" t="str">
        <f t="shared" ca="1" si="2"/>
        <v>A</v>
      </c>
      <c r="G7">
        <f t="shared" ca="1" si="3"/>
        <v>55</v>
      </c>
      <c r="H7">
        <f t="shared" si="4"/>
        <v>55</v>
      </c>
    </row>
    <row r="8" spans="1:11" x14ac:dyDescent="0.3">
      <c r="A8">
        <v>7</v>
      </c>
      <c r="B8">
        <v>1</v>
      </c>
      <c r="C8">
        <v>1</v>
      </c>
      <c r="D8">
        <f t="shared" si="0"/>
        <v>1</v>
      </c>
      <c r="E8">
        <f t="shared" ca="1" si="1"/>
        <v>1</v>
      </c>
      <c r="F8" t="str">
        <f t="shared" ca="1" si="2"/>
        <v>A</v>
      </c>
      <c r="G8">
        <f t="shared" ca="1" si="3"/>
        <v>55</v>
      </c>
      <c r="H8">
        <f t="shared" si="4"/>
        <v>55</v>
      </c>
    </row>
    <row r="9" spans="1:11" x14ac:dyDescent="0.3">
      <c r="A9">
        <v>8</v>
      </c>
      <c r="B9">
        <v>1</v>
      </c>
      <c r="C9">
        <v>1</v>
      </c>
      <c r="D9">
        <f t="shared" si="0"/>
        <v>1</v>
      </c>
      <c r="E9">
        <f t="shared" ca="1" si="1"/>
        <v>2</v>
      </c>
      <c r="F9" t="str">
        <f t="shared" ca="1" si="2"/>
        <v>B</v>
      </c>
      <c r="G9">
        <f t="shared" ca="1" si="3"/>
        <v>-20</v>
      </c>
      <c r="H9">
        <f t="shared" si="4"/>
        <v>55</v>
      </c>
    </row>
    <row r="10" spans="1:11" x14ac:dyDescent="0.3">
      <c r="A10">
        <v>9</v>
      </c>
      <c r="B10">
        <v>1</v>
      </c>
      <c r="C10">
        <v>1</v>
      </c>
      <c r="D10">
        <f t="shared" si="0"/>
        <v>1</v>
      </c>
      <c r="E10">
        <f t="shared" ca="1" si="1"/>
        <v>3</v>
      </c>
      <c r="F10" t="str">
        <f t="shared" ca="1" si="2"/>
        <v>C</v>
      </c>
      <c r="G10">
        <f t="shared" ca="1" si="3"/>
        <v>-40</v>
      </c>
      <c r="H10">
        <f t="shared" si="4"/>
        <v>55</v>
      </c>
    </row>
    <row r="11" spans="1:11" x14ac:dyDescent="0.3">
      <c r="A11">
        <v>10</v>
      </c>
      <c r="B11">
        <v>1</v>
      </c>
      <c r="C11">
        <v>1</v>
      </c>
      <c r="D11">
        <f t="shared" si="0"/>
        <v>1</v>
      </c>
      <c r="E11">
        <f t="shared" ca="1" si="1"/>
        <v>1</v>
      </c>
      <c r="F11" t="str">
        <f t="shared" ca="1" si="2"/>
        <v>A</v>
      </c>
      <c r="G11">
        <f t="shared" ca="1" si="3"/>
        <v>55</v>
      </c>
      <c r="H11">
        <f t="shared" si="4"/>
        <v>55</v>
      </c>
    </row>
    <row r="12" spans="1:11" x14ac:dyDescent="0.3">
      <c r="A12">
        <v>11</v>
      </c>
      <c r="B12">
        <v>1</v>
      </c>
      <c r="C12">
        <v>1</v>
      </c>
      <c r="D12">
        <f t="shared" si="0"/>
        <v>1</v>
      </c>
      <c r="E12">
        <f t="shared" ca="1" si="1"/>
        <v>2</v>
      </c>
      <c r="F12" t="str">
        <f t="shared" ca="1" si="2"/>
        <v>B</v>
      </c>
      <c r="G12">
        <f t="shared" ca="1" si="3"/>
        <v>-20</v>
      </c>
      <c r="H12">
        <f t="shared" si="4"/>
        <v>55</v>
      </c>
    </row>
    <row r="13" spans="1:11" x14ac:dyDescent="0.3">
      <c r="A13">
        <v>12</v>
      </c>
      <c r="B13">
        <v>1</v>
      </c>
      <c r="C13">
        <v>1</v>
      </c>
      <c r="D13">
        <f t="shared" si="0"/>
        <v>1</v>
      </c>
      <c r="E13">
        <f t="shared" ca="1" si="1"/>
        <v>2</v>
      </c>
      <c r="F13" t="str">
        <f t="shared" ca="1" si="2"/>
        <v>B</v>
      </c>
      <c r="G13">
        <f t="shared" ca="1" si="3"/>
        <v>-20</v>
      </c>
      <c r="H13">
        <f t="shared" si="4"/>
        <v>55</v>
      </c>
    </row>
    <row r="14" spans="1:11" x14ac:dyDescent="0.3">
      <c r="A14">
        <v>13</v>
      </c>
      <c r="B14">
        <v>2</v>
      </c>
      <c r="C14">
        <v>3</v>
      </c>
      <c r="D14">
        <f t="shared" si="0"/>
        <v>0</v>
      </c>
      <c r="E14">
        <f t="shared" ca="1" si="1"/>
        <v>1</v>
      </c>
      <c r="F14" t="str">
        <f t="shared" ca="1" si="2"/>
        <v>A</v>
      </c>
      <c r="G14">
        <f t="shared" ca="1" si="3"/>
        <v>20</v>
      </c>
      <c r="H14">
        <f t="shared" si="4"/>
        <v>-40</v>
      </c>
    </row>
    <row r="15" spans="1:11" x14ac:dyDescent="0.3">
      <c r="A15">
        <v>14</v>
      </c>
      <c r="B15">
        <v>2</v>
      </c>
      <c r="C15">
        <v>3</v>
      </c>
      <c r="D15">
        <f t="shared" si="0"/>
        <v>0</v>
      </c>
      <c r="E15">
        <f t="shared" ca="1" si="1"/>
        <v>1</v>
      </c>
      <c r="F15" t="str">
        <f t="shared" ca="1" si="2"/>
        <v>A</v>
      </c>
      <c r="G15">
        <f t="shared" ca="1" si="3"/>
        <v>20</v>
      </c>
      <c r="H15">
        <f t="shared" si="4"/>
        <v>-40</v>
      </c>
    </row>
    <row r="16" spans="1:11" x14ac:dyDescent="0.3">
      <c r="A16">
        <v>15</v>
      </c>
      <c r="B16">
        <v>2</v>
      </c>
      <c r="C16">
        <v>2</v>
      </c>
      <c r="D16">
        <f t="shared" si="0"/>
        <v>1</v>
      </c>
      <c r="E16">
        <f t="shared" ca="1" si="1"/>
        <v>3</v>
      </c>
      <c r="F16" t="str">
        <f t="shared" ca="1" si="2"/>
        <v>C</v>
      </c>
      <c r="G16">
        <f t="shared" ca="1" si="3"/>
        <v>-40</v>
      </c>
      <c r="H16">
        <f t="shared" si="4"/>
        <v>35</v>
      </c>
    </row>
    <row r="17" spans="1:8" x14ac:dyDescent="0.3">
      <c r="A17">
        <v>16</v>
      </c>
      <c r="B17">
        <v>2</v>
      </c>
      <c r="C17">
        <v>2</v>
      </c>
      <c r="D17">
        <f t="shared" si="0"/>
        <v>1</v>
      </c>
      <c r="E17">
        <f t="shared" ca="1" si="1"/>
        <v>1</v>
      </c>
      <c r="F17" t="str">
        <f t="shared" ca="1" si="2"/>
        <v>A</v>
      </c>
      <c r="G17">
        <f t="shared" ca="1" si="3"/>
        <v>20</v>
      </c>
      <c r="H17">
        <f t="shared" si="4"/>
        <v>35</v>
      </c>
    </row>
    <row r="18" spans="1:8" x14ac:dyDescent="0.3">
      <c r="A18">
        <v>17</v>
      </c>
      <c r="B18">
        <v>2</v>
      </c>
      <c r="C18">
        <v>1</v>
      </c>
      <c r="D18">
        <f t="shared" si="0"/>
        <v>0</v>
      </c>
      <c r="E18">
        <f t="shared" ca="1" si="1"/>
        <v>1</v>
      </c>
      <c r="F18" t="str">
        <f t="shared" ca="1" si="2"/>
        <v>A</v>
      </c>
      <c r="G18">
        <f t="shared" ca="1" si="3"/>
        <v>20</v>
      </c>
      <c r="H18">
        <f t="shared" si="4"/>
        <v>20</v>
      </c>
    </row>
    <row r="19" spans="1:8" x14ac:dyDescent="0.3">
      <c r="A19">
        <v>18</v>
      </c>
      <c r="B19">
        <v>2</v>
      </c>
      <c r="C19">
        <v>2</v>
      </c>
      <c r="D19">
        <f t="shared" si="0"/>
        <v>1</v>
      </c>
      <c r="E19">
        <f t="shared" ca="1" si="1"/>
        <v>3</v>
      </c>
      <c r="F19" t="str">
        <f t="shared" ca="1" si="2"/>
        <v>C</v>
      </c>
      <c r="G19">
        <f t="shared" ca="1" si="3"/>
        <v>-40</v>
      </c>
      <c r="H19">
        <f t="shared" si="4"/>
        <v>35</v>
      </c>
    </row>
    <row r="20" spans="1:8" x14ac:dyDescent="0.3">
      <c r="A20">
        <v>19</v>
      </c>
      <c r="B20">
        <v>2</v>
      </c>
      <c r="C20">
        <v>2</v>
      </c>
      <c r="D20">
        <f t="shared" si="0"/>
        <v>1</v>
      </c>
      <c r="E20">
        <f t="shared" ca="1" si="1"/>
        <v>2</v>
      </c>
      <c r="F20" t="str">
        <f t="shared" ca="1" si="2"/>
        <v>B</v>
      </c>
      <c r="G20">
        <f t="shared" ca="1" si="3"/>
        <v>35</v>
      </c>
      <c r="H20">
        <f t="shared" si="4"/>
        <v>35</v>
      </c>
    </row>
    <row r="21" spans="1:8" x14ac:dyDescent="0.3">
      <c r="A21">
        <v>20</v>
      </c>
      <c r="B21">
        <v>2</v>
      </c>
      <c r="C21">
        <v>2</v>
      </c>
      <c r="D21">
        <f t="shared" si="0"/>
        <v>1</v>
      </c>
      <c r="E21">
        <f t="shared" ca="1" si="1"/>
        <v>1</v>
      </c>
      <c r="F21" t="str">
        <f t="shared" ca="1" si="2"/>
        <v>A</v>
      </c>
      <c r="G21">
        <f t="shared" ca="1" si="3"/>
        <v>20</v>
      </c>
      <c r="H21">
        <f t="shared" si="4"/>
        <v>35</v>
      </c>
    </row>
    <row r="22" spans="1:8" x14ac:dyDescent="0.3">
      <c r="A22">
        <v>21</v>
      </c>
      <c r="B22">
        <v>2</v>
      </c>
      <c r="C22">
        <v>2</v>
      </c>
      <c r="D22">
        <f t="shared" si="0"/>
        <v>1</v>
      </c>
      <c r="E22">
        <f t="shared" ca="1" si="1"/>
        <v>3</v>
      </c>
      <c r="F22" t="str">
        <f t="shared" ca="1" si="2"/>
        <v>C</v>
      </c>
      <c r="G22">
        <f t="shared" ca="1" si="3"/>
        <v>-40</v>
      </c>
      <c r="H22">
        <f t="shared" si="4"/>
        <v>35</v>
      </c>
    </row>
    <row r="23" spans="1:8" x14ac:dyDescent="0.3">
      <c r="A23">
        <v>22</v>
      </c>
      <c r="B23">
        <v>2</v>
      </c>
      <c r="C23">
        <v>2</v>
      </c>
      <c r="D23">
        <f t="shared" si="0"/>
        <v>1</v>
      </c>
      <c r="E23">
        <f t="shared" ca="1" si="1"/>
        <v>2</v>
      </c>
      <c r="F23" t="str">
        <f t="shared" ca="1" si="2"/>
        <v>B</v>
      </c>
      <c r="G23">
        <f t="shared" ca="1" si="3"/>
        <v>35</v>
      </c>
      <c r="H23">
        <f t="shared" si="4"/>
        <v>35</v>
      </c>
    </row>
    <row r="24" spans="1:8" x14ac:dyDescent="0.3">
      <c r="A24">
        <v>23</v>
      </c>
      <c r="B24">
        <v>2</v>
      </c>
      <c r="C24">
        <v>2</v>
      </c>
      <c r="D24">
        <f t="shared" si="0"/>
        <v>1</v>
      </c>
      <c r="E24">
        <f t="shared" ca="1" si="1"/>
        <v>2</v>
      </c>
      <c r="F24" t="str">
        <f t="shared" ca="1" si="2"/>
        <v>B</v>
      </c>
      <c r="G24">
        <f t="shared" ca="1" si="3"/>
        <v>35</v>
      </c>
      <c r="H24">
        <f t="shared" si="4"/>
        <v>35</v>
      </c>
    </row>
    <row r="25" spans="1:8" x14ac:dyDescent="0.3">
      <c r="A25">
        <v>24</v>
      </c>
      <c r="B25">
        <v>2</v>
      </c>
      <c r="C25">
        <v>2</v>
      </c>
      <c r="D25">
        <f t="shared" si="0"/>
        <v>1</v>
      </c>
      <c r="E25">
        <f t="shared" ca="1" si="1"/>
        <v>2</v>
      </c>
      <c r="F25" t="str">
        <f t="shared" ca="1" si="2"/>
        <v>B</v>
      </c>
      <c r="G25">
        <f t="shared" ca="1" si="3"/>
        <v>35</v>
      </c>
      <c r="H25">
        <f t="shared" si="4"/>
        <v>35</v>
      </c>
    </row>
    <row r="26" spans="1:8" x14ac:dyDescent="0.3">
      <c r="A26">
        <v>25</v>
      </c>
      <c r="B26">
        <v>2</v>
      </c>
      <c r="C26">
        <v>2</v>
      </c>
      <c r="D26">
        <f t="shared" si="0"/>
        <v>1</v>
      </c>
      <c r="E26">
        <f t="shared" ca="1" si="1"/>
        <v>2</v>
      </c>
      <c r="F26" t="str">
        <f t="shared" ca="1" si="2"/>
        <v>B</v>
      </c>
      <c r="G26">
        <f t="shared" ca="1" si="3"/>
        <v>35</v>
      </c>
      <c r="H26">
        <f t="shared" si="4"/>
        <v>35</v>
      </c>
    </row>
    <row r="27" spans="1:8" x14ac:dyDescent="0.3">
      <c r="A27">
        <v>26</v>
      </c>
      <c r="B27">
        <v>2</v>
      </c>
      <c r="C27">
        <v>2</v>
      </c>
      <c r="D27">
        <f t="shared" si="0"/>
        <v>1</v>
      </c>
      <c r="E27">
        <f t="shared" ca="1" si="1"/>
        <v>1</v>
      </c>
      <c r="F27" t="str">
        <f t="shared" ca="1" si="2"/>
        <v>A</v>
      </c>
      <c r="G27">
        <f t="shared" ca="1" si="3"/>
        <v>20</v>
      </c>
      <c r="H27">
        <f t="shared" si="4"/>
        <v>35</v>
      </c>
    </row>
    <row r="28" spans="1:8" x14ac:dyDescent="0.3">
      <c r="A28">
        <v>27</v>
      </c>
      <c r="B28">
        <v>2</v>
      </c>
      <c r="C28">
        <v>2</v>
      </c>
      <c r="D28">
        <f t="shared" si="0"/>
        <v>1</v>
      </c>
      <c r="E28">
        <f t="shared" ca="1" si="1"/>
        <v>3</v>
      </c>
      <c r="F28" t="str">
        <f t="shared" ca="1" si="2"/>
        <v>C</v>
      </c>
      <c r="G28">
        <f t="shared" ca="1" si="3"/>
        <v>-40</v>
      </c>
      <c r="H28">
        <f t="shared" si="4"/>
        <v>35</v>
      </c>
    </row>
    <row r="29" spans="1:8" x14ac:dyDescent="0.3">
      <c r="A29">
        <v>28</v>
      </c>
      <c r="B29">
        <v>2</v>
      </c>
      <c r="C29">
        <v>2</v>
      </c>
      <c r="D29">
        <f t="shared" si="0"/>
        <v>1</v>
      </c>
      <c r="E29">
        <f t="shared" ca="1" si="1"/>
        <v>1</v>
      </c>
      <c r="F29" t="str">
        <f t="shared" ca="1" si="2"/>
        <v>A</v>
      </c>
      <c r="G29">
        <f t="shared" ca="1" si="3"/>
        <v>20</v>
      </c>
      <c r="H29">
        <f t="shared" si="4"/>
        <v>35</v>
      </c>
    </row>
    <row r="30" spans="1:8" x14ac:dyDescent="0.3">
      <c r="A30">
        <v>29</v>
      </c>
      <c r="B30">
        <v>2</v>
      </c>
      <c r="C30">
        <v>3</v>
      </c>
      <c r="D30">
        <f t="shared" si="0"/>
        <v>0</v>
      </c>
      <c r="E30">
        <f t="shared" ca="1" si="1"/>
        <v>3</v>
      </c>
      <c r="F30" t="str">
        <f t="shared" ca="1" si="2"/>
        <v>C</v>
      </c>
      <c r="G30">
        <f t="shared" ca="1" si="3"/>
        <v>-40</v>
      </c>
      <c r="H30">
        <f t="shared" si="4"/>
        <v>-40</v>
      </c>
    </row>
    <row r="31" spans="1:8" x14ac:dyDescent="0.3">
      <c r="A31">
        <v>30</v>
      </c>
      <c r="B31">
        <v>2</v>
      </c>
      <c r="C31">
        <v>2</v>
      </c>
      <c r="D31">
        <f t="shared" si="0"/>
        <v>1</v>
      </c>
      <c r="E31">
        <f t="shared" ca="1" si="1"/>
        <v>1</v>
      </c>
      <c r="F31" t="str">
        <f t="shared" ca="1" si="2"/>
        <v>A</v>
      </c>
      <c r="G31">
        <f t="shared" ca="1" si="3"/>
        <v>20</v>
      </c>
      <c r="H31">
        <f t="shared" si="4"/>
        <v>35</v>
      </c>
    </row>
    <row r="32" spans="1:8" x14ac:dyDescent="0.3">
      <c r="A32">
        <v>31</v>
      </c>
      <c r="B32">
        <v>2</v>
      </c>
      <c r="C32">
        <v>2</v>
      </c>
      <c r="D32">
        <f t="shared" si="0"/>
        <v>1</v>
      </c>
      <c r="E32">
        <f t="shared" ca="1" si="1"/>
        <v>1</v>
      </c>
      <c r="F32" t="str">
        <f t="shared" ca="1" si="2"/>
        <v>A</v>
      </c>
      <c r="G32">
        <f t="shared" ca="1" si="3"/>
        <v>20</v>
      </c>
      <c r="H32">
        <f t="shared" si="4"/>
        <v>35</v>
      </c>
    </row>
    <row r="33" spans="1:8" x14ac:dyDescent="0.3">
      <c r="A33">
        <v>32</v>
      </c>
      <c r="B33">
        <v>3</v>
      </c>
      <c r="C33">
        <v>2</v>
      </c>
      <c r="D33">
        <f t="shared" si="0"/>
        <v>0</v>
      </c>
      <c r="E33">
        <f t="shared" ca="1" si="1"/>
        <v>1</v>
      </c>
      <c r="F33" t="str">
        <f t="shared" ca="1" si="2"/>
        <v>A</v>
      </c>
      <c r="G33">
        <f t="shared" ca="1" si="3"/>
        <v>40</v>
      </c>
      <c r="H33">
        <f t="shared" si="4"/>
        <v>20</v>
      </c>
    </row>
    <row r="34" spans="1:8" x14ac:dyDescent="0.3">
      <c r="A34">
        <v>33</v>
      </c>
      <c r="B34">
        <v>3</v>
      </c>
      <c r="C34">
        <v>3</v>
      </c>
      <c r="D34">
        <f t="shared" si="0"/>
        <v>1</v>
      </c>
      <c r="E34">
        <f t="shared" ca="1" si="1"/>
        <v>3</v>
      </c>
      <c r="F34" t="str">
        <f t="shared" ca="1" si="2"/>
        <v>C</v>
      </c>
      <c r="G34">
        <f t="shared" ca="1" si="3"/>
        <v>15</v>
      </c>
      <c r="H34">
        <f t="shared" si="4"/>
        <v>15</v>
      </c>
    </row>
    <row r="35" spans="1:8" x14ac:dyDescent="0.3">
      <c r="A35">
        <v>34</v>
      </c>
      <c r="B35">
        <v>3</v>
      </c>
      <c r="C35">
        <v>3</v>
      </c>
      <c r="D35">
        <f t="shared" si="0"/>
        <v>1</v>
      </c>
      <c r="E35">
        <f t="shared" ca="1" si="1"/>
        <v>2</v>
      </c>
      <c r="F35" t="str">
        <f t="shared" ca="1" si="2"/>
        <v>B</v>
      </c>
      <c r="G35">
        <f t="shared" ca="1" si="3"/>
        <v>20</v>
      </c>
      <c r="H35">
        <f t="shared" si="4"/>
        <v>15</v>
      </c>
    </row>
    <row r="36" spans="1:8" x14ac:dyDescent="0.3">
      <c r="A36">
        <v>35</v>
      </c>
      <c r="B36">
        <v>3</v>
      </c>
      <c r="C36">
        <v>3</v>
      </c>
      <c r="D36">
        <f t="shared" si="0"/>
        <v>1</v>
      </c>
      <c r="E36">
        <f t="shared" ca="1" si="1"/>
        <v>3</v>
      </c>
      <c r="F36" t="str">
        <f t="shared" ca="1" si="2"/>
        <v>C</v>
      </c>
      <c r="G36">
        <f t="shared" ca="1" si="3"/>
        <v>15</v>
      </c>
      <c r="H36">
        <f t="shared" si="4"/>
        <v>15</v>
      </c>
    </row>
    <row r="37" spans="1:8" x14ac:dyDescent="0.3">
      <c r="A37">
        <v>36</v>
      </c>
      <c r="B37">
        <v>3</v>
      </c>
      <c r="C37">
        <v>3</v>
      </c>
      <c r="D37">
        <f t="shared" si="0"/>
        <v>1</v>
      </c>
      <c r="E37">
        <f t="shared" ca="1" si="1"/>
        <v>1</v>
      </c>
      <c r="F37" t="str">
        <f t="shared" ca="1" si="2"/>
        <v>A</v>
      </c>
      <c r="G37">
        <f t="shared" ca="1" si="3"/>
        <v>40</v>
      </c>
      <c r="H37">
        <f t="shared" si="4"/>
        <v>15</v>
      </c>
    </row>
    <row r="38" spans="1:8" x14ac:dyDescent="0.3">
      <c r="A38">
        <v>37</v>
      </c>
      <c r="B38">
        <v>3</v>
      </c>
      <c r="C38">
        <v>3</v>
      </c>
      <c r="D38">
        <f t="shared" si="0"/>
        <v>1</v>
      </c>
      <c r="E38">
        <f t="shared" ca="1" si="1"/>
        <v>1</v>
      </c>
      <c r="F38" t="str">
        <f t="shared" ca="1" si="2"/>
        <v>A</v>
      </c>
      <c r="G38">
        <f t="shared" ca="1" si="3"/>
        <v>40</v>
      </c>
      <c r="H38">
        <f t="shared" si="4"/>
        <v>15</v>
      </c>
    </row>
    <row r="39" spans="1:8" x14ac:dyDescent="0.3">
      <c r="A39">
        <v>38</v>
      </c>
      <c r="B39">
        <v>3</v>
      </c>
      <c r="C39">
        <v>3</v>
      </c>
      <c r="D39">
        <f t="shared" si="0"/>
        <v>1</v>
      </c>
      <c r="E39">
        <f t="shared" ca="1" si="1"/>
        <v>2</v>
      </c>
      <c r="F39" t="str">
        <f t="shared" ca="1" si="2"/>
        <v>B</v>
      </c>
      <c r="G39">
        <f t="shared" ca="1" si="3"/>
        <v>20</v>
      </c>
      <c r="H39">
        <f t="shared" si="4"/>
        <v>15</v>
      </c>
    </row>
    <row r="40" spans="1:8" x14ac:dyDescent="0.3">
      <c r="A40">
        <v>39</v>
      </c>
      <c r="B40">
        <v>3</v>
      </c>
      <c r="C40">
        <v>3</v>
      </c>
      <c r="D40">
        <f t="shared" si="0"/>
        <v>1</v>
      </c>
      <c r="E40">
        <f t="shared" ca="1" si="1"/>
        <v>2</v>
      </c>
      <c r="F40" t="str">
        <f t="shared" ca="1" si="2"/>
        <v>B</v>
      </c>
      <c r="G40">
        <f t="shared" ca="1" si="3"/>
        <v>20</v>
      </c>
      <c r="H40">
        <f t="shared" si="4"/>
        <v>15</v>
      </c>
    </row>
    <row r="41" spans="1:8" x14ac:dyDescent="0.3">
      <c r="A41">
        <v>40</v>
      </c>
      <c r="B41">
        <v>3</v>
      </c>
      <c r="C41">
        <v>3</v>
      </c>
      <c r="D41">
        <f t="shared" si="0"/>
        <v>1</v>
      </c>
      <c r="E41">
        <f t="shared" ca="1" si="1"/>
        <v>1</v>
      </c>
      <c r="F41" t="str">
        <f t="shared" ca="1" si="2"/>
        <v>A</v>
      </c>
      <c r="G41">
        <f t="shared" ca="1" si="3"/>
        <v>40</v>
      </c>
      <c r="H41">
        <f t="shared" si="4"/>
        <v>15</v>
      </c>
    </row>
    <row r="42" spans="1:8" x14ac:dyDescent="0.3">
      <c r="A42">
        <v>41</v>
      </c>
      <c r="B42">
        <v>3</v>
      </c>
      <c r="C42">
        <v>3</v>
      </c>
      <c r="D42">
        <f t="shared" si="0"/>
        <v>1</v>
      </c>
      <c r="E42">
        <f t="shared" ca="1" si="1"/>
        <v>1</v>
      </c>
      <c r="F42" t="str">
        <f t="shared" ca="1" si="2"/>
        <v>A</v>
      </c>
      <c r="G42">
        <f t="shared" ca="1" si="3"/>
        <v>40</v>
      </c>
      <c r="H42">
        <f t="shared" si="4"/>
        <v>15</v>
      </c>
    </row>
    <row r="43" spans="1:8" x14ac:dyDescent="0.3">
      <c r="A43">
        <v>42</v>
      </c>
      <c r="B43">
        <v>3</v>
      </c>
      <c r="C43">
        <v>3</v>
      </c>
      <c r="D43">
        <f t="shared" si="0"/>
        <v>1</v>
      </c>
      <c r="E43">
        <f t="shared" ca="1" si="1"/>
        <v>1</v>
      </c>
      <c r="F43" t="str">
        <f t="shared" ca="1" si="2"/>
        <v>A</v>
      </c>
      <c r="G43">
        <f t="shared" ca="1" si="3"/>
        <v>40</v>
      </c>
      <c r="H43">
        <f t="shared" si="4"/>
        <v>15</v>
      </c>
    </row>
    <row r="44" spans="1:8" x14ac:dyDescent="0.3">
      <c r="A44">
        <v>43</v>
      </c>
      <c r="B44">
        <v>3</v>
      </c>
      <c r="C44">
        <v>3</v>
      </c>
      <c r="D44">
        <f t="shared" si="0"/>
        <v>1</v>
      </c>
      <c r="E44">
        <f t="shared" ca="1" si="1"/>
        <v>3</v>
      </c>
      <c r="F44" t="str">
        <f t="shared" ca="1" si="2"/>
        <v>C</v>
      </c>
      <c r="G44">
        <f t="shared" ca="1" si="3"/>
        <v>15</v>
      </c>
      <c r="H44">
        <f t="shared" si="4"/>
        <v>15</v>
      </c>
    </row>
    <row r="45" spans="1:8" x14ac:dyDescent="0.3">
      <c r="A45">
        <v>44</v>
      </c>
      <c r="B45">
        <v>3</v>
      </c>
      <c r="C45">
        <v>3</v>
      </c>
      <c r="D45">
        <f t="shared" si="0"/>
        <v>1</v>
      </c>
      <c r="E45">
        <f t="shared" ca="1" si="1"/>
        <v>1</v>
      </c>
      <c r="F45" t="str">
        <f t="shared" ca="1" si="2"/>
        <v>A</v>
      </c>
      <c r="G45">
        <f t="shared" ca="1" si="3"/>
        <v>40</v>
      </c>
      <c r="H45">
        <f t="shared" si="4"/>
        <v>15</v>
      </c>
    </row>
    <row r="46" spans="1:8" x14ac:dyDescent="0.3">
      <c r="A46">
        <v>45</v>
      </c>
      <c r="B46">
        <v>3</v>
      </c>
      <c r="C46">
        <v>3</v>
      </c>
      <c r="D46">
        <f t="shared" si="0"/>
        <v>1</v>
      </c>
      <c r="E46">
        <f t="shared" ca="1" si="1"/>
        <v>3</v>
      </c>
      <c r="F46" t="str">
        <f t="shared" ca="1" si="2"/>
        <v>C</v>
      </c>
      <c r="G46">
        <f t="shared" ca="1" si="3"/>
        <v>15</v>
      </c>
      <c r="H46">
        <f t="shared" si="4"/>
        <v>15</v>
      </c>
    </row>
    <row r="48" spans="1:8" x14ac:dyDescent="0.3">
      <c r="C48" t="s">
        <v>40</v>
      </c>
      <c r="D48">
        <f>SUM(D2:D46)</f>
        <v>39</v>
      </c>
      <c r="F48" t="s">
        <v>44</v>
      </c>
      <c r="G48" s="6">
        <f ca="1">SUM(G2:G46)</f>
        <v>650</v>
      </c>
      <c r="H48" s="6">
        <f>SUM(H2:H46)</f>
        <v>1225</v>
      </c>
    </row>
    <row r="49" spans="3:8" x14ac:dyDescent="0.3">
      <c r="C49" t="s">
        <v>39</v>
      </c>
      <c r="D49" s="5">
        <f>D48/A46</f>
        <v>0.8666666666666667</v>
      </c>
    </row>
    <row r="50" spans="3:8" x14ac:dyDescent="0.3">
      <c r="G50" t="s">
        <v>49</v>
      </c>
      <c r="H50" s="12">
        <f>H48*178/45</f>
        <v>4845.5555555555557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9"/>
  <sheetViews>
    <sheetView workbookViewId="0">
      <selection activeCell="P1" sqref="P1:P1048576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>
        <v>1</v>
      </c>
      <c r="B2" t="s">
        <v>15</v>
      </c>
      <c r="C2">
        <v>14.23</v>
      </c>
      <c r="D2">
        <v>1.71</v>
      </c>
      <c r="E2">
        <v>2.4300000000000002</v>
      </c>
      <c r="F2">
        <v>15.6</v>
      </c>
      <c r="G2">
        <v>127</v>
      </c>
      <c r="H2">
        <v>2.8</v>
      </c>
      <c r="I2">
        <v>3.06</v>
      </c>
      <c r="J2">
        <v>0.28000000000000003</v>
      </c>
      <c r="K2">
        <v>2.29</v>
      </c>
      <c r="L2">
        <v>5.64</v>
      </c>
      <c r="M2">
        <v>1.04</v>
      </c>
      <c r="N2">
        <v>3.92</v>
      </c>
      <c r="O2">
        <v>1065</v>
      </c>
      <c r="P2">
        <v>2</v>
      </c>
    </row>
    <row r="3" spans="1:16" x14ac:dyDescent="0.3">
      <c r="A3">
        <v>2</v>
      </c>
      <c r="B3" t="s">
        <v>15</v>
      </c>
      <c r="C3">
        <v>13.2</v>
      </c>
      <c r="D3">
        <v>1.78</v>
      </c>
      <c r="E3">
        <v>2.14</v>
      </c>
      <c r="F3">
        <v>11.2</v>
      </c>
      <c r="G3">
        <v>100</v>
      </c>
      <c r="H3">
        <v>2.65</v>
      </c>
      <c r="I3">
        <v>2.76</v>
      </c>
      <c r="J3">
        <v>0.26</v>
      </c>
      <c r="K3">
        <v>1.28</v>
      </c>
      <c r="L3">
        <v>4.38</v>
      </c>
      <c r="M3">
        <v>1.05</v>
      </c>
      <c r="N3">
        <v>3.4</v>
      </c>
      <c r="O3">
        <v>1050</v>
      </c>
      <c r="P3">
        <v>2</v>
      </c>
    </row>
    <row r="4" spans="1:16" x14ac:dyDescent="0.3">
      <c r="A4">
        <v>3</v>
      </c>
      <c r="B4" t="s">
        <v>15</v>
      </c>
      <c r="C4">
        <v>13.16</v>
      </c>
      <c r="D4">
        <v>2.36</v>
      </c>
      <c r="E4">
        <v>2.67</v>
      </c>
      <c r="F4">
        <v>18.600000000000001</v>
      </c>
      <c r="G4">
        <v>101</v>
      </c>
      <c r="H4">
        <v>2.8</v>
      </c>
      <c r="I4">
        <v>3.24</v>
      </c>
      <c r="J4">
        <v>0.3</v>
      </c>
      <c r="K4">
        <v>2.81</v>
      </c>
      <c r="L4">
        <v>5.68</v>
      </c>
      <c r="M4">
        <v>1.03</v>
      </c>
      <c r="N4">
        <v>3.17</v>
      </c>
      <c r="O4">
        <v>1185</v>
      </c>
      <c r="P4">
        <v>2</v>
      </c>
    </row>
    <row r="5" spans="1:16" x14ac:dyDescent="0.3">
      <c r="A5">
        <v>4</v>
      </c>
      <c r="B5" t="s">
        <v>15</v>
      </c>
      <c r="C5">
        <v>14.37</v>
      </c>
      <c r="D5">
        <v>1.95</v>
      </c>
      <c r="E5">
        <v>2.5</v>
      </c>
      <c r="F5">
        <v>16.8</v>
      </c>
      <c r="G5">
        <v>113</v>
      </c>
      <c r="H5">
        <v>3.85</v>
      </c>
      <c r="I5">
        <v>3.49</v>
      </c>
      <c r="J5">
        <v>0.24</v>
      </c>
      <c r="K5">
        <v>2.1800000000000002</v>
      </c>
      <c r="L5">
        <v>7.8</v>
      </c>
      <c r="M5">
        <v>0.86</v>
      </c>
      <c r="N5">
        <v>3.45</v>
      </c>
      <c r="O5">
        <v>1480</v>
      </c>
      <c r="P5">
        <v>2</v>
      </c>
    </row>
    <row r="6" spans="1:16" x14ac:dyDescent="0.3">
      <c r="A6">
        <v>5</v>
      </c>
      <c r="B6" t="s">
        <v>15</v>
      </c>
      <c r="C6">
        <v>13.24</v>
      </c>
      <c r="D6">
        <v>2.59</v>
      </c>
      <c r="E6">
        <v>2.87</v>
      </c>
      <c r="F6">
        <v>21</v>
      </c>
      <c r="G6">
        <v>118</v>
      </c>
      <c r="H6">
        <v>2.8</v>
      </c>
      <c r="I6">
        <v>2.69</v>
      </c>
      <c r="J6">
        <v>0.39</v>
      </c>
      <c r="K6">
        <v>1.82</v>
      </c>
      <c r="L6">
        <v>4.32</v>
      </c>
      <c r="M6">
        <v>1.04</v>
      </c>
      <c r="N6">
        <v>2.93</v>
      </c>
      <c r="O6">
        <v>735</v>
      </c>
      <c r="P6">
        <v>2</v>
      </c>
    </row>
    <row r="7" spans="1:16" x14ac:dyDescent="0.3">
      <c r="A7">
        <v>6</v>
      </c>
      <c r="B7" t="s">
        <v>15</v>
      </c>
      <c r="C7">
        <v>14.2</v>
      </c>
      <c r="D7">
        <v>1.76</v>
      </c>
      <c r="E7">
        <v>2.4500000000000002</v>
      </c>
      <c r="F7">
        <v>15.2</v>
      </c>
      <c r="G7">
        <v>112</v>
      </c>
      <c r="H7">
        <v>3.27</v>
      </c>
      <c r="I7">
        <v>3.39</v>
      </c>
      <c r="J7">
        <v>0.34</v>
      </c>
      <c r="K7">
        <v>1.97</v>
      </c>
      <c r="L7">
        <v>6.75</v>
      </c>
      <c r="M7">
        <v>1.05</v>
      </c>
      <c r="N7">
        <v>2.85</v>
      </c>
      <c r="O7">
        <v>1450</v>
      </c>
      <c r="P7">
        <v>2</v>
      </c>
    </row>
    <row r="8" spans="1:16" x14ac:dyDescent="0.3">
      <c r="A8">
        <v>7</v>
      </c>
      <c r="B8" t="s">
        <v>15</v>
      </c>
      <c r="C8">
        <v>14.39</v>
      </c>
      <c r="D8">
        <v>1.87</v>
      </c>
      <c r="E8">
        <v>2.4500000000000002</v>
      </c>
      <c r="F8">
        <v>14.6</v>
      </c>
      <c r="G8">
        <v>96</v>
      </c>
      <c r="H8">
        <v>2.5</v>
      </c>
      <c r="I8">
        <v>2.52</v>
      </c>
      <c r="J8">
        <v>0.3</v>
      </c>
      <c r="K8">
        <v>1.98</v>
      </c>
      <c r="L8">
        <v>5.25</v>
      </c>
      <c r="M8">
        <v>1.02</v>
      </c>
      <c r="N8">
        <v>3.58</v>
      </c>
      <c r="O8">
        <v>1290</v>
      </c>
      <c r="P8">
        <v>2</v>
      </c>
    </row>
    <row r="9" spans="1:16" x14ac:dyDescent="0.3">
      <c r="A9">
        <v>8</v>
      </c>
      <c r="B9" t="s">
        <v>15</v>
      </c>
      <c r="C9">
        <v>14.06</v>
      </c>
      <c r="D9">
        <v>2.15</v>
      </c>
      <c r="E9">
        <v>2.61</v>
      </c>
      <c r="F9">
        <v>17.600000000000001</v>
      </c>
      <c r="G9">
        <v>121</v>
      </c>
      <c r="H9">
        <v>2.6</v>
      </c>
      <c r="I9">
        <v>2.5099999999999998</v>
      </c>
      <c r="J9">
        <v>0.31</v>
      </c>
      <c r="K9">
        <v>1.25</v>
      </c>
      <c r="L9">
        <v>5.05</v>
      </c>
      <c r="M9">
        <v>1.06</v>
      </c>
      <c r="N9">
        <v>3.58</v>
      </c>
      <c r="O9">
        <v>1295</v>
      </c>
      <c r="P9">
        <v>2</v>
      </c>
    </row>
    <row r="10" spans="1:16" x14ac:dyDescent="0.3">
      <c r="A10">
        <v>9</v>
      </c>
      <c r="B10" t="s">
        <v>15</v>
      </c>
      <c r="C10">
        <v>14.83</v>
      </c>
      <c r="D10">
        <v>1.64</v>
      </c>
      <c r="E10">
        <v>2.17</v>
      </c>
      <c r="F10">
        <v>14</v>
      </c>
      <c r="G10">
        <v>97</v>
      </c>
      <c r="H10">
        <v>2.8</v>
      </c>
      <c r="I10">
        <v>2.98</v>
      </c>
      <c r="J10">
        <v>0.28999999999999998</v>
      </c>
      <c r="K10">
        <v>1.98</v>
      </c>
      <c r="L10">
        <v>5.2</v>
      </c>
      <c r="M10">
        <v>1.08</v>
      </c>
      <c r="N10">
        <v>2.85</v>
      </c>
      <c r="O10">
        <v>1045</v>
      </c>
      <c r="P10">
        <v>2</v>
      </c>
    </row>
    <row r="11" spans="1:16" x14ac:dyDescent="0.3">
      <c r="A11">
        <v>10</v>
      </c>
      <c r="B11" t="s">
        <v>15</v>
      </c>
      <c r="C11">
        <v>13.86</v>
      </c>
      <c r="D11">
        <v>1.35</v>
      </c>
      <c r="E11">
        <v>2.27</v>
      </c>
      <c r="F11">
        <v>16</v>
      </c>
      <c r="G11">
        <v>98</v>
      </c>
      <c r="H11">
        <v>2.98</v>
      </c>
      <c r="I11">
        <v>3.15</v>
      </c>
      <c r="J11">
        <v>0.22</v>
      </c>
      <c r="K11">
        <v>1.85</v>
      </c>
      <c r="L11">
        <v>7.22</v>
      </c>
      <c r="M11">
        <v>1.01</v>
      </c>
      <c r="N11">
        <v>3.55</v>
      </c>
      <c r="O11">
        <v>1045</v>
      </c>
      <c r="P11">
        <v>2</v>
      </c>
    </row>
    <row r="12" spans="1:16" x14ac:dyDescent="0.3">
      <c r="A12">
        <v>11</v>
      </c>
      <c r="B12" t="s">
        <v>15</v>
      </c>
      <c r="C12">
        <v>14.1</v>
      </c>
      <c r="D12">
        <v>2.16</v>
      </c>
      <c r="E12">
        <v>2.2999999999999998</v>
      </c>
      <c r="F12">
        <v>18</v>
      </c>
      <c r="G12">
        <v>105</v>
      </c>
      <c r="H12">
        <v>2.95</v>
      </c>
      <c r="I12">
        <v>3.32</v>
      </c>
      <c r="J12">
        <v>0.22</v>
      </c>
      <c r="K12">
        <v>2.38</v>
      </c>
      <c r="L12">
        <v>5.75</v>
      </c>
      <c r="M12">
        <v>1.25</v>
      </c>
      <c r="N12">
        <v>3.17</v>
      </c>
      <c r="O12">
        <v>1510</v>
      </c>
      <c r="P12">
        <v>2</v>
      </c>
    </row>
    <row r="13" spans="1:16" x14ac:dyDescent="0.3">
      <c r="A13">
        <v>12</v>
      </c>
      <c r="B13" t="s">
        <v>15</v>
      </c>
      <c r="C13">
        <v>14.12</v>
      </c>
      <c r="D13">
        <v>1.48</v>
      </c>
      <c r="E13">
        <v>2.3199999999999998</v>
      </c>
      <c r="F13">
        <v>16.8</v>
      </c>
      <c r="G13">
        <v>95</v>
      </c>
      <c r="H13">
        <v>2.2000000000000002</v>
      </c>
      <c r="I13">
        <v>2.4300000000000002</v>
      </c>
      <c r="J13">
        <v>0.26</v>
      </c>
      <c r="K13">
        <v>1.57</v>
      </c>
      <c r="L13">
        <v>5</v>
      </c>
      <c r="M13">
        <v>1.17</v>
      </c>
      <c r="N13">
        <v>2.82</v>
      </c>
      <c r="O13">
        <v>1280</v>
      </c>
      <c r="P13">
        <v>2</v>
      </c>
    </row>
    <row r="14" spans="1:16" x14ac:dyDescent="0.3">
      <c r="A14">
        <v>13</v>
      </c>
      <c r="B14" t="s">
        <v>15</v>
      </c>
      <c r="C14">
        <v>13.75</v>
      </c>
      <c r="D14">
        <v>1.73</v>
      </c>
      <c r="E14">
        <v>2.41</v>
      </c>
      <c r="F14">
        <v>16</v>
      </c>
      <c r="G14">
        <v>89</v>
      </c>
      <c r="H14">
        <v>2.6</v>
      </c>
      <c r="I14">
        <v>2.76</v>
      </c>
      <c r="J14">
        <v>0.28999999999999998</v>
      </c>
      <c r="K14">
        <v>1.81</v>
      </c>
      <c r="L14">
        <v>5.6</v>
      </c>
      <c r="M14">
        <v>1.1499999999999999</v>
      </c>
      <c r="N14">
        <v>2.9</v>
      </c>
      <c r="O14">
        <v>1320</v>
      </c>
      <c r="P14">
        <v>2</v>
      </c>
    </row>
    <row r="15" spans="1:16" x14ac:dyDescent="0.3">
      <c r="A15">
        <v>14</v>
      </c>
      <c r="B15" t="s">
        <v>15</v>
      </c>
      <c r="C15">
        <v>14.75</v>
      </c>
      <c r="D15">
        <v>1.73</v>
      </c>
      <c r="E15">
        <v>2.39</v>
      </c>
      <c r="F15">
        <v>11.4</v>
      </c>
      <c r="G15">
        <v>91</v>
      </c>
      <c r="H15">
        <v>3.1</v>
      </c>
      <c r="I15">
        <v>3.69</v>
      </c>
      <c r="J15">
        <v>0.43</v>
      </c>
      <c r="K15">
        <v>2.81</v>
      </c>
      <c r="L15">
        <v>5.4</v>
      </c>
      <c r="M15">
        <v>1.25</v>
      </c>
      <c r="N15">
        <v>2.73</v>
      </c>
      <c r="O15">
        <v>1150</v>
      </c>
      <c r="P15">
        <v>2</v>
      </c>
    </row>
    <row r="16" spans="1:16" x14ac:dyDescent="0.3">
      <c r="A16">
        <v>15</v>
      </c>
      <c r="B16" t="s">
        <v>15</v>
      </c>
      <c r="C16">
        <v>14.38</v>
      </c>
      <c r="D16">
        <v>1.87</v>
      </c>
      <c r="E16">
        <v>2.38</v>
      </c>
      <c r="F16">
        <v>12</v>
      </c>
      <c r="G16">
        <v>102</v>
      </c>
      <c r="H16">
        <v>3.3</v>
      </c>
      <c r="I16">
        <v>3.64</v>
      </c>
      <c r="J16">
        <v>0.28999999999999998</v>
      </c>
      <c r="K16">
        <v>2.96</v>
      </c>
      <c r="L16">
        <v>7.5</v>
      </c>
      <c r="M16">
        <v>1.2</v>
      </c>
      <c r="N16">
        <v>3</v>
      </c>
      <c r="O16">
        <v>1547</v>
      </c>
      <c r="P16">
        <v>2</v>
      </c>
    </row>
    <row r="17" spans="1:16" x14ac:dyDescent="0.3">
      <c r="A17">
        <v>16</v>
      </c>
      <c r="B17" t="s">
        <v>15</v>
      </c>
      <c r="C17">
        <v>13.63</v>
      </c>
      <c r="D17">
        <v>1.81</v>
      </c>
      <c r="E17">
        <v>2.7</v>
      </c>
      <c r="F17">
        <v>17.2</v>
      </c>
      <c r="G17">
        <v>112</v>
      </c>
      <c r="H17">
        <v>2.85</v>
      </c>
      <c r="I17">
        <v>2.91</v>
      </c>
      <c r="J17">
        <v>0.3</v>
      </c>
      <c r="K17">
        <v>1.46</v>
      </c>
      <c r="L17">
        <v>7.3</v>
      </c>
      <c r="M17">
        <v>1.28</v>
      </c>
      <c r="N17">
        <v>2.88</v>
      </c>
      <c r="O17">
        <v>1310</v>
      </c>
      <c r="P17">
        <v>2</v>
      </c>
    </row>
    <row r="18" spans="1:16" x14ac:dyDescent="0.3">
      <c r="A18">
        <v>17</v>
      </c>
      <c r="B18" t="s">
        <v>15</v>
      </c>
      <c r="C18">
        <v>14.3</v>
      </c>
      <c r="D18">
        <v>1.92</v>
      </c>
      <c r="E18">
        <v>2.72</v>
      </c>
      <c r="F18">
        <v>20</v>
      </c>
      <c r="G18">
        <v>120</v>
      </c>
      <c r="H18">
        <v>2.8</v>
      </c>
      <c r="I18">
        <v>3.14</v>
      </c>
      <c r="J18">
        <v>0.33</v>
      </c>
      <c r="K18">
        <v>1.97</v>
      </c>
      <c r="L18">
        <v>6.2</v>
      </c>
      <c r="M18">
        <v>1.07</v>
      </c>
      <c r="N18">
        <v>2.65</v>
      </c>
      <c r="O18">
        <v>1280</v>
      </c>
      <c r="P18">
        <v>2</v>
      </c>
    </row>
    <row r="19" spans="1:16" x14ac:dyDescent="0.3">
      <c r="A19">
        <v>18</v>
      </c>
      <c r="B19" t="s">
        <v>15</v>
      </c>
      <c r="C19">
        <v>13.83</v>
      </c>
      <c r="D19">
        <v>1.57</v>
      </c>
      <c r="E19">
        <v>2.62</v>
      </c>
      <c r="F19">
        <v>20</v>
      </c>
      <c r="G19">
        <v>115</v>
      </c>
      <c r="H19">
        <v>2.95</v>
      </c>
      <c r="I19">
        <v>3.4</v>
      </c>
      <c r="J19">
        <v>0.4</v>
      </c>
      <c r="K19">
        <v>1.72</v>
      </c>
      <c r="L19">
        <v>6.6</v>
      </c>
      <c r="M19">
        <v>1.1299999999999999</v>
      </c>
      <c r="N19">
        <v>2.57</v>
      </c>
      <c r="O19">
        <v>1130</v>
      </c>
      <c r="P19">
        <v>2</v>
      </c>
    </row>
    <row r="20" spans="1:16" x14ac:dyDescent="0.3">
      <c r="A20">
        <v>19</v>
      </c>
      <c r="B20" t="s">
        <v>15</v>
      </c>
      <c r="C20">
        <v>14.19</v>
      </c>
      <c r="D20">
        <v>1.59</v>
      </c>
      <c r="E20">
        <v>2.48</v>
      </c>
      <c r="F20">
        <v>16.5</v>
      </c>
      <c r="G20">
        <v>108</v>
      </c>
      <c r="H20">
        <v>3.3</v>
      </c>
      <c r="I20">
        <v>3.93</v>
      </c>
      <c r="J20">
        <v>0.32</v>
      </c>
      <c r="K20">
        <v>1.86</v>
      </c>
      <c r="L20">
        <v>8.6999999999999993</v>
      </c>
      <c r="M20">
        <v>1.23</v>
      </c>
      <c r="N20">
        <v>2.82</v>
      </c>
      <c r="O20">
        <v>1680</v>
      </c>
      <c r="P20">
        <v>2</v>
      </c>
    </row>
    <row r="21" spans="1:16" x14ac:dyDescent="0.3">
      <c r="A21">
        <v>20</v>
      </c>
      <c r="B21" t="s">
        <v>15</v>
      </c>
      <c r="C21">
        <v>13.64</v>
      </c>
      <c r="D21">
        <v>3.1</v>
      </c>
      <c r="E21">
        <v>2.56</v>
      </c>
      <c r="F21">
        <v>15.2</v>
      </c>
      <c r="G21">
        <v>116</v>
      </c>
      <c r="H21">
        <v>2.7</v>
      </c>
      <c r="I21">
        <v>3.03</v>
      </c>
      <c r="J21">
        <v>0.17</v>
      </c>
      <c r="K21">
        <v>1.66</v>
      </c>
      <c r="L21">
        <v>5.0999999999999996</v>
      </c>
      <c r="M21">
        <v>0.96</v>
      </c>
      <c r="N21">
        <v>3.36</v>
      </c>
      <c r="O21">
        <v>845</v>
      </c>
      <c r="P21">
        <v>2</v>
      </c>
    </row>
    <row r="22" spans="1:16" x14ac:dyDescent="0.3">
      <c r="A22">
        <v>21</v>
      </c>
      <c r="B22" t="s">
        <v>15</v>
      </c>
      <c r="C22">
        <v>14.06</v>
      </c>
      <c r="D22">
        <v>1.63</v>
      </c>
      <c r="E22">
        <v>2.2799999999999998</v>
      </c>
      <c r="F22">
        <v>16</v>
      </c>
      <c r="G22">
        <v>126</v>
      </c>
      <c r="H22">
        <v>3</v>
      </c>
      <c r="I22">
        <v>3.17</v>
      </c>
      <c r="J22">
        <v>0.24</v>
      </c>
      <c r="K22">
        <v>2.1</v>
      </c>
      <c r="L22">
        <v>5.65</v>
      </c>
      <c r="M22">
        <v>1.0900000000000001</v>
      </c>
      <c r="N22">
        <v>3.71</v>
      </c>
      <c r="O22">
        <v>780</v>
      </c>
      <c r="P22">
        <v>2</v>
      </c>
    </row>
    <row r="23" spans="1:16" x14ac:dyDescent="0.3">
      <c r="A23">
        <v>22</v>
      </c>
      <c r="B23" t="s">
        <v>15</v>
      </c>
      <c r="C23">
        <v>12.93</v>
      </c>
      <c r="D23">
        <v>3.8</v>
      </c>
      <c r="E23">
        <v>2.65</v>
      </c>
      <c r="F23">
        <v>18.600000000000001</v>
      </c>
      <c r="G23">
        <v>102</v>
      </c>
      <c r="H23">
        <v>2.41</v>
      </c>
      <c r="I23">
        <v>2.41</v>
      </c>
      <c r="J23">
        <v>0.25</v>
      </c>
      <c r="K23">
        <v>1.98</v>
      </c>
      <c r="L23">
        <v>4.5</v>
      </c>
      <c r="M23">
        <v>1.03</v>
      </c>
      <c r="N23">
        <v>3.52</v>
      </c>
      <c r="O23">
        <v>770</v>
      </c>
      <c r="P23">
        <v>2</v>
      </c>
    </row>
    <row r="24" spans="1:16" x14ac:dyDescent="0.3">
      <c r="A24">
        <v>23</v>
      </c>
      <c r="B24" t="s">
        <v>15</v>
      </c>
      <c r="C24">
        <v>13.71</v>
      </c>
      <c r="D24">
        <v>1.86</v>
      </c>
      <c r="E24">
        <v>2.36</v>
      </c>
      <c r="F24">
        <v>16.600000000000001</v>
      </c>
      <c r="G24">
        <v>101</v>
      </c>
      <c r="H24">
        <v>2.61</v>
      </c>
      <c r="I24">
        <v>2.88</v>
      </c>
      <c r="J24">
        <v>0.27</v>
      </c>
      <c r="K24">
        <v>1.69</v>
      </c>
      <c r="L24">
        <v>3.8</v>
      </c>
      <c r="M24">
        <v>1.1100000000000001</v>
      </c>
      <c r="N24">
        <v>4</v>
      </c>
      <c r="O24">
        <v>1035</v>
      </c>
      <c r="P24">
        <v>2</v>
      </c>
    </row>
    <row r="25" spans="1:16" x14ac:dyDescent="0.3">
      <c r="A25">
        <v>24</v>
      </c>
      <c r="B25" t="s">
        <v>15</v>
      </c>
      <c r="C25">
        <v>12.85</v>
      </c>
      <c r="D25">
        <v>1.6</v>
      </c>
      <c r="E25">
        <v>2.52</v>
      </c>
      <c r="F25">
        <v>17.8</v>
      </c>
      <c r="G25">
        <v>95</v>
      </c>
      <c r="H25">
        <v>2.48</v>
      </c>
      <c r="I25">
        <v>2.37</v>
      </c>
      <c r="J25">
        <v>0.26</v>
      </c>
      <c r="K25">
        <v>1.46</v>
      </c>
      <c r="L25">
        <v>3.93</v>
      </c>
      <c r="M25">
        <v>1.0900000000000001</v>
      </c>
      <c r="N25">
        <v>3.63</v>
      </c>
      <c r="O25">
        <v>1015</v>
      </c>
      <c r="P25">
        <v>2</v>
      </c>
    </row>
    <row r="26" spans="1:16" x14ac:dyDescent="0.3">
      <c r="A26">
        <v>25</v>
      </c>
      <c r="B26" t="s">
        <v>15</v>
      </c>
      <c r="C26">
        <v>13.5</v>
      </c>
      <c r="D26">
        <v>1.81</v>
      </c>
      <c r="E26">
        <v>2.61</v>
      </c>
      <c r="F26">
        <v>20</v>
      </c>
      <c r="G26">
        <v>96</v>
      </c>
      <c r="H26">
        <v>2.5299999999999998</v>
      </c>
      <c r="I26">
        <v>2.61</v>
      </c>
      <c r="J26">
        <v>0.28000000000000003</v>
      </c>
      <c r="K26">
        <v>1.66</v>
      </c>
      <c r="L26">
        <v>3.52</v>
      </c>
      <c r="M26">
        <v>1.1200000000000001</v>
      </c>
      <c r="N26">
        <v>3.82</v>
      </c>
      <c r="O26">
        <v>845</v>
      </c>
      <c r="P26">
        <v>2</v>
      </c>
    </row>
    <row r="27" spans="1:16" x14ac:dyDescent="0.3">
      <c r="A27">
        <v>26</v>
      </c>
      <c r="B27" t="s">
        <v>15</v>
      </c>
      <c r="C27">
        <v>13.05</v>
      </c>
      <c r="D27">
        <v>2.0499999999999998</v>
      </c>
      <c r="E27">
        <v>3.22</v>
      </c>
      <c r="F27">
        <v>25</v>
      </c>
      <c r="G27">
        <v>124</v>
      </c>
      <c r="H27">
        <v>2.63</v>
      </c>
      <c r="I27">
        <v>2.68</v>
      </c>
      <c r="J27">
        <v>0.47</v>
      </c>
      <c r="K27">
        <v>1.92</v>
      </c>
      <c r="L27">
        <v>3.58</v>
      </c>
      <c r="M27">
        <v>1.1299999999999999</v>
      </c>
      <c r="N27">
        <v>3.2</v>
      </c>
      <c r="O27">
        <v>830</v>
      </c>
      <c r="P27">
        <v>2</v>
      </c>
    </row>
    <row r="28" spans="1:16" x14ac:dyDescent="0.3">
      <c r="A28">
        <v>27</v>
      </c>
      <c r="B28" t="s">
        <v>15</v>
      </c>
      <c r="C28">
        <v>13.39</v>
      </c>
      <c r="D28">
        <v>1.77</v>
      </c>
      <c r="E28">
        <v>2.62</v>
      </c>
      <c r="F28">
        <v>16.100000000000001</v>
      </c>
      <c r="G28">
        <v>93</v>
      </c>
      <c r="H28">
        <v>2.85</v>
      </c>
      <c r="I28">
        <v>2.94</v>
      </c>
      <c r="J28">
        <v>0.34</v>
      </c>
      <c r="K28">
        <v>1.45</v>
      </c>
      <c r="L28">
        <v>4.8</v>
      </c>
      <c r="M28">
        <v>0.92</v>
      </c>
      <c r="N28">
        <v>3.22</v>
      </c>
      <c r="O28">
        <v>1195</v>
      </c>
      <c r="P28">
        <v>2</v>
      </c>
    </row>
    <row r="29" spans="1:16" x14ac:dyDescent="0.3">
      <c r="A29">
        <v>28</v>
      </c>
      <c r="B29" t="s">
        <v>15</v>
      </c>
      <c r="C29">
        <v>13.3</v>
      </c>
      <c r="D29">
        <v>1.72</v>
      </c>
      <c r="E29">
        <v>2.14</v>
      </c>
      <c r="F29">
        <v>17</v>
      </c>
      <c r="G29">
        <v>94</v>
      </c>
      <c r="H29">
        <v>2.4</v>
      </c>
      <c r="I29">
        <v>2.19</v>
      </c>
      <c r="J29">
        <v>0.27</v>
      </c>
      <c r="K29">
        <v>1.35</v>
      </c>
      <c r="L29">
        <v>3.95</v>
      </c>
      <c r="M29">
        <v>1.02</v>
      </c>
      <c r="N29">
        <v>2.77</v>
      </c>
      <c r="O29">
        <v>1285</v>
      </c>
      <c r="P29">
        <v>2</v>
      </c>
    </row>
    <row r="30" spans="1:16" x14ac:dyDescent="0.3">
      <c r="A30">
        <v>29</v>
      </c>
      <c r="B30" t="s">
        <v>15</v>
      </c>
      <c r="C30">
        <v>13.87</v>
      </c>
      <c r="D30">
        <v>1.9</v>
      </c>
      <c r="E30">
        <v>2.8</v>
      </c>
      <c r="F30">
        <v>19.399999999999999</v>
      </c>
      <c r="G30">
        <v>107</v>
      </c>
      <c r="H30">
        <v>2.95</v>
      </c>
      <c r="I30">
        <v>2.97</v>
      </c>
      <c r="J30">
        <v>0.37</v>
      </c>
      <c r="K30">
        <v>1.76</v>
      </c>
      <c r="L30">
        <v>4.5</v>
      </c>
      <c r="M30">
        <v>1.25</v>
      </c>
      <c r="N30">
        <v>3.4</v>
      </c>
      <c r="O30">
        <v>915</v>
      </c>
      <c r="P30">
        <v>2</v>
      </c>
    </row>
    <row r="31" spans="1:16" x14ac:dyDescent="0.3">
      <c r="A31">
        <v>30</v>
      </c>
      <c r="B31" t="s">
        <v>15</v>
      </c>
      <c r="C31">
        <v>14.02</v>
      </c>
      <c r="D31">
        <v>1.68</v>
      </c>
      <c r="E31">
        <v>2.21</v>
      </c>
      <c r="F31">
        <v>16</v>
      </c>
      <c r="G31">
        <v>96</v>
      </c>
      <c r="H31">
        <v>2.65</v>
      </c>
      <c r="I31">
        <v>2.33</v>
      </c>
      <c r="J31">
        <v>0.26</v>
      </c>
      <c r="K31">
        <v>1.98</v>
      </c>
      <c r="L31">
        <v>4.7</v>
      </c>
      <c r="M31">
        <v>1.04</v>
      </c>
      <c r="N31">
        <v>3.59</v>
      </c>
      <c r="O31">
        <v>1035</v>
      </c>
      <c r="P31">
        <v>2</v>
      </c>
    </row>
    <row r="32" spans="1:16" x14ac:dyDescent="0.3">
      <c r="A32">
        <v>31</v>
      </c>
      <c r="B32" t="s">
        <v>15</v>
      </c>
      <c r="C32">
        <v>13.73</v>
      </c>
      <c r="D32">
        <v>1.5</v>
      </c>
      <c r="E32">
        <v>2.7</v>
      </c>
      <c r="F32">
        <v>22.5</v>
      </c>
      <c r="G32">
        <v>101</v>
      </c>
      <c r="H32">
        <v>3</v>
      </c>
      <c r="I32">
        <v>3.25</v>
      </c>
      <c r="J32">
        <v>0.28999999999999998</v>
      </c>
      <c r="K32">
        <v>2.38</v>
      </c>
      <c r="L32">
        <v>5.7</v>
      </c>
      <c r="M32">
        <v>1.19</v>
      </c>
      <c r="N32">
        <v>2.71</v>
      </c>
      <c r="O32">
        <v>1285</v>
      </c>
      <c r="P32">
        <v>2</v>
      </c>
    </row>
    <row r="33" spans="1:16" x14ac:dyDescent="0.3">
      <c r="A33">
        <v>32</v>
      </c>
      <c r="B33" t="s">
        <v>15</v>
      </c>
      <c r="C33">
        <v>13.58</v>
      </c>
      <c r="D33">
        <v>1.66</v>
      </c>
      <c r="E33">
        <v>2.36</v>
      </c>
      <c r="F33">
        <v>19.100000000000001</v>
      </c>
      <c r="G33">
        <v>106</v>
      </c>
      <c r="H33">
        <v>2.86</v>
      </c>
      <c r="I33">
        <v>3.19</v>
      </c>
      <c r="J33">
        <v>0.22</v>
      </c>
      <c r="K33">
        <v>1.95</v>
      </c>
      <c r="L33">
        <v>6.9</v>
      </c>
      <c r="M33">
        <v>1.0900000000000001</v>
      </c>
      <c r="N33">
        <v>2.88</v>
      </c>
      <c r="O33">
        <v>1515</v>
      </c>
      <c r="P33">
        <v>2</v>
      </c>
    </row>
    <row r="34" spans="1:16" x14ac:dyDescent="0.3">
      <c r="A34">
        <v>33</v>
      </c>
      <c r="B34" t="s">
        <v>15</v>
      </c>
      <c r="C34">
        <v>13.68</v>
      </c>
      <c r="D34">
        <v>1.83</v>
      </c>
      <c r="E34">
        <v>2.36</v>
      </c>
      <c r="F34">
        <v>17.2</v>
      </c>
      <c r="G34">
        <v>104</v>
      </c>
      <c r="H34">
        <v>2.42</v>
      </c>
      <c r="I34">
        <v>2.69</v>
      </c>
      <c r="J34">
        <v>0.42</v>
      </c>
      <c r="K34">
        <v>1.97</v>
      </c>
      <c r="L34">
        <v>3.84</v>
      </c>
      <c r="M34">
        <v>1.23</v>
      </c>
      <c r="N34">
        <v>2.87</v>
      </c>
      <c r="O34">
        <v>990</v>
      </c>
      <c r="P34">
        <v>2</v>
      </c>
    </row>
    <row r="35" spans="1:16" x14ac:dyDescent="0.3">
      <c r="A35">
        <v>34</v>
      </c>
      <c r="B35" t="s">
        <v>15</v>
      </c>
      <c r="C35">
        <v>13.76</v>
      </c>
      <c r="D35">
        <v>1.53</v>
      </c>
      <c r="E35">
        <v>2.7</v>
      </c>
      <c r="F35">
        <v>19.5</v>
      </c>
      <c r="G35">
        <v>132</v>
      </c>
      <c r="H35">
        <v>2.95</v>
      </c>
      <c r="I35">
        <v>2.74</v>
      </c>
      <c r="J35">
        <v>0.5</v>
      </c>
      <c r="K35">
        <v>1.35</v>
      </c>
      <c r="L35">
        <v>5.4</v>
      </c>
      <c r="M35">
        <v>1.25</v>
      </c>
      <c r="N35">
        <v>3</v>
      </c>
      <c r="O35">
        <v>1235</v>
      </c>
      <c r="P35">
        <v>2</v>
      </c>
    </row>
    <row r="36" spans="1:16" x14ac:dyDescent="0.3">
      <c r="A36">
        <v>35</v>
      </c>
      <c r="B36" t="s">
        <v>15</v>
      </c>
      <c r="C36">
        <v>13.51</v>
      </c>
      <c r="D36">
        <v>1.8</v>
      </c>
      <c r="E36">
        <v>2.65</v>
      </c>
      <c r="F36">
        <v>19</v>
      </c>
      <c r="G36">
        <v>110</v>
      </c>
      <c r="H36">
        <v>2.35</v>
      </c>
      <c r="I36">
        <v>2.5299999999999998</v>
      </c>
      <c r="J36">
        <v>0.28999999999999998</v>
      </c>
      <c r="K36">
        <v>1.54</v>
      </c>
      <c r="L36">
        <v>4.2</v>
      </c>
      <c r="M36">
        <v>1.1000000000000001</v>
      </c>
      <c r="N36">
        <v>2.87</v>
      </c>
      <c r="O36">
        <v>1095</v>
      </c>
      <c r="P36">
        <v>2</v>
      </c>
    </row>
    <row r="37" spans="1:16" x14ac:dyDescent="0.3">
      <c r="A37">
        <v>36</v>
      </c>
      <c r="B37" t="s">
        <v>15</v>
      </c>
      <c r="C37">
        <v>13.48</v>
      </c>
      <c r="D37">
        <v>1.81</v>
      </c>
      <c r="E37">
        <v>2.41</v>
      </c>
      <c r="F37">
        <v>20.5</v>
      </c>
      <c r="G37">
        <v>100</v>
      </c>
      <c r="H37">
        <v>2.7</v>
      </c>
      <c r="I37">
        <v>2.98</v>
      </c>
      <c r="J37">
        <v>0.26</v>
      </c>
      <c r="K37">
        <v>1.86</v>
      </c>
      <c r="L37">
        <v>5.0999999999999996</v>
      </c>
      <c r="M37">
        <v>1.04</v>
      </c>
      <c r="N37">
        <v>3.47</v>
      </c>
      <c r="O37">
        <v>920</v>
      </c>
      <c r="P37">
        <v>2</v>
      </c>
    </row>
    <row r="38" spans="1:16" x14ac:dyDescent="0.3">
      <c r="A38">
        <v>37</v>
      </c>
      <c r="B38" t="s">
        <v>15</v>
      </c>
      <c r="C38">
        <v>13.28</v>
      </c>
      <c r="D38">
        <v>1.64</v>
      </c>
      <c r="E38">
        <v>2.84</v>
      </c>
      <c r="F38">
        <v>15.5</v>
      </c>
      <c r="G38">
        <v>110</v>
      </c>
      <c r="H38">
        <v>2.6</v>
      </c>
      <c r="I38">
        <v>2.68</v>
      </c>
      <c r="J38">
        <v>0.34</v>
      </c>
      <c r="K38">
        <v>1.36</v>
      </c>
      <c r="L38">
        <v>4.5999999999999996</v>
      </c>
      <c r="M38">
        <v>1.0900000000000001</v>
      </c>
      <c r="N38">
        <v>2.78</v>
      </c>
      <c r="O38">
        <v>880</v>
      </c>
      <c r="P38">
        <v>2</v>
      </c>
    </row>
    <row r="39" spans="1:16" x14ac:dyDescent="0.3">
      <c r="A39">
        <v>38</v>
      </c>
      <c r="B39" t="s">
        <v>15</v>
      </c>
      <c r="C39">
        <v>13.05</v>
      </c>
      <c r="D39">
        <v>1.65</v>
      </c>
      <c r="E39">
        <v>2.5499999999999998</v>
      </c>
      <c r="F39">
        <v>18</v>
      </c>
      <c r="G39">
        <v>98</v>
      </c>
      <c r="H39">
        <v>2.4500000000000002</v>
      </c>
      <c r="I39">
        <v>2.4300000000000002</v>
      </c>
      <c r="J39">
        <v>0.28999999999999998</v>
      </c>
      <c r="K39">
        <v>1.44</v>
      </c>
      <c r="L39">
        <v>4.25</v>
      </c>
      <c r="M39">
        <v>1.1200000000000001</v>
      </c>
      <c r="N39">
        <v>2.5099999999999998</v>
      </c>
      <c r="O39">
        <v>1105</v>
      </c>
      <c r="P39">
        <v>2</v>
      </c>
    </row>
    <row r="40" spans="1:16" x14ac:dyDescent="0.3">
      <c r="A40">
        <v>39</v>
      </c>
      <c r="B40" t="s">
        <v>15</v>
      </c>
      <c r="C40">
        <v>13.07</v>
      </c>
      <c r="D40">
        <v>1.5</v>
      </c>
      <c r="E40">
        <v>2.1</v>
      </c>
      <c r="F40">
        <v>15.5</v>
      </c>
      <c r="G40">
        <v>98</v>
      </c>
      <c r="H40">
        <v>2.4</v>
      </c>
      <c r="I40">
        <v>2.64</v>
      </c>
      <c r="J40">
        <v>0.28000000000000003</v>
      </c>
      <c r="K40">
        <v>1.37</v>
      </c>
      <c r="L40">
        <v>3.7</v>
      </c>
      <c r="M40">
        <v>1.18</v>
      </c>
      <c r="N40">
        <v>2.69</v>
      </c>
      <c r="O40">
        <v>1020</v>
      </c>
      <c r="P40">
        <v>2</v>
      </c>
    </row>
    <row r="41" spans="1:16" x14ac:dyDescent="0.3">
      <c r="A41">
        <v>40</v>
      </c>
      <c r="B41" t="s">
        <v>15</v>
      </c>
      <c r="C41">
        <v>14.22</v>
      </c>
      <c r="D41">
        <v>3.99</v>
      </c>
      <c r="E41">
        <v>2.5099999999999998</v>
      </c>
      <c r="F41">
        <v>13.2</v>
      </c>
      <c r="G41">
        <v>128</v>
      </c>
      <c r="H41">
        <v>3</v>
      </c>
      <c r="I41">
        <v>3.04</v>
      </c>
      <c r="J41">
        <v>0.2</v>
      </c>
      <c r="K41">
        <v>2.08</v>
      </c>
      <c r="L41">
        <v>5.0999999999999996</v>
      </c>
      <c r="M41">
        <v>0.89</v>
      </c>
      <c r="N41">
        <v>3.53</v>
      </c>
      <c r="O41">
        <v>760</v>
      </c>
      <c r="P41">
        <v>2</v>
      </c>
    </row>
    <row r="42" spans="1:16" x14ac:dyDescent="0.3">
      <c r="A42">
        <v>41</v>
      </c>
      <c r="B42" t="s">
        <v>15</v>
      </c>
      <c r="C42">
        <v>13.56</v>
      </c>
      <c r="D42">
        <v>1.71</v>
      </c>
      <c r="E42">
        <v>2.31</v>
      </c>
      <c r="F42">
        <v>16.2</v>
      </c>
      <c r="G42">
        <v>117</v>
      </c>
      <c r="H42">
        <v>3.15</v>
      </c>
      <c r="I42">
        <v>3.29</v>
      </c>
      <c r="J42">
        <v>0.34</v>
      </c>
      <c r="K42">
        <v>2.34</v>
      </c>
      <c r="L42">
        <v>6.13</v>
      </c>
      <c r="M42">
        <v>0.95</v>
      </c>
      <c r="N42">
        <v>3.38</v>
      </c>
      <c r="O42">
        <v>795</v>
      </c>
      <c r="P42">
        <v>2</v>
      </c>
    </row>
    <row r="43" spans="1:16" x14ac:dyDescent="0.3">
      <c r="A43">
        <v>42</v>
      </c>
      <c r="B43" t="s">
        <v>15</v>
      </c>
      <c r="C43">
        <v>13.41</v>
      </c>
      <c r="D43">
        <v>3.84</v>
      </c>
      <c r="E43">
        <v>2.12</v>
      </c>
      <c r="F43">
        <v>18.8</v>
      </c>
      <c r="G43">
        <v>90</v>
      </c>
      <c r="H43">
        <v>2.4500000000000002</v>
      </c>
      <c r="I43">
        <v>2.68</v>
      </c>
      <c r="J43">
        <v>0.27</v>
      </c>
      <c r="K43">
        <v>1.48</v>
      </c>
      <c r="L43">
        <v>4.28</v>
      </c>
      <c r="M43">
        <v>0.91</v>
      </c>
      <c r="N43">
        <v>3</v>
      </c>
      <c r="O43">
        <v>1035</v>
      </c>
      <c r="P43">
        <v>2</v>
      </c>
    </row>
    <row r="44" spans="1:16" x14ac:dyDescent="0.3">
      <c r="A44">
        <v>43</v>
      </c>
      <c r="B44" t="s">
        <v>15</v>
      </c>
      <c r="C44">
        <v>13.88</v>
      </c>
      <c r="D44">
        <v>1.89</v>
      </c>
      <c r="E44">
        <v>2.59</v>
      </c>
      <c r="F44">
        <v>15</v>
      </c>
      <c r="G44">
        <v>101</v>
      </c>
      <c r="H44">
        <v>3.25</v>
      </c>
      <c r="I44">
        <v>3.56</v>
      </c>
      <c r="J44">
        <v>0.17</v>
      </c>
      <c r="K44">
        <v>1.7</v>
      </c>
      <c r="L44">
        <v>5.43</v>
      </c>
      <c r="M44">
        <v>0.88</v>
      </c>
      <c r="N44">
        <v>3.56</v>
      </c>
      <c r="O44">
        <v>1095</v>
      </c>
      <c r="P44">
        <v>2</v>
      </c>
    </row>
    <row r="45" spans="1:16" x14ac:dyDescent="0.3">
      <c r="A45">
        <v>44</v>
      </c>
      <c r="B45" t="s">
        <v>15</v>
      </c>
      <c r="C45">
        <v>13.24</v>
      </c>
      <c r="D45">
        <v>3.98</v>
      </c>
      <c r="E45">
        <v>2.29</v>
      </c>
      <c r="F45">
        <v>17.5</v>
      </c>
      <c r="G45">
        <v>103</v>
      </c>
      <c r="H45">
        <v>2.64</v>
      </c>
      <c r="I45">
        <v>2.63</v>
      </c>
      <c r="J45">
        <v>0.32</v>
      </c>
      <c r="K45">
        <v>1.66</v>
      </c>
      <c r="L45">
        <v>4.3600000000000003</v>
      </c>
      <c r="M45">
        <v>0.82</v>
      </c>
      <c r="N45">
        <v>3</v>
      </c>
      <c r="O45">
        <v>680</v>
      </c>
      <c r="P45">
        <v>2</v>
      </c>
    </row>
    <row r="46" spans="1:16" x14ac:dyDescent="0.3">
      <c r="A46">
        <v>45</v>
      </c>
      <c r="B46" t="s">
        <v>15</v>
      </c>
      <c r="C46">
        <v>13.05</v>
      </c>
      <c r="D46">
        <v>1.77</v>
      </c>
      <c r="E46">
        <v>2.1</v>
      </c>
      <c r="F46">
        <v>17</v>
      </c>
      <c r="G46">
        <v>107</v>
      </c>
      <c r="H46">
        <v>3</v>
      </c>
      <c r="I46">
        <v>3</v>
      </c>
      <c r="J46">
        <v>0.28000000000000003</v>
      </c>
      <c r="K46">
        <v>2.0299999999999998</v>
      </c>
      <c r="L46">
        <v>5.04</v>
      </c>
      <c r="M46">
        <v>0.88</v>
      </c>
      <c r="N46">
        <v>3.35</v>
      </c>
      <c r="O46">
        <v>885</v>
      </c>
      <c r="P46">
        <v>2</v>
      </c>
    </row>
    <row r="47" spans="1:16" x14ac:dyDescent="0.3">
      <c r="A47">
        <v>46</v>
      </c>
      <c r="B47" t="s">
        <v>15</v>
      </c>
      <c r="C47">
        <v>14.21</v>
      </c>
      <c r="D47">
        <v>4.04</v>
      </c>
      <c r="E47">
        <v>2.44</v>
      </c>
      <c r="F47">
        <v>18.899999999999999</v>
      </c>
      <c r="G47">
        <v>111</v>
      </c>
      <c r="H47">
        <v>2.85</v>
      </c>
      <c r="I47">
        <v>2.65</v>
      </c>
      <c r="J47">
        <v>0.3</v>
      </c>
      <c r="K47">
        <v>1.25</v>
      </c>
      <c r="L47">
        <v>5.24</v>
      </c>
      <c r="M47">
        <v>0.87</v>
      </c>
      <c r="N47">
        <v>3.33</v>
      </c>
      <c r="O47">
        <v>1080</v>
      </c>
      <c r="P47">
        <v>2</v>
      </c>
    </row>
    <row r="48" spans="1:16" x14ac:dyDescent="0.3">
      <c r="A48">
        <v>47</v>
      </c>
      <c r="B48" t="s">
        <v>15</v>
      </c>
      <c r="C48">
        <v>14.38</v>
      </c>
      <c r="D48">
        <v>3.59</v>
      </c>
      <c r="E48">
        <v>2.2799999999999998</v>
      </c>
      <c r="F48">
        <v>16</v>
      </c>
      <c r="G48">
        <v>102</v>
      </c>
      <c r="H48">
        <v>3.25</v>
      </c>
      <c r="I48">
        <v>3.17</v>
      </c>
      <c r="J48">
        <v>0.27</v>
      </c>
      <c r="K48">
        <v>2.19</v>
      </c>
      <c r="L48">
        <v>4.9000000000000004</v>
      </c>
      <c r="M48">
        <v>1.04</v>
      </c>
      <c r="N48">
        <v>3.44</v>
      </c>
      <c r="O48">
        <v>1065</v>
      </c>
      <c r="P48">
        <v>2</v>
      </c>
    </row>
    <row r="49" spans="1:16" x14ac:dyDescent="0.3">
      <c r="A49">
        <v>48</v>
      </c>
      <c r="B49" t="s">
        <v>15</v>
      </c>
      <c r="C49">
        <v>13.9</v>
      </c>
      <c r="D49">
        <v>1.68</v>
      </c>
      <c r="E49">
        <v>2.12</v>
      </c>
      <c r="F49">
        <v>16</v>
      </c>
      <c r="G49">
        <v>101</v>
      </c>
      <c r="H49">
        <v>3.1</v>
      </c>
      <c r="I49">
        <v>3.39</v>
      </c>
      <c r="J49">
        <v>0.21</v>
      </c>
      <c r="K49">
        <v>2.14</v>
      </c>
      <c r="L49">
        <v>6.1</v>
      </c>
      <c r="M49">
        <v>0.91</v>
      </c>
      <c r="N49">
        <v>3.33</v>
      </c>
      <c r="O49">
        <v>985</v>
      </c>
      <c r="P49">
        <v>2</v>
      </c>
    </row>
    <row r="50" spans="1:16" x14ac:dyDescent="0.3">
      <c r="A50">
        <v>49</v>
      </c>
      <c r="B50" t="s">
        <v>15</v>
      </c>
      <c r="C50">
        <v>14.1</v>
      </c>
      <c r="D50">
        <v>2.02</v>
      </c>
      <c r="E50">
        <v>2.4</v>
      </c>
      <c r="F50">
        <v>18.8</v>
      </c>
      <c r="G50">
        <v>103</v>
      </c>
      <c r="H50">
        <v>2.75</v>
      </c>
      <c r="I50">
        <v>2.92</v>
      </c>
      <c r="J50">
        <v>0.32</v>
      </c>
      <c r="K50">
        <v>2.38</v>
      </c>
      <c r="L50">
        <v>6.2</v>
      </c>
      <c r="M50">
        <v>1.07</v>
      </c>
      <c r="N50">
        <v>2.75</v>
      </c>
      <c r="O50">
        <v>1060</v>
      </c>
      <c r="P50">
        <v>2</v>
      </c>
    </row>
    <row r="51" spans="1:16" x14ac:dyDescent="0.3">
      <c r="A51">
        <v>50</v>
      </c>
      <c r="B51" t="s">
        <v>15</v>
      </c>
      <c r="C51">
        <v>13.94</v>
      </c>
      <c r="D51">
        <v>1.73</v>
      </c>
      <c r="E51">
        <v>2.27</v>
      </c>
      <c r="F51">
        <v>17.399999999999999</v>
      </c>
      <c r="G51">
        <v>108</v>
      </c>
      <c r="H51">
        <v>2.88</v>
      </c>
      <c r="I51">
        <v>3.54</v>
      </c>
      <c r="J51">
        <v>0.32</v>
      </c>
      <c r="K51">
        <v>2.08</v>
      </c>
      <c r="L51">
        <v>8.9</v>
      </c>
      <c r="M51">
        <v>1.1200000000000001</v>
      </c>
      <c r="N51">
        <v>3.1</v>
      </c>
      <c r="O51">
        <v>1260</v>
      </c>
      <c r="P51">
        <v>2</v>
      </c>
    </row>
    <row r="52" spans="1:16" x14ac:dyDescent="0.3">
      <c r="A52">
        <v>51</v>
      </c>
      <c r="B52" t="s">
        <v>15</v>
      </c>
      <c r="C52">
        <v>13.05</v>
      </c>
      <c r="D52">
        <v>1.73</v>
      </c>
      <c r="E52">
        <v>2.04</v>
      </c>
      <c r="F52">
        <v>12.4</v>
      </c>
      <c r="G52">
        <v>92</v>
      </c>
      <c r="H52">
        <v>2.72</v>
      </c>
      <c r="I52">
        <v>3.27</v>
      </c>
      <c r="J52">
        <v>0.17</v>
      </c>
      <c r="K52">
        <v>2.91</v>
      </c>
      <c r="L52">
        <v>7.2</v>
      </c>
      <c r="M52">
        <v>1.1200000000000001</v>
      </c>
      <c r="N52">
        <v>2.91</v>
      </c>
      <c r="O52">
        <v>1150</v>
      </c>
      <c r="P52">
        <v>2</v>
      </c>
    </row>
    <row r="53" spans="1:16" x14ac:dyDescent="0.3">
      <c r="A53">
        <v>52</v>
      </c>
      <c r="B53" t="s">
        <v>15</v>
      </c>
      <c r="C53">
        <v>13.83</v>
      </c>
      <c r="D53">
        <v>1.65</v>
      </c>
      <c r="E53">
        <v>2.6</v>
      </c>
      <c r="F53">
        <v>17.2</v>
      </c>
      <c r="G53">
        <v>94</v>
      </c>
      <c r="H53">
        <v>2.4500000000000002</v>
      </c>
      <c r="I53">
        <v>2.99</v>
      </c>
      <c r="J53">
        <v>0.22</v>
      </c>
      <c r="K53">
        <v>2.29</v>
      </c>
      <c r="L53">
        <v>5.6</v>
      </c>
      <c r="M53">
        <v>1.24</v>
      </c>
      <c r="N53">
        <v>3.37</v>
      </c>
      <c r="O53">
        <v>1265</v>
      </c>
      <c r="P53">
        <v>2</v>
      </c>
    </row>
    <row r="54" spans="1:16" x14ac:dyDescent="0.3">
      <c r="A54">
        <v>53</v>
      </c>
      <c r="B54" t="s">
        <v>15</v>
      </c>
      <c r="C54">
        <v>13.82</v>
      </c>
      <c r="D54">
        <v>1.75</v>
      </c>
      <c r="E54">
        <v>2.42</v>
      </c>
      <c r="F54">
        <v>14</v>
      </c>
      <c r="G54">
        <v>111</v>
      </c>
      <c r="H54">
        <v>3.88</v>
      </c>
      <c r="I54">
        <v>3.74</v>
      </c>
      <c r="J54">
        <v>0.32</v>
      </c>
      <c r="K54">
        <v>1.87</v>
      </c>
      <c r="L54">
        <v>7.05</v>
      </c>
      <c r="M54">
        <v>1.01</v>
      </c>
      <c r="N54">
        <v>3.26</v>
      </c>
      <c r="O54">
        <v>1190</v>
      </c>
      <c r="P54">
        <v>2</v>
      </c>
    </row>
    <row r="55" spans="1:16" x14ac:dyDescent="0.3">
      <c r="A55">
        <v>54</v>
      </c>
      <c r="B55" t="s">
        <v>15</v>
      </c>
      <c r="C55">
        <v>13.77</v>
      </c>
      <c r="D55">
        <v>1.9</v>
      </c>
      <c r="E55">
        <v>2.68</v>
      </c>
      <c r="F55">
        <v>17.100000000000001</v>
      </c>
      <c r="G55">
        <v>115</v>
      </c>
      <c r="H55">
        <v>3</v>
      </c>
      <c r="I55">
        <v>2.79</v>
      </c>
      <c r="J55">
        <v>0.39</v>
      </c>
      <c r="K55">
        <v>1.68</v>
      </c>
      <c r="L55">
        <v>6.3</v>
      </c>
      <c r="M55">
        <v>1.1299999999999999</v>
      </c>
      <c r="N55">
        <v>2.93</v>
      </c>
      <c r="O55">
        <v>1375</v>
      </c>
      <c r="P55">
        <v>2</v>
      </c>
    </row>
    <row r="56" spans="1:16" x14ac:dyDescent="0.3">
      <c r="A56">
        <v>55</v>
      </c>
      <c r="B56" t="s">
        <v>15</v>
      </c>
      <c r="C56">
        <v>13.74</v>
      </c>
      <c r="D56">
        <v>1.67</v>
      </c>
      <c r="E56">
        <v>2.25</v>
      </c>
      <c r="F56">
        <v>16.399999999999999</v>
      </c>
      <c r="G56">
        <v>118</v>
      </c>
      <c r="H56">
        <v>2.6</v>
      </c>
      <c r="I56">
        <v>2.9</v>
      </c>
      <c r="J56">
        <v>0.21</v>
      </c>
      <c r="K56">
        <v>1.62</v>
      </c>
      <c r="L56">
        <v>5.85</v>
      </c>
      <c r="M56">
        <v>0.92</v>
      </c>
      <c r="N56">
        <v>3.2</v>
      </c>
      <c r="O56">
        <v>1060</v>
      </c>
      <c r="P56">
        <v>2</v>
      </c>
    </row>
    <row r="57" spans="1:16" x14ac:dyDescent="0.3">
      <c r="A57">
        <v>56</v>
      </c>
      <c r="B57" t="s">
        <v>15</v>
      </c>
      <c r="C57">
        <v>13.56</v>
      </c>
      <c r="D57">
        <v>1.73</v>
      </c>
      <c r="E57">
        <v>2.46</v>
      </c>
      <c r="F57">
        <v>20.5</v>
      </c>
      <c r="G57">
        <v>116</v>
      </c>
      <c r="H57">
        <v>2.96</v>
      </c>
      <c r="I57">
        <v>2.78</v>
      </c>
      <c r="J57">
        <v>0.2</v>
      </c>
      <c r="K57">
        <v>2.4500000000000002</v>
      </c>
      <c r="L57">
        <v>6.25</v>
      </c>
      <c r="M57">
        <v>0.98</v>
      </c>
      <c r="N57">
        <v>3.03</v>
      </c>
      <c r="O57">
        <v>1120</v>
      </c>
      <c r="P57">
        <v>2</v>
      </c>
    </row>
    <row r="58" spans="1:16" x14ac:dyDescent="0.3">
      <c r="A58">
        <v>57</v>
      </c>
      <c r="B58" t="s">
        <v>15</v>
      </c>
      <c r="C58">
        <v>14.22</v>
      </c>
      <c r="D58">
        <v>1.7</v>
      </c>
      <c r="E58">
        <v>2.2999999999999998</v>
      </c>
      <c r="F58">
        <v>16.3</v>
      </c>
      <c r="G58">
        <v>118</v>
      </c>
      <c r="H58">
        <v>3.2</v>
      </c>
      <c r="I58">
        <v>3</v>
      </c>
      <c r="J58">
        <v>0.26</v>
      </c>
      <c r="K58">
        <v>2.0299999999999998</v>
      </c>
      <c r="L58">
        <v>6.38</v>
      </c>
      <c r="M58">
        <v>0.94</v>
      </c>
      <c r="N58">
        <v>3.31</v>
      </c>
      <c r="O58">
        <v>970</v>
      </c>
      <c r="P58">
        <v>2</v>
      </c>
    </row>
    <row r="59" spans="1:16" x14ac:dyDescent="0.3">
      <c r="A59">
        <v>58</v>
      </c>
      <c r="B59" t="s">
        <v>15</v>
      </c>
      <c r="C59">
        <v>13.29</v>
      </c>
      <c r="D59">
        <v>1.97</v>
      </c>
      <c r="E59">
        <v>2.68</v>
      </c>
      <c r="F59">
        <v>16.8</v>
      </c>
      <c r="G59">
        <v>102</v>
      </c>
      <c r="H59">
        <v>3</v>
      </c>
      <c r="I59">
        <v>3.23</v>
      </c>
      <c r="J59">
        <v>0.31</v>
      </c>
      <c r="K59">
        <v>1.66</v>
      </c>
      <c r="L59">
        <v>6</v>
      </c>
      <c r="M59">
        <v>1.07</v>
      </c>
      <c r="N59">
        <v>2.84</v>
      </c>
      <c r="O59">
        <v>1270</v>
      </c>
      <c r="P59">
        <v>2</v>
      </c>
    </row>
    <row r="60" spans="1:16" x14ac:dyDescent="0.3">
      <c r="A60">
        <v>59</v>
      </c>
      <c r="B60" t="s">
        <v>15</v>
      </c>
      <c r="C60">
        <v>13.72</v>
      </c>
      <c r="D60">
        <v>1.43</v>
      </c>
      <c r="E60">
        <v>2.5</v>
      </c>
      <c r="F60">
        <v>16.7</v>
      </c>
      <c r="G60">
        <v>108</v>
      </c>
      <c r="H60">
        <v>3.4</v>
      </c>
      <c r="I60">
        <v>3.67</v>
      </c>
      <c r="J60">
        <v>0.19</v>
      </c>
      <c r="K60">
        <v>2.04</v>
      </c>
      <c r="L60">
        <v>6.8</v>
      </c>
      <c r="M60">
        <v>0.89</v>
      </c>
      <c r="N60">
        <v>2.87</v>
      </c>
      <c r="O60">
        <v>1285</v>
      </c>
      <c r="P60">
        <v>2</v>
      </c>
    </row>
    <row r="61" spans="1:16" x14ac:dyDescent="0.3">
      <c r="A61">
        <v>60</v>
      </c>
      <c r="B61" t="s">
        <v>16</v>
      </c>
      <c r="C61">
        <v>12.37</v>
      </c>
      <c r="D61">
        <v>0.94</v>
      </c>
      <c r="E61">
        <v>1.36</v>
      </c>
      <c r="F61">
        <v>10.6</v>
      </c>
      <c r="G61">
        <v>88</v>
      </c>
      <c r="H61">
        <v>1.98</v>
      </c>
      <c r="I61">
        <v>0.56999999999999995</v>
      </c>
      <c r="J61">
        <v>0.28000000000000003</v>
      </c>
      <c r="K61">
        <v>0.42</v>
      </c>
      <c r="L61">
        <v>1.95</v>
      </c>
      <c r="M61">
        <v>1.05</v>
      </c>
      <c r="N61">
        <v>1.82</v>
      </c>
      <c r="O61">
        <v>520</v>
      </c>
      <c r="P61">
        <v>2</v>
      </c>
    </row>
    <row r="62" spans="1:16" x14ac:dyDescent="0.3">
      <c r="A62">
        <v>61</v>
      </c>
      <c r="B62" t="s">
        <v>16</v>
      </c>
      <c r="C62">
        <v>12.33</v>
      </c>
      <c r="D62">
        <v>1.1000000000000001</v>
      </c>
      <c r="E62">
        <v>2.2799999999999998</v>
      </c>
      <c r="F62">
        <v>16</v>
      </c>
      <c r="G62">
        <v>101</v>
      </c>
      <c r="H62">
        <v>2.0499999999999998</v>
      </c>
      <c r="I62">
        <v>1.0900000000000001</v>
      </c>
      <c r="J62">
        <v>0.63</v>
      </c>
      <c r="K62">
        <v>0.41</v>
      </c>
      <c r="L62">
        <v>3.27</v>
      </c>
      <c r="M62">
        <v>1.25</v>
      </c>
      <c r="N62">
        <v>1.67</v>
      </c>
      <c r="O62">
        <v>680</v>
      </c>
      <c r="P62">
        <v>3</v>
      </c>
    </row>
    <row r="63" spans="1:16" x14ac:dyDescent="0.3">
      <c r="A63">
        <v>62</v>
      </c>
      <c r="B63" t="s">
        <v>16</v>
      </c>
      <c r="C63">
        <v>12.64</v>
      </c>
      <c r="D63">
        <v>1.36</v>
      </c>
      <c r="E63">
        <v>2.02</v>
      </c>
      <c r="F63">
        <v>16.8</v>
      </c>
      <c r="G63">
        <v>100</v>
      </c>
      <c r="H63">
        <v>2.02</v>
      </c>
      <c r="I63">
        <v>1.41</v>
      </c>
      <c r="J63">
        <v>0.53</v>
      </c>
      <c r="K63">
        <v>0.62</v>
      </c>
      <c r="L63">
        <v>5.75</v>
      </c>
      <c r="M63">
        <v>0.98</v>
      </c>
      <c r="N63">
        <v>1.59</v>
      </c>
      <c r="O63">
        <v>450</v>
      </c>
      <c r="P63">
        <v>3</v>
      </c>
    </row>
    <row r="64" spans="1:16" x14ac:dyDescent="0.3">
      <c r="A64">
        <v>63</v>
      </c>
      <c r="B64" t="s">
        <v>16</v>
      </c>
      <c r="C64">
        <v>13.67</v>
      </c>
      <c r="D64">
        <v>1.25</v>
      </c>
      <c r="E64">
        <v>1.92</v>
      </c>
      <c r="F64">
        <v>18</v>
      </c>
      <c r="G64">
        <v>94</v>
      </c>
      <c r="H64">
        <v>2.1</v>
      </c>
      <c r="I64">
        <v>1.79</v>
      </c>
      <c r="J64">
        <v>0.32</v>
      </c>
      <c r="K64">
        <v>0.73</v>
      </c>
      <c r="L64">
        <v>3.8</v>
      </c>
      <c r="M64">
        <v>1.23</v>
      </c>
      <c r="N64">
        <v>2.46</v>
      </c>
      <c r="O64">
        <v>630</v>
      </c>
      <c r="P64">
        <v>2</v>
      </c>
    </row>
    <row r="65" spans="1:16" x14ac:dyDescent="0.3">
      <c r="A65">
        <v>64</v>
      </c>
      <c r="B65" t="s">
        <v>16</v>
      </c>
      <c r="C65">
        <v>12.37</v>
      </c>
      <c r="D65">
        <v>1.1299999999999999</v>
      </c>
      <c r="E65">
        <v>2.16</v>
      </c>
      <c r="F65">
        <v>19</v>
      </c>
      <c r="G65">
        <v>87</v>
      </c>
      <c r="H65">
        <v>3.5</v>
      </c>
      <c r="I65">
        <v>3.1</v>
      </c>
      <c r="J65">
        <v>0.19</v>
      </c>
      <c r="K65">
        <v>1.87</v>
      </c>
      <c r="L65">
        <v>4.45</v>
      </c>
      <c r="M65">
        <v>1.22</v>
      </c>
      <c r="N65">
        <v>2.87</v>
      </c>
      <c r="O65">
        <v>420</v>
      </c>
      <c r="P65">
        <v>2</v>
      </c>
    </row>
    <row r="66" spans="1:16" x14ac:dyDescent="0.3">
      <c r="A66">
        <v>65</v>
      </c>
      <c r="B66" t="s">
        <v>16</v>
      </c>
      <c r="C66">
        <v>12.17</v>
      </c>
      <c r="D66">
        <v>1.45</v>
      </c>
      <c r="E66">
        <v>2.5299999999999998</v>
      </c>
      <c r="F66">
        <v>19</v>
      </c>
      <c r="G66">
        <v>104</v>
      </c>
      <c r="H66">
        <v>1.89</v>
      </c>
      <c r="I66">
        <v>1.75</v>
      </c>
      <c r="J66">
        <v>0.45</v>
      </c>
      <c r="K66">
        <v>1.03</v>
      </c>
      <c r="L66">
        <v>2.95</v>
      </c>
      <c r="M66">
        <v>1.45</v>
      </c>
      <c r="N66">
        <v>2.23</v>
      </c>
      <c r="O66">
        <v>355</v>
      </c>
      <c r="P66">
        <v>2</v>
      </c>
    </row>
    <row r="67" spans="1:16" x14ac:dyDescent="0.3">
      <c r="A67">
        <v>66</v>
      </c>
      <c r="B67" t="s">
        <v>16</v>
      </c>
      <c r="C67">
        <v>12.37</v>
      </c>
      <c r="D67">
        <v>1.21</v>
      </c>
      <c r="E67">
        <v>2.56</v>
      </c>
      <c r="F67">
        <v>18.100000000000001</v>
      </c>
      <c r="G67">
        <v>98</v>
      </c>
      <c r="H67">
        <v>2.42</v>
      </c>
      <c r="I67">
        <v>2.65</v>
      </c>
      <c r="J67">
        <v>0.37</v>
      </c>
      <c r="K67">
        <v>2.08</v>
      </c>
      <c r="L67">
        <v>4.5999999999999996</v>
      </c>
      <c r="M67">
        <v>1.19</v>
      </c>
      <c r="N67">
        <v>2.2999999999999998</v>
      </c>
      <c r="O67">
        <v>678</v>
      </c>
      <c r="P67">
        <v>2</v>
      </c>
    </row>
    <row r="68" spans="1:16" x14ac:dyDescent="0.3">
      <c r="A68">
        <v>67</v>
      </c>
      <c r="B68" t="s">
        <v>16</v>
      </c>
      <c r="C68">
        <v>13.11</v>
      </c>
      <c r="D68">
        <v>1.01</v>
      </c>
      <c r="E68">
        <v>1.7</v>
      </c>
      <c r="F68">
        <v>15</v>
      </c>
      <c r="G68">
        <v>78</v>
      </c>
      <c r="H68">
        <v>2.98</v>
      </c>
      <c r="I68">
        <v>3.18</v>
      </c>
      <c r="J68">
        <v>0.26</v>
      </c>
      <c r="K68">
        <v>2.2799999999999998</v>
      </c>
      <c r="L68">
        <v>5.3</v>
      </c>
      <c r="M68">
        <v>1.1200000000000001</v>
      </c>
      <c r="N68">
        <v>3.18</v>
      </c>
      <c r="O68">
        <v>502</v>
      </c>
      <c r="P68">
        <v>2</v>
      </c>
    </row>
    <row r="69" spans="1:16" x14ac:dyDescent="0.3">
      <c r="A69">
        <v>68</v>
      </c>
      <c r="B69" t="s">
        <v>16</v>
      </c>
      <c r="C69">
        <v>12.37</v>
      </c>
      <c r="D69">
        <v>1.17</v>
      </c>
      <c r="E69">
        <v>1.92</v>
      </c>
      <c r="F69">
        <v>19.600000000000001</v>
      </c>
      <c r="G69">
        <v>78</v>
      </c>
      <c r="H69">
        <v>2.11</v>
      </c>
      <c r="I69">
        <v>2</v>
      </c>
      <c r="J69">
        <v>0.27</v>
      </c>
      <c r="K69">
        <v>1.04</v>
      </c>
      <c r="L69">
        <v>4.68</v>
      </c>
      <c r="M69">
        <v>1.1200000000000001</v>
      </c>
      <c r="N69">
        <v>3.48</v>
      </c>
      <c r="O69">
        <v>510</v>
      </c>
      <c r="P69">
        <v>2</v>
      </c>
    </row>
    <row r="70" spans="1:16" x14ac:dyDescent="0.3">
      <c r="A70">
        <v>69</v>
      </c>
      <c r="B70" t="s">
        <v>16</v>
      </c>
      <c r="C70">
        <v>13.34</v>
      </c>
      <c r="D70">
        <v>0.94</v>
      </c>
      <c r="E70">
        <v>2.36</v>
      </c>
      <c r="F70">
        <v>17</v>
      </c>
      <c r="G70">
        <v>110</v>
      </c>
      <c r="H70">
        <v>2.5299999999999998</v>
      </c>
      <c r="I70">
        <v>1.3</v>
      </c>
      <c r="J70">
        <v>0.55000000000000004</v>
      </c>
      <c r="K70">
        <v>0.42</v>
      </c>
      <c r="L70">
        <v>3.17</v>
      </c>
      <c r="M70">
        <v>1.02</v>
      </c>
      <c r="N70">
        <v>1.93</v>
      </c>
      <c r="O70">
        <v>750</v>
      </c>
      <c r="P70">
        <v>3</v>
      </c>
    </row>
    <row r="71" spans="1:16" x14ac:dyDescent="0.3">
      <c r="A71">
        <v>70</v>
      </c>
      <c r="B71" t="s">
        <v>16</v>
      </c>
      <c r="C71">
        <v>12.21</v>
      </c>
      <c r="D71">
        <v>1.19</v>
      </c>
      <c r="E71">
        <v>1.75</v>
      </c>
      <c r="F71">
        <v>16.8</v>
      </c>
      <c r="G71">
        <v>151</v>
      </c>
      <c r="H71">
        <v>1.85</v>
      </c>
      <c r="I71">
        <v>1.28</v>
      </c>
      <c r="J71">
        <v>0.14000000000000001</v>
      </c>
      <c r="K71">
        <v>2.5</v>
      </c>
      <c r="L71">
        <v>2.85</v>
      </c>
      <c r="M71">
        <v>1.28</v>
      </c>
      <c r="N71">
        <v>3.07</v>
      </c>
      <c r="O71">
        <v>718</v>
      </c>
      <c r="P71">
        <v>1</v>
      </c>
    </row>
    <row r="72" spans="1:16" x14ac:dyDescent="0.3">
      <c r="A72">
        <v>71</v>
      </c>
      <c r="B72" t="s">
        <v>16</v>
      </c>
      <c r="C72">
        <v>12.29</v>
      </c>
      <c r="D72">
        <v>1.61</v>
      </c>
      <c r="E72">
        <v>2.21</v>
      </c>
      <c r="F72">
        <v>20.399999999999999</v>
      </c>
      <c r="G72">
        <v>103</v>
      </c>
      <c r="H72">
        <v>1.1000000000000001</v>
      </c>
      <c r="I72">
        <v>1.02</v>
      </c>
      <c r="J72">
        <v>0.37</v>
      </c>
      <c r="K72">
        <v>1.46</v>
      </c>
      <c r="L72">
        <v>3.05</v>
      </c>
      <c r="M72">
        <v>0.90600000000000003</v>
      </c>
      <c r="N72">
        <v>1.82</v>
      </c>
      <c r="O72">
        <v>870</v>
      </c>
      <c r="P72">
        <v>3</v>
      </c>
    </row>
    <row r="73" spans="1:16" x14ac:dyDescent="0.3">
      <c r="A73">
        <v>72</v>
      </c>
      <c r="B73" t="s">
        <v>16</v>
      </c>
      <c r="C73">
        <v>13.86</v>
      </c>
      <c r="D73">
        <v>1.51</v>
      </c>
      <c r="E73">
        <v>2.67</v>
      </c>
      <c r="F73">
        <v>25</v>
      </c>
      <c r="G73">
        <v>86</v>
      </c>
      <c r="H73">
        <v>2.95</v>
      </c>
      <c r="I73">
        <v>2.86</v>
      </c>
      <c r="J73">
        <v>0.21</v>
      </c>
      <c r="K73">
        <v>1.87</v>
      </c>
      <c r="L73">
        <v>3.38</v>
      </c>
      <c r="M73">
        <v>1.36</v>
      </c>
      <c r="N73">
        <v>3.16</v>
      </c>
      <c r="O73">
        <v>410</v>
      </c>
      <c r="P73">
        <v>2</v>
      </c>
    </row>
    <row r="74" spans="1:16" x14ac:dyDescent="0.3">
      <c r="A74">
        <v>73</v>
      </c>
      <c r="B74" t="s">
        <v>16</v>
      </c>
      <c r="C74">
        <v>13.49</v>
      </c>
      <c r="D74">
        <v>1.66</v>
      </c>
      <c r="E74">
        <v>2.2400000000000002</v>
      </c>
      <c r="F74">
        <v>24</v>
      </c>
      <c r="G74">
        <v>87</v>
      </c>
      <c r="H74">
        <v>1.88</v>
      </c>
      <c r="I74">
        <v>1.84</v>
      </c>
      <c r="J74">
        <v>0.27</v>
      </c>
      <c r="K74">
        <v>1.03</v>
      </c>
      <c r="L74">
        <v>3.74</v>
      </c>
      <c r="M74">
        <v>0.98</v>
      </c>
      <c r="N74">
        <v>2.78</v>
      </c>
      <c r="O74">
        <v>472</v>
      </c>
      <c r="P74">
        <v>2</v>
      </c>
    </row>
    <row r="75" spans="1:16" x14ac:dyDescent="0.3">
      <c r="A75">
        <v>74</v>
      </c>
      <c r="B75" t="s">
        <v>16</v>
      </c>
      <c r="C75">
        <v>12.99</v>
      </c>
      <c r="D75">
        <v>1.67</v>
      </c>
      <c r="E75">
        <v>2.6</v>
      </c>
      <c r="F75">
        <v>30</v>
      </c>
      <c r="G75">
        <v>139</v>
      </c>
      <c r="H75">
        <v>3.3</v>
      </c>
      <c r="I75">
        <v>2.89</v>
      </c>
      <c r="J75">
        <v>0.21</v>
      </c>
      <c r="K75">
        <v>1.96</v>
      </c>
      <c r="L75">
        <v>3.35</v>
      </c>
      <c r="M75">
        <v>1.31</v>
      </c>
      <c r="N75">
        <v>3.5</v>
      </c>
      <c r="O75">
        <v>985</v>
      </c>
      <c r="P75">
        <v>1</v>
      </c>
    </row>
    <row r="76" spans="1:16" x14ac:dyDescent="0.3">
      <c r="A76">
        <v>75</v>
      </c>
      <c r="B76" t="s">
        <v>16</v>
      </c>
      <c r="C76">
        <v>11.96</v>
      </c>
      <c r="D76">
        <v>1.0900000000000001</v>
      </c>
      <c r="E76">
        <v>2.2999999999999998</v>
      </c>
      <c r="F76">
        <v>21</v>
      </c>
      <c r="G76">
        <v>101</v>
      </c>
      <c r="H76">
        <v>3.38</v>
      </c>
      <c r="I76">
        <v>2.14</v>
      </c>
      <c r="J76">
        <v>0.13</v>
      </c>
      <c r="K76">
        <v>1.65</v>
      </c>
      <c r="L76">
        <v>3.21</v>
      </c>
      <c r="M76">
        <v>0.99</v>
      </c>
      <c r="N76">
        <v>3.13</v>
      </c>
      <c r="O76">
        <v>886</v>
      </c>
      <c r="P76">
        <v>2</v>
      </c>
    </row>
    <row r="77" spans="1:16" x14ac:dyDescent="0.3">
      <c r="A77">
        <v>76</v>
      </c>
      <c r="B77" t="s">
        <v>16</v>
      </c>
      <c r="C77">
        <v>11.66</v>
      </c>
      <c r="D77">
        <v>1.88</v>
      </c>
      <c r="E77">
        <v>1.92</v>
      </c>
      <c r="F77">
        <v>16</v>
      </c>
      <c r="G77">
        <v>97</v>
      </c>
      <c r="H77">
        <v>1.61</v>
      </c>
      <c r="I77">
        <v>1.57</v>
      </c>
      <c r="J77">
        <v>0.34</v>
      </c>
      <c r="K77">
        <v>1.1499999999999999</v>
      </c>
      <c r="L77">
        <v>3.8</v>
      </c>
      <c r="M77">
        <v>1.23</v>
      </c>
      <c r="N77">
        <v>2.14</v>
      </c>
      <c r="O77">
        <v>428</v>
      </c>
      <c r="P77">
        <v>2</v>
      </c>
    </row>
    <row r="78" spans="1:16" x14ac:dyDescent="0.3">
      <c r="A78">
        <v>77</v>
      </c>
      <c r="B78" t="s">
        <v>16</v>
      </c>
      <c r="C78">
        <v>13.03</v>
      </c>
      <c r="D78">
        <v>0.9</v>
      </c>
      <c r="E78">
        <v>1.71</v>
      </c>
      <c r="F78">
        <v>16</v>
      </c>
      <c r="G78">
        <v>86</v>
      </c>
      <c r="H78">
        <v>1.95</v>
      </c>
      <c r="I78">
        <v>2.0299999999999998</v>
      </c>
      <c r="J78">
        <v>0.24</v>
      </c>
      <c r="K78">
        <v>1.46</v>
      </c>
      <c r="L78">
        <v>4.5999999999999996</v>
      </c>
      <c r="M78">
        <v>1.19</v>
      </c>
      <c r="N78">
        <v>2.48</v>
      </c>
      <c r="O78">
        <v>392</v>
      </c>
      <c r="P78">
        <v>2</v>
      </c>
    </row>
    <row r="79" spans="1:16" x14ac:dyDescent="0.3">
      <c r="A79">
        <v>78</v>
      </c>
      <c r="B79" t="s">
        <v>16</v>
      </c>
      <c r="C79">
        <v>11.84</v>
      </c>
      <c r="D79">
        <v>2.89</v>
      </c>
      <c r="E79">
        <v>2.23</v>
      </c>
      <c r="F79">
        <v>18</v>
      </c>
      <c r="G79">
        <v>112</v>
      </c>
      <c r="H79">
        <v>1.72</v>
      </c>
      <c r="I79">
        <v>1.32</v>
      </c>
      <c r="J79">
        <v>0.43</v>
      </c>
      <c r="K79">
        <v>0.95</v>
      </c>
      <c r="L79">
        <v>2.65</v>
      </c>
      <c r="M79">
        <v>0.96</v>
      </c>
      <c r="N79">
        <v>2.52</v>
      </c>
      <c r="O79">
        <v>500</v>
      </c>
      <c r="P79">
        <v>3</v>
      </c>
    </row>
    <row r="80" spans="1:16" x14ac:dyDescent="0.3">
      <c r="A80">
        <v>79</v>
      </c>
      <c r="B80" t="s">
        <v>16</v>
      </c>
      <c r="C80">
        <v>12.33</v>
      </c>
      <c r="D80">
        <v>0.99</v>
      </c>
      <c r="E80">
        <v>1.95</v>
      </c>
      <c r="F80">
        <v>14.8</v>
      </c>
      <c r="G80">
        <v>136</v>
      </c>
      <c r="H80">
        <v>1.9</v>
      </c>
      <c r="I80">
        <v>1.85</v>
      </c>
      <c r="J80">
        <v>0.35</v>
      </c>
      <c r="K80">
        <v>2.76</v>
      </c>
      <c r="L80">
        <v>3.4</v>
      </c>
      <c r="M80">
        <v>1.06</v>
      </c>
      <c r="N80">
        <v>2.31</v>
      </c>
      <c r="O80">
        <v>750</v>
      </c>
      <c r="P80">
        <v>1</v>
      </c>
    </row>
    <row r="81" spans="1:16" x14ac:dyDescent="0.3">
      <c r="A81">
        <v>80</v>
      </c>
      <c r="B81" t="s">
        <v>16</v>
      </c>
      <c r="C81">
        <v>12.7</v>
      </c>
      <c r="D81">
        <v>3.87</v>
      </c>
      <c r="E81">
        <v>2.4</v>
      </c>
      <c r="F81">
        <v>23</v>
      </c>
      <c r="G81">
        <v>101</v>
      </c>
      <c r="H81">
        <v>2.83</v>
      </c>
      <c r="I81">
        <v>2.5499999999999998</v>
      </c>
      <c r="J81">
        <v>0.43</v>
      </c>
      <c r="K81">
        <v>1.95</v>
      </c>
      <c r="L81">
        <v>2.57</v>
      </c>
      <c r="M81">
        <v>1.19</v>
      </c>
      <c r="N81">
        <v>3.13</v>
      </c>
      <c r="O81">
        <v>463</v>
      </c>
      <c r="P81">
        <v>2</v>
      </c>
    </row>
    <row r="82" spans="1:16" x14ac:dyDescent="0.3">
      <c r="A82">
        <v>81</v>
      </c>
      <c r="B82" t="s">
        <v>16</v>
      </c>
      <c r="C82">
        <v>12</v>
      </c>
      <c r="D82">
        <v>0.92</v>
      </c>
      <c r="E82">
        <v>2</v>
      </c>
      <c r="F82">
        <v>19</v>
      </c>
      <c r="G82">
        <v>86</v>
      </c>
      <c r="H82">
        <v>2.42</v>
      </c>
      <c r="I82">
        <v>2.2599999999999998</v>
      </c>
      <c r="J82">
        <v>0.3</v>
      </c>
      <c r="K82">
        <v>1.43</v>
      </c>
      <c r="L82">
        <v>2.5</v>
      </c>
      <c r="M82">
        <v>1.38</v>
      </c>
      <c r="N82">
        <v>3.12</v>
      </c>
      <c r="O82">
        <v>278</v>
      </c>
      <c r="P82">
        <v>2</v>
      </c>
    </row>
    <row r="83" spans="1:16" x14ac:dyDescent="0.3">
      <c r="A83">
        <v>82</v>
      </c>
      <c r="B83" t="s">
        <v>16</v>
      </c>
      <c r="C83">
        <v>12.72</v>
      </c>
      <c r="D83">
        <v>1.81</v>
      </c>
      <c r="E83">
        <v>2.2000000000000002</v>
      </c>
      <c r="F83">
        <v>18.8</v>
      </c>
      <c r="G83">
        <v>86</v>
      </c>
      <c r="H83">
        <v>2.2000000000000002</v>
      </c>
      <c r="I83">
        <v>2.5299999999999998</v>
      </c>
      <c r="J83">
        <v>0.26</v>
      </c>
      <c r="K83">
        <v>1.77</v>
      </c>
      <c r="L83">
        <v>3.9</v>
      </c>
      <c r="M83">
        <v>1.1599999999999999</v>
      </c>
      <c r="N83">
        <v>3.14</v>
      </c>
      <c r="O83">
        <v>714</v>
      </c>
      <c r="P83">
        <v>2</v>
      </c>
    </row>
    <row r="84" spans="1:16" x14ac:dyDescent="0.3">
      <c r="A84">
        <v>83</v>
      </c>
      <c r="B84" t="s">
        <v>16</v>
      </c>
      <c r="C84">
        <v>12.08</v>
      </c>
      <c r="D84">
        <v>1.1299999999999999</v>
      </c>
      <c r="E84">
        <v>2.5099999999999998</v>
      </c>
      <c r="F84">
        <v>24</v>
      </c>
      <c r="G84">
        <v>78</v>
      </c>
      <c r="H84">
        <v>2</v>
      </c>
      <c r="I84">
        <v>1.58</v>
      </c>
      <c r="J84">
        <v>0.4</v>
      </c>
      <c r="K84">
        <v>1.4</v>
      </c>
      <c r="L84">
        <v>2.2000000000000002</v>
      </c>
      <c r="M84">
        <v>1.31</v>
      </c>
      <c r="N84">
        <v>2.72</v>
      </c>
      <c r="O84">
        <v>630</v>
      </c>
      <c r="P84">
        <v>2</v>
      </c>
    </row>
    <row r="85" spans="1:16" x14ac:dyDescent="0.3">
      <c r="A85">
        <v>84</v>
      </c>
      <c r="B85" t="s">
        <v>16</v>
      </c>
      <c r="C85">
        <v>13.05</v>
      </c>
      <c r="D85">
        <v>3.86</v>
      </c>
      <c r="E85">
        <v>2.3199999999999998</v>
      </c>
      <c r="F85">
        <v>22.5</v>
      </c>
      <c r="G85">
        <v>85</v>
      </c>
      <c r="H85">
        <v>1.65</v>
      </c>
      <c r="I85">
        <v>1.59</v>
      </c>
      <c r="J85">
        <v>0.61</v>
      </c>
      <c r="K85">
        <v>1.62</v>
      </c>
      <c r="L85">
        <v>4.8</v>
      </c>
      <c r="M85">
        <v>0.84</v>
      </c>
      <c r="N85">
        <v>2.0099999999999998</v>
      </c>
      <c r="O85">
        <v>515</v>
      </c>
      <c r="P85">
        <v>3</v>
      </c>
    </row>
    <row r="86" spans="1:16" x14ac:dyDescent="0.3">
      <c r="A86">
        <v>85</v>
      </c>
      <c r="B86" t="s">
        <v>16</v>
      </c>
      <c r="C86">
        <v>11.84</v>
      </c>
      <c r="D86">
        <v>0.89</v>
      </c>
      <c r="E86">
        <v>2.58</v>
      </c>
      <c r="F86">
        <v>18</v>
      </c>
      <c r="G86">
        <v>94</v>
      </c>
      <c r="H86">
        <v>2.2000000000000002</v>
      </c>
      <c r="I86">
        <v>2.21</v>
      </c>
      <c r="J86">
        <v>0.22</v>
      </c>
      <c r="K86">
        <v>2.35</v>
      </c>
      <c r="L86">
        <v>3.05</v>
      </c>
      <c r="M86">
        <v>0.79</v>
      </c>
      <c r="N86">
        <v>3.08</v>
      </c>
      <c r="O86">
        <v>520</v>
      </c>
      <c r="P86">
        <v>2</v>
      </c>
    </row>
    <row r="87" spans="1:16" x14ac:dyDescent="0.3">
      <c r="A87">
        <v>86</v>
      </c>
      <c r="B87" t="s">
        <v>16</v>
      </c>
      <c r="C87">
        <v>12.67</v>
      </c>
      <c r="D87">
        <v>0.98</v>
      </c>
      <c r="E87">
        <v>2.2400000000000002</v>
      </c>
      <c r="F87">
        <v>18</v>
      </c>
      <c r="G87">
        <v>99</v>
      </c>
      <c r="H87">
        <v>2.2000000000000002</v>
      </c>
      <c r="I87">
        <v>1.94</v>
      </c>
      <c r="J87">
        <v>0.3</v>
      </c>
      <c r="K87">
        <v>1.46</v>
      </c>
      <c r="L87">
        <v>2.62</v>
      </c>
      <c r="M87">
        <v>1.23</v>
      </c>
      <c r="N87">
        <v>3.16</v>
      </c>
      <c r="O87">
        <v>450</v>
      </c>
      <c r="P87">
        <v>2</v>
      </c>
    </row>
    <row r="88" spans="1:16" x14ac:dyDescent="0.3">
      <c r="A88">
        <v>87</v>
      </c>
      <c r="B88" t="s">
        <v>16</v>
      </c>
      <c r="C88">
        <v>12.16</v>
      </c>
      <c r="D88">
        <v>1.61</v>
      </c>
      <c r="E88">
        <v>2.31</v>
      </c>
      <c r="F88">
        <v>22.8</v>
      </c>
      <c r="G88">
        <v>90</v>
      </c>
      <c r="H88">
        <v>1.78</v>
      </c>
      <c r="I88">
        <v>1.69</v>
      </c>
      <c r="J88">
        <v>0.43</v>
      </c>
      <c r="K88">
        <v>1.56</v>
      </c>
      <c r="L88">
        <v>2.4500000000000002</v>
      </c>
      <c r="M88">
        <v>1.33</v>
      </c>
      <c r="N88">
        <v>2.2599999999999998</v>
      </c>
      <c r="O88">
        <v>495</v>
      </c>
      <c r="P88">
        <v>2</v>
      </c>
    </row>
    <row r="89" spans="1:16" x14ac:dyDescent="0.3">
      <c r="A89">
        <v>88</v>
      </c>
      <c r="B89" t="s">
        <v>16</v>
      </c>
      <c r="C89">
        <v>11.65</v>
      </c>
      <c r="D89">
        <v>1.67</v>
      </c>
      <c r="E89">
        <v>2.62</v>
      </c>
      <c r="F89">
        <v>26</v>
      </c>
      <c r="G89">
        <v>88</v>
      </c>
      <c r="H89">
        <v>1.92</v>
      </c>
      <c r="I89">
        <v>1.61</v>
      </c>
      <c r="J89">
        <v>0.4</v>
      </c>
      <c r="K89">
        <v>1.34</v>
      </c>
      <c r="L89">
        <v>2.6</v>
      </c>
      <c r="M89">
        <v>1.36</v>
      </c>
      <c r="N89">
        <v>3.21</v>
      </c>
      <c r="O89">
        <v>562</v>
      </c>
      <c r="P89">
        <v>2</v>
      </c>
    </row>
    <row r="90" spans="1:16" x14ac:dyDescent="0.3">
      <c r="A90">
        <v>89</v>
      </c>
      <c r="B90" t="s">
        <v>16</v>
      </c>
      <c r="C90">
        <v>11.64</v>
      </c>
      <c r="D90">
        <v>2.06</v>
      </c>
      <c r="E90">
        <v>2.46</v>
      </c>
      <c r="F90">
        <v>21.6</v>
      </c>
      <c r="G90">
        <v>84</v>
      </c>
      <c r="H90">
        <v>1.95</v>
      </c>
      <c r="I90">
        <v>1.69</v>
      </c>
      <c r="J90">
        <v>0.48</v>
      </c>
      <c r="K90">
        <v>1.35</v>
      </c>
      <c r="L90">
        <v>2.8</v>
      </c>
      <c r="M90">
        <v>1</v>
      </c>
      <c r="N90">
        <v>2.75</v>
      </c>
      <c r="O90">
        <v>680</v>
      </c>
      <c r="P90">
        <v>3</v>
      </c>
    </row>
    <row r="91" spans="1:16" x14ac:dyDescent="0.3">
      <c r="A91">
        <v>90</v>
      </c>
      <c r="B91" t="s">
        <v>16</v>
      </c>
      <c r="C91">
        <v>12.08</v>
      </c>
      <c r="D91">
        <v>1.33</v>
      </c>
      <c r="E91">
        <v>2.2999999999999998</v>
      </c>
      <c r="F91">
        <v>23.6</v>
      </c>
      <c r="G91">
        <v>70</v>
      </c>
      <c r="H91">
        <v>2.2000000000000002</v>
      </c>
      <c r="I91">
        <v>1.59</v>
      </c>
      <c r="J91">
        <v>0.42</v>
      </c>
      <c r="K91">
        <v>1.38</v>
      </c>
      <c r="L91">
        <v>1.74</v>
      </c>
      <c r="M91">
        <v>1.07</v>
      </c>
      <c r="N91">
        <v>3.21</v>
      </c>
      <c r="O91">
        <v>625</v>
      </c>
      <c r="P91">
        <v>2</v>
      </c>
    </row>
    <row r="92" spans="1:16" x14ac:dyDescent="0.3">
      <c r="A92">
        <v>91</v>
      </c>
      <c r="B92" t="s">
        <v>16</v>
      </c>
      <c r="C92">
        <v>12.08</v>
      </c>
      <c r="D92">
        <v>1.83</v>
      </c>
      <c r="E92">
        <v>2.3199999999999998</v>
      </c>
      <c r="F92">
        <v>18.5</v>
      </c>
      <c r="G92">
        <v>81</v>
      </c>
      <c r="H92">
        <v>1.6</v>
      </c>
      <c r="I92">
        <v>1.5</v>
      </c>
      <c r="J92">
        <v>0.52</v>
      </c>
      <c r="K92">
        <v>1.64</v>
      </c>
      <c r="L92">
        <v>2.4</v>
      </c>
      <c r="M92">
        <v>1.08</v>
      </c>
      <c r="N92">
        <v>2.27</v>
      </c>
      <c r="O92">
        <v>480</v>
      </c>
      <c r="P92">
        <v>3</v>
      </c>
    </row>
    <row r="93" spans="1:16" x14ac:dyDescent="0.3">
      <c r="A93">
        <v>92</v>
      </c>
      <c r="B93" t="s">
        <v>16</v>
      </c>
      <c r="C93">
        <v>12</v>
      </c>
      <c r="D93">
        <v>1.51</v>
      </c>
      <c r="E93">
        <v>2.42</v>
      </c>
      <c r="F93">
        <v>22</v>
      </c>
      <c r="G93">
        <v>86</v>
      </c>
      <c r="H93">
        <v>1.45</v>
      </c>
      <c r="I93">
        <v>1.25</v>
      </c>
      <c r="J93">
        <v>0.5</v>
      </c>
      <c r="K93">
        <v>1.63</v>
      </c>
      <c r="L93">
        <v>3.6</v>
      </c>
      <c r="M93">
        <v>1.05</v>
      </c>
      <c r="N93">
        <v>2.65</v>
      </c>
      <c r="O93">
        <v>450</v>
      </c>
      <c r="P93">
        <v>3</v>
      </c>
    </row>
    <row r="94" spans="1:16" x14ac:dyDescent="0.3">
      <c r="A94">
        <v>93</v>
      </c>
      <c r="B94" t="s">
        <v>16</v>
      </c>
      <c r="C94">
        <v>12.69</v>
      </c>
      <c r="D94">
        <v>1.53</v>
      </c>
      <c r="E94">
        <v>2.2599999999999998</v>
      </c>
      <c r="F94">
        <v>20.7</v>
      </c>
      <c r="G94">
        <v>80</v>
      </c>
      <c r="H94">
        <v>1.38</v>
      </c>
      <c r="I94">
        <v>1.46</v>
      </c>
      <c r="J94">
        <v>0.57999999999999996</v>
      </c>
      <c r="K94">
        <v>1.62</v>
      </c>
      <c r="L94">
        <v>3.05</v>
      </c>
      <c r="M94">
        <v>0.96</v>
      </c>
      <c r="N94">
        <v>2.06</v>
      </c>
      <c r="O94">
        <v>495</v>
      </c>
      <c r="P94">
        <v>3</v>
      </c>
    </row>
    <row r="95" spans="1:16" x14ac:dyDescent="0.3">
      <c r="A95">
        <v>94</v>
      </c>
      <c r="B95" t="s">
        <v>16</v>
      </c>
      <c r="C95">
        <v>12.29</v>
      </c>
      <c r="D95">
        <v>2.83</v>
      </c>
      <c r="E95">
        <v>2.2200000000000002</v>
      </c>
      <c r="F95">
        <v>18</v>
      </c>
      <c r="G95">
        <v>88</v>
      </c>
      <c r="H95">
        <v>2.4500000000000002</v>
      </c>
      <c r="I95">
        <v>2.25</v>
      </c>
      <c r="J95">
        <v>0.25</v>
      </c>
      <c r="K95">
        <v>1.99</v>
      </c>
      <c r="L95">
        <v>2.15</v>
      </c>
      <c r="M95">
        <v>1.1499999999999999</v>
      </c>
      <c r="N95">
        <v>3.3</v>
      </c>
      <c r="O95">
        <v>290</v>
      </c>
      <c r="P95">
        <v>2</v>
      </c>
    </row>
    <row r="96" spans="1:16" x14ac:dyDescent="0.3">
      <c r="A96">
        <v>95</v>
      </c>
      <c r="B96" t="s">
        <v>16</v>
      </c>
      <c r="C96">
        <v>11.62</v>
      </c>
      <c r="D96">
        <v>1.99</v>
      </c>
      <c r="E96">
        <v>2.2799999999999998</v>
      </c>
      <c r="F96">
        <v>18</v>
      </c>
      <c r="G96">
        <v>98</v>
      </c>
      <c r="H96">
        <v>3.02</v>
      </c>
      <c r="I96">
        <v>2.2599999999999998</v>
      </c>
      <c r="J96">
        <v>0.17</v>
      </c>
      <c r="K96">
        <v>1.35</v>
      </c>
      <c r="L96">
        <v>3.25</v>
      </c>
      <c r="M96">
        <v>1.1599999999999999</v>
      </c>
      <c r="N96">
        <v>2.96</v>
      </c>
      <c r="O96">
        <v>345</v>
      </c>
      <c r="P96">
        <v>2</v>
      </c>
    </row>
    <row r="97" spans="1:16" x14ac:dyDescent="0.3">
      <c r="A97">
        <v>96</v>
      </c>
      <c r="B97" t="s">
        <v>16</v>
      </c>
      <c r="C97">
        <v>12.47</v>
      </c>
      <c r="D97">
        <v>1.52</v>
      </c>
      <c r="E97">
        <v>2.2000000000000002</v>
      </c>
      <c r="F97">
        <v>19</v>
      </c>
      <c r="G97">
        <v>162</v>
      </c>
      <c r="H97">
        <v>2.5</v>
      </c>
      <c r="I97">
        <v>2.27</v>
      </c>
      <c r="J97">
        <v>0.32</v>
      </c>
      <c r="K97">
        <v>3.28</v>
      </c>
      <c r="L97">
        <v>2.6</v>
      </c>
      <c r="M97">
        <v>1.1599999999999999</v>
      </c>
      <c r="N97">
        <v>2.63</v>
      </c>
      <c r="O97">
        <v>937</v>
      </c>
      <c r="P97">
        <v>1</v>
      </c>
    </row>
    <row r="98" spans="1:16" x14ac:dyDescent="0.3">
      <c r="A98">
        <v>97</v>
      </c>
      <c r="B98" t="s">
        <v>16</v>
      </c>
      <c r="C98">
        <v>11.81</v>
      </c>
      <c r="D98">
        <v>2.12</v>
      </c>
      <c r="E98">
        <v>2.74</v>
      </c>
      <c r="F98">
        <v>21.5</v>
      </c>
      <c r="G98">
        <v>134</v>
      </c>
      <c r="H98">
        <v>1.6</v>
      </c>
      <c r="I98">
        <v>0.99</v>
      </c>
      <c r="J98">
        <v>0.14000000000000001</v>
      </c>
      <c r="K98">
        <v>1.56</v>
      </c>
      <c r="L98">
        <v>2.5</v>
      </c>
      <c r="M98">
        <v>0.95</v>
      </c>
      <c r="N98">
        <v>2.2599999999999998</v>
      </c>
      <c r="O98">
        <v>625</v>
      </c>
      <c r="P98">
        <v>1</v>
      </c>
    </row>
    <row r="99" spans="1:16" x14ac:dyDescent="0.3">
      <c r="A99">
        <v>98</v>
      </c>
      <c r="B99" t="s">
        <v>16</v>
      </c>
      <c r="C99">
        <v>12.29</v>
      </c>
      <c r="D99">
        <v>1.41</v>
      </c>
      <c r="E99">
        <v>1.98</v>
      </c>
      <c r="F99">
        <v>16</v>
      </c>
      <c r="G99">
        <v>85</v>
      </c>
      <c r="H99">
        <v>2.5499999999999998</v>
      </c>
      <c r="I99">
        <v>2.5</v>
      </c>
      <c r="J99">
        <v>0.28999999999999998</v>
      </c>
      <c r="K99">
        <v>1.77</v>
      </c>
      <c r="L99">
        <v>2.9</v>
      </c>
      <c r="M99">
        <v>1.23</v>
      </c>
      <c r="N99">
        <v>2.74</v>
      </c>
      <c r="O99">
        <v>428</v>
      </c>
      <c r="P99">
        <v>2</v>
      </c>
    </row>
    <row r="100" spans="1:16" x14ac:dyDescent="0.3">
      <c r="A100">
        <v>99</v>
      </c>
      <c r="B100" t="s">
        <v>16</v>
      </c>
      <c r="C100">
        <v>12.37</v>
      </c>
      <c r="D100">
        <v>1.07</v>
      </c>
      <c r="E100">
        <v>2.1</v>
      </c>
      <c r="F100">
        <v>18.5</v>
      </c>
      <c r="G100">
        <v>88</v>
      </c>
      <c r="H100">
        <v>3.52</v>
      </c>
      <c r="I100">
        <v>3.75</v>
      </c>
      <c r="J100">
        <v>0.24</v>
      </c>
      <c r="K100">
        <v>1.95</v>
      </c>
      <c r="L100">
        <v>4.5</v>
      </c>
      <c r="M100">
        <v>1.04</v>
      </c>
      <c r="N100">
        <v>2.77</v>
      </c>
      <c r="O100">
        <v>660</v>
      </c>
      <c r="P100">
        <v>2</v>
      </c>
    </row>
    <row r="101" spans="1:16" x14ac:dyDescent="0.3">
      <c r="A101">
        <v>100</v>
      </c>
      <c r="B101" t="s">
        <v>16</v>
      </c>
      <c r="C101">
        <v>12.29</v>
      </c>
      <c r="D101">
        <v>3.17</v>
      </c>
      <c r="E101">
        <v>2.21</v>
      </c>
      <c r="F101">
        <v>18</v>
      </c>
      <c r="G101">
        <v>88</v>
      </c>
      <c r="H101">
        <v>2.85</v>
      </c>
      <c r="I101">
        <v>2.99</v>
      </c>
      <c r="J101">
        <v>0.45</v>
      </c>
      <c r="K101">
        <v>2.81</v>
      </c>
      <c r="L101">
        <v>2.2999999999999998</v>
      </c>
      <c r="M101">
        <v>1.42</v>
      </c>
      <c r="N101">
        <v>2.83</v>
      </c>
      <c r="O101">
        <v>406</v>
      </c>
      <c r="P101">
        <v>2</v>
      </c>
    </row>
    <row r="102" spans="1:16" x14ac:dyDescent="0.3">
      <c r="A102">
        <v>101</v>
      </c>
      <c r="B102" t="s">
        <v>16</v>
      </c>
      <c r="C102">
        <v>12.08</v>
      </c>
      <c r="D102">
        <v>2.08</v>
      </c>
      <c r="E102">
        <v>1.7</v>
      </c>
      <c r="F102">
        <v>17.5</v>
      </c>
      <c r="G102">
        <v>97</v>
      </c>
      <c r="H102">
        <v>2.23</v>
      </c>
      <c r="I102">
        <v>2.17</v>
      </c>
      <c r="J102">
        <v>0.26</v>
      </c>
      <c r="K102">
        <v>1.4</v>
      </c>
      <c r="L102">
        <v>3.3</v>
      </c>
      <c r="M102">
        <v>1.27</v>
      </c>
      <c r="N102">
        <v>2.96</v>
      </c>
      <c r="O102">
        <v>710</v>
      </c>
      <c r="P102">
        <v>2</v>
      </c>
    </row>
    <row r="103" spans="1:16" x14ac:dyDescent="0.3">
      <c r="A103">
        <v>102</v>
      </c>
      <c r="B103" t="s">
        <v>16</v>
      </c>
      <c r="C103">
        <v>12.6</v>
      </c>
      <c r="D103">
        <v>1.34</v>
      </c>
      <c r="E103">
        <v>1.9</v>
      </c>
      <c r="F103">
        <v>18.5</v>
      </c>
      <c r="G103">
        <v>88</v>
      </c>
      <c r="H103">
        <v>1.45</v>
      </c>
      <c r="I103">
        <v>1.36</v>
      </c>
      <c r="J103">
        <v>0.28999999999999998</v>
      </c>
      <c r="K103">
        <v>1.35</v>
      </c>
      <c r="L103">
        <v>2.4500000000000002</v>
      </c>
      <c r="M103">
        <v>1.04</v>
      </c>
      <c r="N103">
        <v>2.77</v>
      </c>
      <c r="O103">
        <v>562</v>
      </c>
      <c r="P103">
        <v>2</v>
      </c>
    </row>
    <row r="104" spans="1:16" x14ac:dyDescent="0.3">
      <c r="A104">
        <v>103</v>
      </c>
      <c r="B104" t="s">
        <v>16</v>
      </c>
      <c r="C104">
        <v>12.34</v>
      </c>
      <c r="D104">
        <v>2.4500000000000002</v>
      </c>
      <c r="E104">
        <v>2.46</v>
      </c>
      <c r="F104">
        <v>21</v>
      </c>
      <c r="G104">
        <v>98</v>
      </c>
      <c r="H104">
        <v>2.56</v>
      </c>
      <c r="I104">
        <v>2.11</v>
      </c>
      <c r="J104">
        <v>0.34</v>
      </c>
      <c r="K104">
        <v>1.31</v>
      </c>
      <c r="L104">
        <v>2.8</v>
      </c>
      <c r="M104">
        <v>0.8</v>
      </c>
      <c r="N104">
        <v>3.38</v>
      </c>
      <c r="O104">
        <v>438</v>
      </c>
      <c r="P104">
        <v>2</v>
      </c>
    </row>
    <row r="105" spans="1:16" x14ac:dyDescent="0.3">
      <c r="A105">
        <v>104</v>
      </c>
      <c r="B105" t="s">
        <v>16</v>
      </c>
      <c r="C105">
        <v>11.82</v>
      </c>
      <c r="D105">
        <v>1.72</v>
      </c>
      <c r="E105">
        <v>1.88</v>
      </c>
      <c r="F105">
        <v>19.5</v>
      </c>
      <c r="G105">
        <v>86</v>
      </c>
      <c r="H105">
        <v>2.5</v>
      </c>
      <c r="I105">
        <v>1.64</v>
      </c>
      <c r="J105">
        <v>0.37</v>
      </c>
      <c r="K105">
        <v>1.42</v>
      </c>
      <c r="L105">
        <v>2.06</v>
      </c>
      <c r="M105">
        <v>0.94</v>
      </c>
      <c r="N105">
        <v>2.44</v>
      </c>
      <c r="O105">
        <v>415</v>
      </c>
      <c r="P105">
        <v>2</v>
      </c>
    </row>
    <row r="106" spans="1:16" x14ac:dyDescent="0.3">
      <c r="A106">
        <v>105</v>
      </c>
      <c r="B106" t="s">
        <v>16</v>
      </c>
      <c r="C106">
        <v>12.51</v>
      </c>
      <c r="D106">
        <v>1.73</v>
      </c>
      <c r="E106">
        <v>1.98</v>
      </c>
      <c r="F106">
        <v>20.5</v>
      </c>
      <c r="G106">
        <v>85</v>
      </c>
      <c r="H106">
        <v>2.2000000000000002</v>
      </c>
      <c r="I106">
        <v>1.92</v>
      </c>
      <c r="J106">
        <v>0.32</v>
      </c>
      <c r="K106">
        <v>1.48</v>
      </c>
      <c r="L106">
        <v>2.94</v>
      </c>
      <c r="M106">
        <v>1.04</v>
      </c>
      <c r="N106">
        <v>3.57</v>
      </c>
      <c r="O106">
        <v>672</v>
      </c>
      <c r="P106">
        <v>2</v>
      </c>
    </row>
    <row r="107" spans="1:16" x14ac:dyDescent="0.3">
      <c r="A107">
        <v>106</v>
      </c>
      <c r="B107" t="s">
        <v>16</v>
      </c>
      <c r="C107">
        <v>12.42</v>
      </c>
      <c r="D107">
        <v>2.5499999999999998</v>
      </c>
      <c r="E107">
        <v>2.27</v>
      </c>
      <c r="F107">
        <v>22</v>
      </c>
      <c r="G107">
        <v>90</v>
      </c>
      <c r="H107">
        <v>1.68</v>
      </c>
      <c r="I107">
        <v>1.84</v>
      </c>
      <c r="J107">
        <v>0.66</v>
      </c>
      <c r="K107">
        <v>1.42</v>
      </c>
      <c r="L107">
        <v>2.7</v>
      </c>
      <c r="M107">
        <v>0.86</v>
      </c>
      <c r="N107">
        <v>3.3</v>
      </c>
      <c r="O107">
        <v>315</v>
      </c>
      <c r="P107">
        <v>3</v>
      </c>
    </row>
    <row r="108" spans="1:16" x14ac:dyDescent="0.3">
      <c r="A108">
        <v>107</v>
      </c>
      <c r="B108" t="s">
        <v>16</v>
      </c>
      <c r="C108">
        <v>12.25</v>
      </c>
      <c r="D108">
        <v>1.73</v>
      </c>
      <c r="E108">
        <v>2.12</v>
      </c>
      <c r="F108">
        <v>19</v>
      </c>
      <c r="G108">
        <v>80</v>
      </c>
      <c r="H108">
        <v>1.65</v>
      </c>
      <c r="I108">
        <v>2.0299999999999998</v>
      </c>
      <c r="J108">
        <v>0.37</v>
      </c>
      <c r="K108">
        <v>1.63</v>
      </c>
      <c r="L108">
        <v>3.4</v>
      </c>
      <c r="M108">
        <v>1</v>
      </c>
      <c r="N108">
        <v>3.17</v>
      </c>
      <c r="O108">
        <v>510</v>
      </c>
      <c r="P108">
        <v>2</v>
      </c>
    </row>
    <row r="109" spans="1:16" x14ac:dyDescent="0.3">
      <c r="A109">
        <v>108</v>
      </c>
      <c r="B109" t="s">
        <v>16</v>
      </c>
      <c r="C109">
        <v>12.72</v>
      </c>
      <c r="D109">
        <v>1.75</v>
      </c>
      <c r="E109">
        <v>2.2799999999999998</v>
      </c>
      <c r="F109">
        <v>22.5</v>
      </c>
      <c r="G109">
        <v>84</v>
      </c>
      <c r="H109">
        <v>1.38</v>
      </c>
      <c r="I109">
        <v>1.76</v>
      </c>
      <c r="J109">
        <v>0.48</v>
      </c>
      <c r="K109">
        <v>1.63</v>
      </c>
      <c r="L109">
        <v>3.3</v>
      </c>
      <c r="M109">
        <v>0.88</v>
      </c>
      <c r="N109">
        <v>2.42</v>
      </c>
      <c r="O109">
        <v>488</v>
      </c>
      <c r="P109">
        <v>3</v>
      </c>
    </row>
    <row r="110" spans="1:16" x14ac:dyDescent="0.3">
      <c r="A110">
        <v>109</v>
      </c>
      <c r="B110" t="s">
        <v>16</v>
      </c>
      <c r="C110">
        <v>12.22</v>
      </c>
      <c r="D110">
        <v>1.29</v>
      </c>
      <c r="E110">
        <v>1.94</v>
      </c>
      <c r="F110">
        <v>19</v>
      </c>
      <c r="G110">
        <v>92</v>
      </c>
      <c r="H110">
        <v>2.36</v>
      </c>
      <c r="I110">
        <v>2.04</v>
      </c>
      <c r="J110">
        <v>0.39</v>
      </c>
      <c r="K110">
        <v>2.08</v>
      </c>
      <c r="L110">
        <v>2.7</v>
      </c>
      <c r="M110">
        <v>0.86</v>
      </c>
      <c r="N110">
        <v>3.02</v>
      </c>
      <c r="O110">
        <v>312</v>
      </c>
      <c r="P110">
        <v>2</v>
      </c>
    </row>
    <row r="111" spans="1:16" x14ac:dyDescent="0.3">
      <c r="A111">
        <v>110</v>
      </c>
      <c r="B111" t="s">
        <v>16</v>
      </c>
      <c r="C111">
        <v>11.61</v>
      </c>
      <c r="D111">
        <v>1.35</v>
      </c>
      <c r="E111">
        <v>2.7</v>
      </c>
      <c r="F111">
        <v>20</v>
      </c>
      <c r="G111">
        <v>94</v>
      </c>
      <c r="H111">
        <v>2.74</v>
      </c>
      <c r="I111">
        <v>2.92</v>
      </c>
      <c r="J111">
        <v>0.28999999999999998</v>
      </c>
      <c r="K111">
        <v>2.4900000000000002</v>
      </c>
      <c r="L111">
        <v>2.65</v>
      </c>
      <c r="M111">
        <v>0.96</v>
      </c>
      <c r="N111">
        <v>3.26</v>
      </c>
      <c r="O111">
        <v>680</v>
      </c>
      <c r="P111">
        <v>2</v>
      </c>
    </row>
    <row r="112" spans="1:16" x14ac:dyDescent="0.3">
      <c r="A112">
        <v>111</v>
      </c>
      <c r="B112" t="s">
        <v>16</v>
      </c>
      <c r="C112">
        <v>11.46</v>
      </c>
      <c r="D112">
        <v>3.74</v>
      </c>
      <c r="E112">
        <v>1.82</v>
      </c>
      <c r="F112">
        <v>19.5</v>
      </c>
      <c r="G112">
        <v>107</v>
      </c>
      <c r="H112">
        <v>3.18</v>
      </c>
      <c r="I112">
        <v>2.58</v>
      </c>
      <c r="J112">
        <v>0.24</v>
      </c>
      <c r="K112">
        <v>3.58</v>
      </c>
      <c r="L112">
        <v>2.9</v>
      </c>
      <c r="M112">
        <v>0.75</v>
      </c>
      <c r="N112">
        <v>2.81</v>
      </c>
      <c r="O112">
        <v>562</v>
      </c>
      <c r="P112">
        <v>1</v>
      </c>
    </row>
    <row r="113" spans="1:16" x14ac:dyDescent="0.3">
      <c r="A113">
        <v>112</v>
      </c>
      <c r="B113" t="s">
        <v>16</v>
      </c>
      <c r="C113">
        <v>12.52</v>
      </c>
      <c r="D113">
        <v>2.4300000000000002</v>
      </c>
      <c r="E113">
        <v>2.17</v>
      </c>
      <c r="F113">
        <v>21</v>
      </c>
      <c r="G113">
        <v>88</v>
      </c>
      <c r="H113">
        <v>2.5499999999999998</v>
      </c>
      <c r="I113">
        <v>2.27</v>
      </c>
      <c r="J113">
        <v>0.26</v>
      </c>
      <c r="K113">
        <v>1.22</v>
      </c>
      <c r="L113">
        <v>2</v>
      </c>
      <c r="M113">
        <v>0.9</v>
      </c>
      <c r="N113">
        <v>2.78</v>
      </c>
      <c r="O113">
        <v>325</v>
      </c>
      <c r="P113">
        <v>2</v>
      </c>
    </row>
    <row r="114" spans="1:16" x14ac:dyDescent="0.3">
      <c r="A114">
        <v>113</v>
      </c>
      <c r="B114" t="s">
        <v>16</v>
      </c>
      <c r="C114">
        <v>11.76</v>
      </c>
      <c r="D114">
        <v>2.68</v>
      </c>
      <c r="E114">
        <v>2.92</v>
      </c>
      <c r="F114">
        <v>20</v>
      </c>
      <c r="G114">
        <v>103</v>
      </c>
      <c r="H114">
        <v>1.75</v>
      </c>
      <c r="I114">
        <v>2.0299999999999998</v>
      </c>
      <c r="J114">
        <v>0.6</v>
      </c>
      <c r="K114">
        <v>1.05</v>
      </c>
      <c r="L114">
        <v>3.8</v>
      </c>
      <c r="M114">
        <v>1.23</v>
      </c>
      <c r="N114">
        <v>2.5</v>
      </c>
      <c r="O114">
        <v>607</v>
      </c>
      <c r="P114">
        <v>3</v>
      </c>
    </row>
    <row r="115" spans="1:16" x14ac:dyDescent="0.3">
      <c r="A115">
        <v>114</v>
      </c>
      <c r="B115" t="s">
        <v>16</v>
      </c>
      <c r="C115">
        <v>11.41</v>
      </c>
      <c r="D115">
        <v>0.74</v>
      </c>
      <c r="E115">
        <v>2.5</v>
      </c>
      <c r="F115">
        <v>21</v>
      </c>
      <c r="G115">
        <v>88</v>
      </c>
      <c r="H115">
        <v>2.48</v>
      </c>
      <c r="I115">
        <v>2.0099999999999998</v>
      </c>
      <c r="J115">
        <v>0.42</v>
      </c>
      <c r="K115">
        <v>1.44</v>
      </c>
      <c r="L115">
        <v>3.08</v>
      </c>
      <c r="M115">
        <v>1.1000000000000001</v>
      </c>
      <c r="N115">
        <v>2.31</v>
      </c>
      <c r="O115">
        <v>434</v>
      </c>
      <c r="P115">
        <v>2</v>
      </c>
    </row>
    <row r="116" spans="1:16" x14ac:dyDescent="0.3">
      <c r="A116">
        <v>115</v>
      </c>
      <c r="B116" t="s">
        <v>16</v>
      </c>
      <c r="C116">
        <v>12.08</v>
      </c>
      <c r="D116">
        <v>1.39</v>
      </c>
      <c r="E116">
        <v>2.5</v>
      </c>
      <c r="F116">
        <v>22.5</v>
      </c>
      <c r="G116">
        <v>84</v>
      </c>
      <c r="H116">
        <v>2.56</v>
      </c>
      <c r="I116">
        <v>2.29</v>
      </c>
      <c r="J116">
        <v>0.43</v>
      </c>
      <c r="K116">
        <v>1.04</v>
      </c>
      <c r="L116">
        <v>2.9</v>
      </c>
      <c r="M116">
        <v>0.93</v>
      </c>
      <c r="N116">
        <v>3.19</v>
      </c>
      <c r="O116">
        <v>385</v>
      </c>
      <c r="P116">
        <v>2</v>
      </c>
    </row>
    <row r="117" spans="1:16" x14ac:dyDescent="0.3">
      <c r="A117">
        <v>116</v>
      </c>
      <c r="B117" t="s">
        <v>16</v>
      </c>
      <c r="C117">
        <v>11.03</v>
      </c>
      <c r="D117">
        <v>1.51</v>
      </c>
      <c r="E117">
        <v>2.2000000000000002</v>
      </c>
      <c r="F117">
        <v>21.5</v>
      </c>
      <c r="G117">
        <v>85</v>
      </c>
      <c r="H117">
        <v>2.46</v>
      </c>
      <c r="I117">
        <v>2.17</v>
      </c>
      <c r="J117">
        <v>0.52</v>
      </c>
      <c r="K117">
        <v>2.0099999999999998</v>
      </c>
      <c r="L117">
        <v>1.9</v>
      </c>
      <c r="M117">
        <v>1.71</v>
      </c>
      <c r="N117">
        <v>2.87</v>
      </c>
      <c r="O117">
        <v>407</v>
      </c>
      <c r="P117">
        <v>2</v>
      </c>
    </row>
    <row r="118" spans="1:16" x14ac:dyDescent="0.3">
      <c r="A118">
        <v>117</v>
      </c>
      <c r="B118" t="s">
        <v>16</v>
      </c>
      <c r="C118">
        <v>11.82</v>
      </c>
      <c r="D118">
        <v>1.47</v>
      </c>
      <c r="E118">
        <v>1.99</v>
      </c>
      <c r="F118">
        <v>20.8</v>
      </c>
      <c r="G118">
        <v>86</v>
      </c>
      <c r="H118">
        <v>1.98</v>
      </c>
      <c r="I118">
        <v>1.6</v>
      </c>
      <c r="J118">
        <v>0.3</v>
      </c>
      <c r="K118">
        <v>1.53</v>
      </c>
      <c r="L118">
        <v>1.95</v>
      </c>
      <c r="M118">
        <v>0.95</v>
      </c>
      <c r="N118">
        <v>3.33</v>
      </c>
      <c r="O118">
        <v>495</v>
      </c>
      <c r="P118">
        <v>2</v>
      </c>
    </row>
    <row r="119" spans="1:16" x14ac:dyDescent="0.3">
      <c r="A119">
        <v>118</v>
      </c>
      <c r="B119" t="s">
        <v>16</v>
      </c>
      <c r="C119">
        <v>12.42</v>
      </c>
      <c r="D119">
        <v>1.61</v>
      </c>
      <c r="E119">
        <v>2.19</v>
      </c>
      <c r="F119">
        <v>22.5</v>
      </c>
      <c r="G119">
        <v>108</v>
      </c>
      <c r="H119">
        <v>2</v>
      </c>
      <c r="I119">
        <v>2.09</v>
      </c>
      <c r="J119">
        <v>0.34</v>
      </c>
      <c r="K119">
        <v>1.61</v>
      </c>
      <c r="L119">
        <v>2.06</v>
      </c>
      <c r="M119">
        <v>1.06</v>
      </c>
      <c r="N119">
        <v>2.96</v>
      </c>
      <c r="O119">
        <v>345</v>
      </c>
      <c r="P119">
        <v>2</v>
      </c>
    </row>
    <row r="120" spans="1:16" x14ac:dyDescent="0.3">
      <c r="A120">
        <v>119</v>
      </c>
      <c r="B120" t="s">
        <v>16</v>
      </c>
      <c r="C120">
        <v>12.77</v>
      </c>
      <c r="D120">
        <v>3.43</v>
      </c>
      <c r="E120">
        <v>1.98</v>
      </c>
      <c r="F120">
        <v>16</v>
      </c>
      <c r="G120">
        <v>80</v>
      </c>
      <c r="H120">
        <v>1.63</v>
      </c>
      <c r="I120">
        <v>1.25</v>
      </c>
      <c r="J120">
        <v>0.43</v>
      </c>
      <c r="K120">
        <v>0.83</v>
      </c>
      <c r="L120">
        <v>3.4</v>
      </c>
      <c r="M120">
        <v>0.7</v>
      </c>
      <c r="N120">
        <v>2.12</v>
      </c>
      <c r="O120">
        <v>372</v>
      </c>
      <c r="P120">
        <v>3</v>
      </c>
    </row>
    <row r="121" spans="1:16" x14ac:dyDescent="0.3">
      <c r="A121">
        <v>120</v>
      </c>
      <c r="B121" t="s">
        <v>16</v>
      </c>
      <c r="C121">
        <v>12</v>
      </c>
      <c r="D121">
        <v>3.43</v>
      </c>
      <c r="E121">
        <v>2</v>
      </c>
      <c r="F121">
        <v>19</v>
      </c>
      <c r="G121">
        <v>87</v>
      </c>
      <c r="H121">
        <v>2</v>
      </c>
      <c r="I121">
        <v>1.64</v>
      </c>
      <c r="J121">
        <v>0.37</v>
      </c>
      <c r="K121">
        <v>1.87</v>
      </c>
      <c r="L121">
        <v>1.28</v>
      </c>
      <c r="M121">
        <v>0.93</v>
      </c>
      <c r="N121">
        <v>3.05</v>
      </c>
      <c r="O121">
        <v>564</v>
      </c>
      <c r="P121">
        <v>2</v>
      </c>
    </row>
    <row r="122" spans="1:16" x14ac:dyDescent="0.3">
      <c r="A122">
        <v>121</v>
      </c>
      <c r="B122" t="s">
        <v>16</v>
      </c>
      <c r="C122">
        <v>11.45</v>
      </c>
      <c r="D122">
        <v>2.4</v>
      </c>
      <c r="E122">
        <v>2.42</v>
      </c>
      <c r="F122">
        <v>20</v>
      </c>
      <c r="G122">
        <v>96</v>
      </c>
      <c r="H122">
        <v>2.9</v>
      </c>
      <c r="I122">
        <v>2.79</v>
      </c>
      <c r="J122">
        <v>0.32</v>
      </c>
      <c r="K122">
        <v>1.83</v>
      </c>
      <c r="L122">
        <v>3.25</v>
      </c>
      <c r="M122">
        <v>0.8</v>
      </c>
      <c r="N122">
        <v>3.39</v>
      </c>
      <c r="O122">
        <v>625</v>
      </c>
      <c r="P122">
        <v>2</v>
      </c>
    </row>
    <row r="123" spans="1:16" x14ac:dyDescent="0.3">
      <c r="A123">
        <v>122</v>
      </c>
      <c r="B123" t="s">
        <v>16</v>
      </c>
      <c r="C123">
        <v>11.56</v>
      </c>
      <c r="D123">
        <v>2.0499999999999998</v>
      </c>
      <c r="E123">
        <v>3.23</v>
      </c>
      <c r="F123">
        <v>28.5</v>
      </c>
      <c r="G123">
        <v>119</v>
      </c>
      <c r="H123">
        <v>3.18</v>
      </c>
      <c r="I123">
        <v>5.08</v>
      </c>
      <c r="J123">
        <v>0.47</v>
      </c>
      <c r="K123">
        <v>1.87</v>
      </c>
      <c r="L123">
        <v>6</v>
      </c>
      <c r="M123">
        <v>0.93</v>
      </c>
      <c r="N123">
        <v>3.69</v>
      </c>
      <c r="O123">
        <v>465</v>
      </c>
      <c r="P123">
        <v>2</v>
      </c>
    </row>
    <row r="124" spans="1:16" x14ac:dyDescent="0.3">
      <c r="A124">
        <v>123</v>
      </c>
      <c r="B124" t="s">
        <v>16</v>
      </c>
      <c r="C124">
        <v>12.42</v>
      </c>
      <c r="D124">
        <v>4.43</v>
      </c>
      <c r="E124">
        <v>2.73</v>
      </c>
      <c r="F124">
        <v>26.5</v>
      </c>
      <c r="G124">
        <v>102</v>
      </c>
      <c r="H124">
        <v>2.2000000000000002</v>
      </c>
      <c r="I124">
        <v>2.13</v>
      </c>
      <c r="J124">
        <v>0.43</v>
      </c>
      <c r="K124">
        <v>1.71</v>
      </c>
      <c r="L124">
        <v>2.08</v>
      </c>
      <c r="M124">
        <v>0.92</v>
      </c>
      <c r="N124">
        <v>3.12</v>
      </c>
      <c r="O124">
        <v>365</v>
      </c>
      <c r="P124">
        <v>3</v>
      </c>
    </row>
    <row r="125" spans="1:16" x14ac:dyDescent="0.3">
      <c r="A125">
        <v>124</v>
      </c>
      <c r="B125" t="s">
        <v>16</v>
      </c>
      <c r="C125">
        <v>13.05</v>
      </c>
      <c r="D125">
        <v>5.8</v>
      </c>
      <c r="E125">
        <v>2.13</v>
      </c>
      <c r="F125">
        <v>21.5</v>
      </c>
      <c r="G125">
        <v>86</v>
      </c>
      <c r="H125">
        <v>2.62</v>
      </c>
      <c r="I125">
        <v>2.65</v>
      </c>
      <c r="J125">
        <v>0.3</v>
      </c>
      <c r="K125">
        <v>2.0099999999999998</v>
      </c>
      <c r="L125">
        <v>2.6</v>
      </c>
      <c r="M125">
        <v>0.73</v>
      </c>
      <c r="N125">
        <v>3.1</v>
      </c>
      <c r="O125">
        <v>380</v>
      </c>
      <c r="P125">
        <v>2</v>
      </c>
    </row>
    <row r="126" spans="1:16" x14ac:dyDescent="0.3">
      <c r="A126">
        <v>125</v>
      </c>
      <c r="B126" t="s">
        <v>16</v>
      </c>
      <c r="C126">
        <v>11.87</v>
      </c>
      <c r="D126">
        <v>4.3099999999999996</v>
      </c>
      <c r="E126">
        <v>2.39</v>
      </c>
      <c r="F126">
        <v>21</v>
      </c>
      <c r="G126">
        <v>82</v>
      </c>
      <c r="H126">
        <v>2.86</v>
      </c>
      <c r="I126">
        <v>3.03</v>
      </c>
      <c r="J126">
        <v>0.21</v>
      </c>
      <c r="K126">
        <v>2.91</v>
      </c>
      <c r="L126">
        <v>2.8</v>
      </c>
      <c r="M126">
        <v>0.75</v>
      </c>
      <c r="N126">
        <v>3.64</v>
      </c>
      <c r="O126">
        <v>380</v>
      </c>
      <c r="P126">
        <v>2</v>
      </c>
    </row>
    <row r="127" spans="1:16" x14ac:dyDescent="0.3">
      <c r="A127">
        <v>126</v>
      </c>
      <c r="B127" t="s">
        <v>16</v>
      </c>
      <c r="C127">
        <v>12.07</v>
      </c>
      <c r="D127">
        <v>2.16</v>
      </c>
      <c r="E127">
        <v>2.17</v>
      </c>
      <c r="F127">
        <v>21</v>
      </c>
      <c r="G127">
        <v>85</v>
      </c>
      <c r="H127">
        <v>2.6</v>
      </c>
      <c r="I127">
        <v>2.65</v>
      </c>
      <c r="J127">
        <v>0.37</v>
      </c>
      <c r="K127">
        <v>1.35</v>
      </c>
      <c r="L127">
        <v>2.76</v>
      </c>
      <c r="M127">
        <v>0.86</v>
      </c>
      <c r="N127">
        <v>3.28</v>
      </c>
      <c r="O127">
        <v>378</v>
      </c>
      <c r="P127">
        <v>2</v>
      </c>
    </row>
    <row r="128" spans="1:16" x14ac:dyDescent="0.3">
      <c r="A128">
        <v>127</v>
      </c>
      <c r="B128" t="s">
        <v>16</v>
      </c>
      <c r="C128">
        <v>12.43</v>
      </c>
      <c r="D128">
        <v>1.53</v>
      </c>
      <c r="E128">
        <v>2.29</v>
      </c>
      <c r="F128">
        <v>21.5</v>
      </c>
      <c r="G128">
        <v>86</v>
      </c>
      <c r="H128">
        <v>2.74</v>
      </c>
      <c r="I128">
        <v>3.15</v>
      </c>
      <c r="J128">
        <v>0.39</v>
      </c>
      <c r="K128">
        <v>1.77</v>
      </c>
      <c r="L128">
        <v>3.94</v>
      </c>
      <c r="M128">
        <v>0.69</v>
      </c>
      <c r="N128">
        <v>2.84</v>
      </c>
      <c r="O128">
        <v>352</v>
      </c>
      <c r="P128">
        <v>2</v>
      </c>
    </row>
    <row r="129" spans="1:16" x14ac:dyDescent="0.3">
      <c r="A129">
        <v>128</v>
      </c>
      <c r="B129" t="s">
        <v>16</v>
      </c>
      <c r="C129">
        <v>11.79</v>
      </c>
      <c r="D129">
        <v>2.13</v>
      </c>
      <c r="E129">
        <v>2.78</v>
      </c>
      <c r="F129">
        <v>28.5</v>
      </c>
      <c r="G129">
        <v>92</v>
      </c>
      <c r="H129">
        <v>2.13</v>
      </c>
      <c r="I129">
        <v>2.2400000000000002</v>
      </c>
      <c r="J129">
        <v>0.57999999999999996</v>
      </c>
      <c r="K129">
        <v>1.76</v>
      </c>
      <c r="L129">
        <v>3</v>
      </c>
      <c r="M129">
        <v>0.97</v>
      </c>
      <c r="N129">
        <v>2.44</v>
      </c>
      <c r="O129">
        <v>466</v>
      </c>
      <c r="P129">
        <v>3</v>
      </c>
    </row>
    <row r="130" spans="1:16" x14ac:dyDescent="0.3">
      <c r="A130">
        <v>129</v>
      </c>
      <c r="B130" t="s">
        <v>16</v>
      </c>
      <c r="C130">
        <v>12.37</v>
      </c>
      <c r="D130">
        <v>1.63</v>
      </c>
      <c r="E130">
        <v>2.2999999999999998</v>
      </c>
      <c r="F130">
        <v>24.5</v>
      </c>
      <c r="G130">
        <v>88</v>
      </c>
      <c r="H130">
        <v>2.2200000000000002</v>
      </c>
      <c r="I130">
        <v>2.4500000000000002</v>
      </c>
      <c r="J130">
        <v>0.4</v>
      </c>
      <c r="K130">
        <v>1.9</v>
      </c>
      <c r="L130">
        <v>2.12</v>
      </c>
      <c r="M130">
        <v>0.89</v>
      </c>
      <c r="N130">
        <v>2.78</v>
      </c>
      <c r="O130">
        <v>342</v>
      </c>
      <c r="P130">
        <v>2</v>
      </c>
    </row>
    <row r="131" spans="1:16" x14ac:dyDescent="0.3">
      <c r="A131">
        <v>130</v>
      </c>
      <c r="B131" t="s">
        <v>16</v>
      </c>
      <c r="C131">
        <v>12.04</v>
      </c>
      <c r="D131">
        <v>4.3</v>
      </c>
      <c r="E131">
        <v>2.38</v>
      </c>
      <c r="F131">
        <v>22</v>
      </c>
      <c r="G131">
        <v>80</v>
      </c>
      <c r="H131">
        <v>2.1</v>
      </c>
      <c r="I131">
        <v>1.75</v>
      </c>
      <c r="J131">
        <v>0.42</v>
      </c>
      <c r="K131">
        <v>1.35</v>
      </c>
      <c r="L131">
        <v>2.6</v>
      </c>
      <c r="M131">
        <v>0.79</v>
      </c>
      <c r="N131">
        <v>2.57</v>
      </c>
      <c r="O131">
        <v>580</v>
      </c>
      <c r="P131">
        <v>3</v>
      </c>
    </row>
    <row r="132" spans="1:16" x14ac:dyDescent="0.3">
      <c r="A132">
        <v>131</v>
      </c>
      <c r="B132" t="s">
        <v>17</v>
      </c>
      <c r="C132">
        <v>12.86</v>
      </c>
      <c r="D132">
        <v>1.35</v>
      </c>
      <c r="E132">
        <v>2.3199999999999998</v>
      </c>
      <c r="F132">
        <v>18</v>
      </c>
      <c r="G132">
        <v>122</v>
      </c>
      <c r="H132">
        <v>1.51</v>
      </c>
      <c r="I132">
        <v>1.25</v>
      </c>
      <c r="J132">
        <v>0.21</v>
      </c>
      <c r="K132">
        <v>0.94</v>
      </c>
      <c r="L132">
        <v>4.0999999999999996</v>
      </c>
      <c r="M132">
        <v>0.76</v>
      </c>
      <c r="N132">
        <v>1.29</v>
      </c>
      <c r="O132">
        <v>630</v>
      </c>
      <c r="P132">
        <v>3</v>
      </c>
    </row>
    <row r="133" spans="1:16" x14ac:dyDescent="0.3">
      <c r="A133">
        <v>132</v>
      </c>
      <c r="B133" t="s">
        <v>17</v>
      </c>
      <c r="C133">
        <v>12.88</v>
      </c>
      <c r="D133">
        <v>2.99</v>
      </c>
      <c r="E133">
        <v>2.4</v>
      </c>
      <c r="F133">
        <v>20</v>
      </c>
      <c r="G133">
        <v>104</v>
      </c>
      <c r="H133">
        <v>1.3</v>
      </c>
      <c r="I133">
        <v>1.22</v>
      </c>
      <c r="J133">
        <v>0.24</v>
      </c>
      <c r="K133">
        <v>0.83</v>
      </c>
      <c r="L133">
        <v>5.4</v>
      </c>
      <c r="M133">
        <v>0.74</v>
      </c>
      <c r="N133">
        <v>1.42</v>
      </c>
      <c r="O133">
        <v>530</v>
      </c>
      <c r="P133">
        <v>3</v>
      </c>
    </row>
    <row r="134" spans="1:16" x14ac:dyDescent="0.3">
      <c r="A134">
        <v>133</v>
      </c>
      <c r="B134" t="s">
        <v>17</v>
      </c>
      <c r="C134">
        <v>12.81</v>
      </c>
      <c r="D134">
        <v>2.31</v>
      </c>
      <c r="E134">
        <v>2.4</v>
      </c>
      <c r="F134">
        <v>24</v>
      </c>
      <c r="G134">
        <v>98</v>
      </c>
      <c r="H134">
        <v>1.1499999999999999</v>
      </c>
      <c r="I134">
        <v>1.0900000000000001</v>
      </c>
      <c r="J134">
        <v>0.27</v>
      </c>
      <c r="K134">
        <v>0.83</v>
      </c>
      <c r="L134">
        <v>5.7</v>
      </c>
      <c r="M134">
        <v>0.66</v>
      </c>
      <c r="N134">
        <v>1.36</v>
      </c>
      <c r="O134">
        <v>560</v>
      </c>
      <c r="P134">
        <v>3</v>
      </c>
    </row>
    <row r="135" spans="1:16" x14ac:dyDescent="0.3">
      <c r="A135">
        <v>134</v>
      </c>
      <c r="B135" t="s">
        <v>17</v>
      </c>
      <c r="C135">
        <v>12.7</v>
      </c>
      <c r="D135">
        <v>3.55</v>
      </c>
      <c r="E135">
        <v>2.36</v>
      </c>
      <c r="F135">
        <v>21.5</v>
      </c>
      <c r="G135">
        <v>106</v>
      </c>
      <c r="H135">
        <v>1.7</v>
      </c>
      <c r="I135">
        <v>1.2</v>
      </c>
      <c r="J135">
        <v>0.17</v>
      </c>
      <c r="K135">
        <v>0.84</v>
      </c>
      <c r="L135">
        <v>5</v>
      </c>
      <c r="M135">
        <v>0.78</v>
      </c>
      <c r="N135">
        <v>1.29</v>
      </c>
      <c r="O135">
        <v>600</v>
      </c>
      <c r="P135">
        <v>3</v>
      </c>
    </row>
    <row r="136" spans="1:16" x14ac:dyDescent="0.3">
      <c r="A136">
        <v>135</v>
      </c>
      <c r="B136" t="s">
        <v>17</v>
      </c>
      <c r="C136">
        <v>12.51</v>
      </c>
      <c r="D136">
        <v>1.24</v>
      </c>
      <c r="E136">
        <v>2.25</v>
      </c>
      <c r="F136">
        <v>17.5</v>
      </c>
      <c r="G136">
        <v>85</v>
      </c>
      <c r="H136">
        <v>2</v>
      </c>
      <c r="I136">
        <v>0.57999999999999996</v>
      </c>
      <c r="J136">
        <v>0.6</v>
      </c>
      <c r="K136">
        <v>1.25</v>
      </c>
      <c r="L136">
        <v>5.45</v>
      </c>
      <c r="M136">
        <v>0.75</v>
      </c>
      <c r="N136">
        <v>1.51</v>
      </c>
      <c r="O136">
        <v>650</v>
      </c>
      <c r="P136">
        <v>3</v>
      </c>
    </row>
    <row r="137" spans="1:16" x14ac:dyDescent="0.3">
      <c r="A137">
        <v>136</v>
      </c>
      <c r="B137" t="s">
        <v>17</v>
      </c>
      <c r="C137">
        <v>12.6</v>
      </c>
      <c r="D137">
        <v>2.46</v>
      </c>
      <c r="E137">
        <v>2.2000000000000002</v>
      </c>
      <c r="F137">
        <v>18.5</v>
      </c>
      <c r="G137">
        <v>94</v>
      </c>
      <c r="H137">
        <v>1.62</v>
      </c>
      <c r="I137">
        <v>0.66</v>
      </c>
      <c r="J137">
        <v>0.63</v>
      </c>
      <c r="K137">
        <v>0.94</v>
      </c>
      <c r="L137">
        <v>7.1</v>
      </c>
      <c r="M137">
        <v>0.73</v>
      </c>
      <c r="N137">
        <v>1.58</v>
      </c>
      <c r="O137">
        <v>695</v>
      </c>
      <c r="P137">
        <v>3</v>
      </c>
    </row>
    <row r="138" spans="1:16" x14ac:dyDescent="0.3">
      <c r="A138">
        <v>137</v>
      </c>
      <c r="B138" t="s">
        <v>17</v>
      </c>
      <c r="C138">
        <v>12.25</v>
      </c>
      <c r="D138">
        <v>4.72</v>
      </c>
      <c r="E138">
        <v>2.54</v>
      </c>
      <c r="F138">
        <v>21</v>
      </c>
      <c r="G138">
        <v>89</v>
      </c>
      <c r="H138">
        <v>1.38</v>
      </c>
      <c r="I138">
        <v>0.47</v>
      </c>
      <c r="J138">
        <v>0.53</v>
      </c>
      <c r="K138">
        <v>0.8</v>
      </c>
      <c r="L138">
        <v>3.85</v>
      </c>
      <c r="M138">
        <v>0.75</v>
      </c>
      <c r="N138">
        <v>1.27</v>
      </c>
      <c r="O138">
        <v>720</v>
      </c>
      <c r="P138">
        <v>3</v>
      </c>
    </row>
    <row r="139" spans="1:16" x14ac:dyDescent="0.3">
      <c r="A139">
        <v>138</v>
      </c>
      <c r="B139" t="s">
        <v>17</v>
      </c>
      <c r="C139">
        <v>12.53</v>
      </c>
      <c r="D139">
        <v>5.51</v>
      </c>
      <c r="E139">
        <v>2.64</v>
      </c>
      <c r="F139">
        <v>25</v>
      </c>
      <c r="G139">
        <v>96</v>
      </c>
      <c r="H139">
        <v>1.79</v>
      </c>
      <c r="I139">
        <v>0.6</v>
      </c>
      <c r="J139">
        <v>0.63</v>
      </c>
      <c r="K139">
        <v>1.1000000000000001</v>
      </c>
      <c r="L139">
        <v>5</v>
      </c>
      <c r="M139">
        <v>0.82</v>
      </c>
      <c r="N139">
        <v>1.69</v>
      </c>
      <c r="O139">
        <v>515</v>
      </c>
      <c r="P139">
        <v>3</v>
      </c>
    </row>
    <row r="140" spans="1:16" x14ac:dyDescent="0.3">
      <c r="A140">
        <v>139</v>
      </c>
      <c r="B140" t="s">
        <v>17</v>
      </c>
      <c r="C140">
        <v>13.49</v>
      </c>
      <c r="D140">
        <v>3.59</v>
      </c>
      <c r="E140">
        <v>2.19</v>
      </c>
      <c r="F140">
        <v>19.5</v>
      </c>
      <c r="G140">
        <v>88</v>
      </c>
      <c r="H140">
        <v>1.62</v>
      </c>
      <c r="I140">
        <v>0.48</v>
      </c>
      <c r="J140">
        <v>0.57999999999999996</v>
      </c>
      <c r="K140">
        <v>0.88</v>
      </c>
      <c r="L140">
        <v>5.7</v>
      </c>
      <c r="M140">
        <v>0.81</v>
      </c>
      <c r="N140">
        <v>1.82</v>
      </c>
      <c r="O140">
        <v>580</v>
      </c>
      <c r="P140">
        <v>3</v>
      </c>
    </row>
    <row r="141" spans="1:16" x14ac:dyDescent="0.3">
      <c r="A141">
        <v>140</v>
      </c>
      <c r="B141" t="s">
        <v>17</v>
      </c>
      <c r="C141">
        <v>12.84</v>
      </c>
      <c r="D141">
        <v>2.96</v>
      </c>
      <c r="E141">
        <v>2.61</v>
      </c>
      <c r="F141">
        <v>24</v>
      </c>
      <c r="G141">
        <v>101</v>
      </c>
      <c r="H141">
        <v>2.3199999999999998</v>
      </c>
      <c r="I141">
        <v>0.6</v>
      </c>
      <c r="J141">
        <v>0.53</v>
      </c>
      <c r="K141">
        <v>0.81</v>
      </c>
      <c r="L141">
        <v>4.92</v>
      </c>
      <c r="M141">
        <v>0.89</v>
      </c>
      <c r="N141">
        <v>2.15</v>
      </c>
      <c r="O141">
        <v>590</v>
      </c>
      <c r="P141">
        <v>3</v>
      </c>
    </row>
    <row r="142" spans="1:16" x14ac:dyDescent="0.3">
      <c r="A142">
        <v>141</v>
      </c>
      <c r="B142" t="s">
        <v>17</v>
      </c>
      <c r="C142">
        <v>12.93</v>
      </c>
      <c r="D142">
        <v>2.81</v>
      </c>
      <c r="E142">
        <v>2.7</v>
      </c>
      <c r="F142">
        <v>21</v>
      </c>
      <c r="G142">
        <v>96</v>
      </c>
      <c r="H142">
        <v>1.54</v>
      </c>
      <c r="I142">
        <v>0.5</v>
      </c>
      <c r="J142">
        <v>0.53</v>
      </c>
      <c r="K142">
        <v>0.75</v>
      </c>
      <c r="L142">
        <v>4.5999999999999996</v>
      </c>
      <c r="M142">
        <v>0.77</v>
      </c>
      <c r="N142">
        <v>2.31</v>
      </c>
      <c r="O142">
        <v>600</v>
      </c>
      <c r="P142">
        <v>3</v>
      </c>
    </row>
    <row r="143" spans="1:16" x14ac:dyDescent="0.3">
      <c r="A143">
        <v>142</v>
      </c>
      <c r="B143" t="s">
        <v>17</v>
      </c>
      <c r="C143">
        <v>13.36</v>
      </c>
      <c r="D143">
        <v>2.56</v>
      </c>
      <c r="E143">
        <v>2.35</v>
      </c>
      <c r="F143">
        <v>20</v>
      </c>
      <c r="G143">
        <v>89</v>
      </c>
      <c r="H143">
        <v>1.4</v>
      </c>
      <c r="I143">
        <v>0.5</v>
      </c>
      <c r="J143">
        <v>0.37</v>
      </c>
      <c r="K143">
        <v>0.64</v>
      </c>
      <c r="L143">
        <v>5.6</v>
      </c>
      <c r="M143">
        <v>0.7</v>
      </c>
      <c r="N143">
        <v>2.4700000000000002</v>
      </c>
      <c r="O143">
        <v>780</v>
      </c>
      <c r="P143">
        <v>3</v>
      </c>
    </row>
    <row r="144" spans="1:16" x14ac:dyDescent="0.3">
      <c r="A144">
        <v>143</v>
      </c>
      <c r="B144" t="s">
        <v>17</v>
      </c>
      <c r="C144">
        <v>13.52</v>
      </c>
      <c r="D144">
        <v>3.17</v>
      </c>
      <c r="E144">
        <v>2.72</v>
      </c>
      <c r="F144">
        <v>23.5</v>
      </c>
      <c r="G144">
        <v>97</v>
      </c>
      <c r="H144">
        <v>1.55</v>
      </c>
      <c r="I144">
        <v>0.52</v>
      </c>
      <c r="J144">
        <v>0.5</v>
      </c>
      <c r="K144">
        <v>0.55000000000000004</v>
      </c>
      <c r="L144">
        <v>4.3499999999999996</v>
      </c>
      <c r="M144">
        <v>0.89</v>
      </c>
      <c r="N144">
        <v>2.06</v>
      </c>
      <c r="O144">
        <v>520</v>
      </c>
      <c r="P144">
        <v>3</v>
      </c>
    </row>
    <row r="145" spans="1:16" x14ac:dyDescent="0.3">
      <c r="A145">
        <v>144</v>
      </c>
      <c r="B145" t="s">
        <v>17</v>
      </c>
      <c r="C145">
        <v>13.62</v>
      </c>
      <c r="D145">
        <v>4.95</v>
      </c>
      <c r="E145">
        <v>2.35</v>
      </c>
      <c r="F145">
        <v>20</v>
      </c>
      <c r="G145">
        <v>92</v>
      </c>
      <c r="H145">
        <v>2</v>
      </c>
      <c r="I145">
        <v>0.8</v>
      </c>
      <c r="J145">
        <v>0.47</v>
      </c>
      <c r="K145">
        <v>1.02</v>
      </c>
      <c r="L145">
        <v>4.4000000000000004</v>
      </c>
      <c r="M145">
        <v>0.91</v>
      </c>
      <c r="N145">
        <v>2.0499999999999998</v>
      </c>
      <c r="O145">
        <v>550</v>
      </c>
      <c r="P145">
        <v>3</v>
      </c>
    </row>
    <row r="146" spans="1:16" x14ac:dyDescent="0.3">
      <c r="A146">
        <v>145</v>
      </c>
      <c r="B146" t="s">
        <v>17</v>
      </c>
      <c r="C146">
        <v>12.25</v>
      </c>
      <c r="D146">
        <v>3.88</v>
      </c>
      <c r="E146">
        <v>2.2000000000000002</v>
      </c>
      <c r="F146">
        <v>18.5</v>
      </c>
      <c r="G146">
        <v>112</v>
      </c>
      <c r="H146">
        <v>1.38</v>
      </c>
      <c r="I146">
        <v>0.78</v>
      </c>
      <c r="J146">
        <v>0.28999999999999998</v>
      </c>
      <c r="K146">
        <v>1.1399999999999999</v>
      </c>
      <c r="L146">
        <v>8.2100000000000009</v>
      </c>
      <c r="M146">
        <v>0.65</v>
      </c>
      <c r="N146">
        <v>2</v>
      </c>
      <c r="O146">
        <v>855</v>
      </c>
      <c r="P146">
        <v>3</v>
      </c>
    </row>
    <row r="147" spans="1:16" x14ac:dyDescent="0.3">
      <c r="A147">
        <v>146</v>
      </c>
      <c r="B147" t="s">
        <v>17</v>
      </c>
      <c r="C147">
        <v>13.16</v>
      </c>
      <c r="D147">
        <v>3.57</v>
      </c>
      <c r="E147">
        <v>2.15</v>
      </c>
      <c r="F147">
        <v>21</v>
      </c>
      <c r="G147">
        <v>102</v>
      </c>
      <c r="H147">
        <v>1.5</v>
      </c>
      <c r="I147">
        <v>0.55000000000000004</v>
      </c>
      <c r="J147">
        <v>0.43</v>
      </c>
      <c r="K147">
        <v>1.3</v>
      </c>
      <c r="L147">
        <v>4</v>
      </c>
      <c r="M147">
        <v>0.6</v>
      </c>
      <c r="N147">
        <v>1.68</v>
      </c>
      <c r="O147">
        <v>830</v>
      </c>
      <c r="P147">
        <v>3</v>
      </c>
    </row>
    <row r="148" spans="1:16" x14ac:dyDescent="0.3">
      <c r="A148">
        <v>147</v>
      </c>
      <c r="B148" t="s">
        <v>17</v>
      </c>
      <c r="C148">
        <v>13.88</v>
      </c>
      <c r="D148">
        <v>5.04</v>
      </c>
      <c r="E148">
        <v>2.23</v>
      </c>
      <c r="F148">
        <v>20</v>
      </c>
      <c r="G148">
        <v>80</v>
      </c>
      <c r="H148">
        <v>0.98</v>
      </c>
      <c r="I148">
        <v>0.34</v>
      </c>
      <c r="J148">
        <v>0.4</v>
      </c>
      <c r="K148">
        <v>0.68</v>
      </c>
      <c r="L148">
        <v>4.9000000000000004</v>
      </c>
      <c r="M148">
        <v>0.57999999999999996</v>
      </c>
      <c r="N148">
        <v>1.33</v>
      </c>
      <c r="O148">
        <v>415</v>
      </c>
      <c r="P148">
        <v>3</v>
      </c>
    </row>
    <row r="149" spans="1:16" x14ac:dyDescent="0.3">
      <c r="A149">
        <v>148</v>
      </c>
      <c r="B149" t="s">
        <v>17</v>
      </c>
      <c r="C149">
        <v>12.87</v>
      </c>
      <c r="D149">
        <v>4.6100000000000003</v>
      </c>
      <c r="E149">
        <v>2.48</v>
      </c>
      <c r="F149">
        <v>21.5</v>
      </c>
      <c r="G149">
        <v>86</v>
      </c>
      <c r="H149">
        <v>1.7</v>
      </c>
      <c r="I149">
        <v>0.65</v>
      </c>
      <c r="J149">
        <v>0.47</v>
      </c>
      <c r="K149">
        <v>0.86</v>
      </c>
      <c r="L149">
        <v>7.65</v>
      </c>
      <c r="M149">
        <v>0.54</v>
      </c>
      <c r="N149">
        <v>1.86</v>
      </c>
      <c r="O149">
        <v>625</v>
      </c>
      <c r="P149">
        <v>3</v>
      </c>
    </row>
    <row r="150" spans="1:16" x14ac:dyDescent="0.3">
      <c r="A150">
        <v>149</v>
      </c>
      <c r="B150" t="s">
        <v>17</v>
      </c>
      <c r="C150">
        <v>13.32</v>
      </c>
      <c r="D150">
        <v>3.24</v>
      </c>
      <c r="E150">
        <v>2.38</v>
      </c>
      <c r="F150">
        <v>21.5</v>
      </c>
      <c r="G150">
        <v>92</v>
      </c>
      <c r="H150">
        <v>1.93</v>
      </c>
      <c r="I150">
        <v>0.76</v>
      </c>
      <c r="J150">
        <v>0.45</v>
      </c>
      <c r="K150">
        <v>1.25</v>
      </c>
      <c r="L150">
        <v>8.42</v>
      </c>
      <c r="M150">
        <v>0.55000000000000004</v>
      </c>
      <c r="N150">
        <v>1.62</v>
      </c>
      <c r="O150">
        <v>650</v>
      </c>
      <c r="P150">
        <v>3</v>
      </c>
    </row>
    <row r="151" spans="1:16" x14ac:dyDescent="0.3">
      <c r="A151">
        <v>150</v>
      </c>
      <c r="B151" t="s">
        <v>17</v>
      </c>
      <c r="C151">
        <v>13.08</v>
      </c>
      <c r="D151">
        <v>3.9</v>
      </c>
      <c r="E151">
        <v>2.36</v>
      </c>
      <c r="F151">
        <v>21.5</v>
      </c>
      <c r="G151">
        <v>113</v>
      </c>
      <c r="H151">
        <v>1.41</v>
      </c>
      <c r="I151">
        <v>1.39</v>
      </c>
      <c r="J151">
        <v>0.34</v>
      </c>
      <c r="K151">
        <v>1.1399999999999999</v>
      </c>
      <c r="L151">
        <v>9.4</v>
      </c>
      <c r="M151">
        <v>0.56999999999999995</v>
      </c>
      <c r="N151">
        <v>1.33</v>
      </c>
      <c r="O151">
        <v>550</v>
      </c>
      <c r="P151">
        <v>3</v>
      </c>
    </row>
    <row r="152" spans="1:16" x14ac:dyDescent="0.3">
      <c r="A152">
        <v>151</v>
      </c>
      <c r="B152" t="s">
        <v>17</v>
      </c>
      <c r="C152">
        <v>13.5</v>
      </c>
      <c r="D152">
        <v>3.12</v>
      </c>
      <c r="E152">
        <v>2.62</v>
      </c>
      <c r="F152">
        <v>24</v>
      </c>
      <c r="G152">
        <v>123</v>
      </c>
      <c r="H152">
        <v>1.4</v>
      </c>
      <c r="I152">
        <v>1.57</v>
      </c>
      <c r="J152">
        <v>0.22</v>
      </c>
      <c r="K152">
        <v>1.25</v>
      </c>
      <c r="L152">
        <v>8.6</v>
      </c>
      <c r="M152">
        <v>0.59</v>
      </c>
      <c r="N152">
        <v>1.3</v>
      </c>
      <c r="O152">
        <v>500</v>
      </c>
      <c r="P152">
        <v>3</v>
      </c>
    </row>
    <row r="153" spans="1:16" x14ac:dyDescent="0.3">
      <c r="A153">
        <v>152</v>
      </c>
      <c r="B153" t="s">
        <v>17</v>
      </c>
      <c r="C153">
        <v>12.79</v>
      </c>
      <c r="D153">
        <v>2.67</v>
      </c>
      <c r="E153">
        <v>2.48</v>
      </c>
      <c r="F153">
        <v>22</v>
      </c>
      <c r="G153">
        <v>112</v>
      </c>
      <c r="H153">
        <v>1.48</v>
      </c>
      <c r="I153">
        <v>1.36</v>
      </c>
      <c r="J153">
        <v>0.24</v>
      </c>
      <c r="K153">
        <v>1.26</v>
      </c>
      <c r="L153">
        <v>10.8</v>
      </c>
      <c r="M153">
        <v>0.48</v>
      </c>
      <c r="N153">
        <v>1.47</v>
      </c>
      <c r="O153">
        <v>480</v>
      </c>
      <c r="P153">
        <v>3</v>
      </c>
    </row>
    <row r="154" spans="1:16" x14ac:dyDescent="0.3">
      <c r="A154">
        <v>153</v>
      </c>
      <c r="B154" t="s">
        <v>17</v>
      </c>
      <c r="C154">
        <v>13.11</v>
      </c>
      <c r="D154">
        <v>1.9</v>
      </c>
      <c r="E154">
        <v>2.75</v>
      </c>
      <c r="F154">
        <v>25.5</v>
      </c>
      <c r="G154">
        <v>116</v>
      </c>
      <c r="H154">
        <v>2.2000000000000002</v>
      </c>
      <c r="I154">
        <v>1.28</v>
      </c>
      <c r="J154">
        <v>0.26</v>
      </c>
      <c r="K154">
        <v>1.56</v>
      </c>
      <c r="L154">
        <v>7.1</v>
      </c>
      <c r="M154">
        <v>0.61</v>
      </c>
      <c r="N154">
        <v>1.33</v>
      </c>
      <c r="O154">
        <v>425</v>
      </c>
      <c r="P154">
        <v>3</v>
      </c>
    </row>
    <row r="155" spans="1:16" x14ac:dyDescent="0.3">
      <c r="A155">
        <v>154</v>
      </c>
      <c r="B155" t="s">
        <v>17</v>
      </c>
      <c r="C155">
        <v>13.23</v>
      </c>
      <c r="D155">
        <v>3.3</v>
      </c>
      <c r="E155">
        <v>2.2799999999999998</v>
      </c>
      <c r="F155">
        <v>18.5</v>
      </c>
      <c r="G155">
        <v>98</v>
      </c>
      <c r="H155">
        <v>1.8</v>
      </c>
      <c r="I155">
        <v>0.83</v>
      </c>
      <c r="J155">
        <v>0.61</v>
      </c>
      <c r="K155">
        <v>1.87</v>
      </c>
      <c r="L155">
        <v>10.52</v>
      </c>
      <c r="M155">
        <v>0.56000000000000005</v>
      </c>
      <c r="N155">
        <v>1.51</v>
      </c>
      <c r="O155">
        <v>675</v>
      </c>
      <c r="P155">
        <v>3</v>
      </c>
    </row>
    <row r="156" spans="1:16" x14ac:dyDescent="0.3">
      <c r="A156">
        <v>155</v>
      </c>
      <c r="B156" t="s">
        <v>17</v>
      </c>
      <c r="C156">
        <v>12.58</v>
      </c>
      <c r="D156">
        <v>1.29</v>
      </c>
      <c r="E156">
        <v>2.1</v>
      </c>
      <c r="F156">
        <v>20</v>
      </c>
      <c r="G156">
        <v>103</v>
      </c>
      <c r="H156">
        <v>1.48</v>
      </c>
      <c r="I156">
        <v>0.57999999999999996</v>
      </c>
      <c r="J156">
        <v>0.53</v>
      </c>
      <c r="K156">
        <v>1.4</v>
      </c>
      <c r="L156">
        <v>7.6</v>
      </c>
      <c r="M156">
        <v>0.57999999999999996</v>
      </c>
      <c r="N156">
        <v>1.55</v>
      </c>
      <c r="O156">
        <v>640</v>
      </c>
      <c r="P156">
        <v>3</v>
      </c>
    </row>
    <row r="157" spans="1:16" x14ac:dyDescent="0.3">
      <c r="A157">
        <v>156</v>
      </c>
      <c r="B157" t="s">
        <v>17</v>
      </c>
      <c r="C157">
        <v>13.17</v>
      </c>
      <c r="D157">
        <v>5.19</v>
      </c>
      <c r="E157">
        <v>2.3199999999999998</v>
      </c>
      <c r="F157">
        <v>22</v>
      </c>
      <c r="G157">
        <v>93</v>
      </c>
      <c r="H157">
        <v>1.74</v>
      </c>
      <c r="I157">
        <v>0.63</v>
      </c>
      <c r="J157">
        <v>0.61</v>
      </c>
      <c r="K157">
        <v>1.55</v>
      </c>
      <c r="L157">
        <v>7.9</v>
      </c>
      <c r="M157">
        <v>0.6</v>
      </c>
      <c r="N157">
        <v>1.48</v>
      </c>
      <c r="O157">
        <v>725</v>
      </c>
      <c r="P157">
        <v>3</v>
      </c>
    </row>
    <row r="158" spans="1:16" x14ac:dyDescent="0.3">
      <c r="A158">
        <v>157</v>
      </c>
      <c r="B158" t="s">
        <v>17</v>
      </c>
      <c r="C158">
        <v>13.84</v>
      </c>
      <c r="D158">
        <v>4.12</v>
      </c>
      <c r="E158">
        <v>2.38</v>
      </c>
      <c r="F158">
        <v>19.5</v>
      </c>
      <c r="G158">
        <v>89</v>
      </c>
      <c r="H158">
        <v>1.8</v>
      </c>
      <c r="I158">
        <v>0.83</v>
      </c>
      <c r="J158">
        <v>0.48</v>
      </c>
      <c r="K158">
        <v>1.56</v>
      </c>
      <c r="L158">
        <v>9.01</v>
      </c>
      <c r="M158">
        <v>0.56999999999999995</v>
      </c>
      <c r="N158">
        <v>1.64</v>
      </c>
      <c r="O158">
        <v>480</v>
      </c>
      <c r="P158">
        <v>3</v>
      </c>
    </row>
    <row r="159" spans="1:16" x14ac:dyDescent="0.3">
      <c r="A159">
        <v>158</v>
      </c>
      <c r="B159" t="s">
        <v>17</v>
      </c>
      <c r="C159">
        <v>12.45</v>
      </c>
      <c r="D159">
        <v>3.03</v>
      </c>
      <c r="E159">
        <v>2.64</v>
      </c>
      <c r="F159">
        <v>27</v>
      </c>
      <c r="G159">
        <v>97</v>
      </c>
      <c r="H159">
        <v>1.9</v>
      </c>
      <c r="I159">
        <v>0.57999999999999996</v>
      </c>
      <c r="J159">
        <v>0.63</v>
      </c>
      <c r="K159">
        <v>1.1399999999999999</v>
      </c>
      <c r="L159">
        <v>7.5</v>
      </c>
      <c r="M159">
        <v>0.67</v>
      </c>
      <c r="N159">
        <v>1.73</v>
      </c>
      <c r="O159">
        <v>880</v>
      </c>
      <c r="P159">
        <v>3</v>
      </c>
    </row>
    <row r="160" spans="1:16" x14ac:dyDescent="0.3">
      <c r="A160">
        <v>159</v>
      </c>
      <c r="B160" t="s">
        <v>17</v>
      </c>
      <c r="C160">
        <v>14.34</v>
      </c>
      <c r="D160">
        <v>1.68</v>
      </c>
      <c r="E160">
        <v>2.7</v>
      </c>
      <c r="F160">
        <v>25</v>
      </c>
      <c r="G160">
        <v>98</v>
      </c>
      <c r="H160">
        <v>2.8</v>
      </c>
      <c r="I160">
        <v>1.31</v>
      </c>
      <c r="J160">
        <v>0.53</v>
      </c>
      <c r="K160">
        <v>2.7</v>
      </c>
      <c r="L160">
        <v>13</v>
      </c>
      <c r="M160">
        <v>0.56999999999999995</v>
      </c>
      <c r="N160">
        <v>1.96</v>
      </c>
      <c r="O160">
        <v>660</v>
      </c>
      <c r="P160">
        <v>3</v>
      </c>
    </row>
    <row r="161" spans="1:16" x14ac:dyDescent="0.3">
      <c r="A161">
        <v>160</v>
      </c>
      <c r="B161" t="s">
        <v>17</v>
      </c>
      <c r="C161">
        <v>13.48</v>
      </c>
      <c r="D161">
        <v>1.67</v>
      </c>
      <c r="E161">
        <v>2.64</v>
      </c>
      <c r="F161">
        <v>22.5</v>
      </c>
      <c r="G161">
        <v>89</v>
      </c>
      <c r="H161">
        <v>2.6</v>
      </c>
      <c r="I161">
        <v>1.1000000000000001</v>
      </c>
      <c r="J161">
        <v>0.52</v>
      </c>
      <c r="K161">
        <v>2.29</v>
      </c>
      <c r="L161">
        <v>11.75</v>
      </c>
      <c r="M161">
        <v>0.56999999999999995</v>
      </c>
      <c r="N161">
        <v>1.78</v>
      </c>
      <c r="O161">
        <v>620</v>
      </c>
      <c r="P161">
        <v>3</v>
      </c>
    </row>
    <row r="162" spans="1:16" x14ac:dyDescent="0.3">
      <c r="A162">
        <v>161</v>
      </c>
      <c r="B162" t="s">
        <v>17</v>
      </c>
      <c r="C162">
        <v>12.36</v>
      </c>
      <c r="D162">
        <v>3.83</v>
      </c>
      <c r="E162">
        <v>2.38</v>
      </c>
      <c r="F162">
        <v>21</v>
      </c>
      <c r="G162">
        <v>88</v>
      </c>
      <c r="H162">
        <v>2.2999999999999998</v>
      </c>
      <c r="I162">
        <v>0.92</v>
      </c>
      <c r="J162">
        <v>0.5</v>
      </c>
      <c r="K162">
        <v>1.04</v>
      </c>
      <c r="L162">
        <v>7.65</v>
      </c>
      <c r="M162">
        <v>0.56000000000000005</v>
      </c>
      <c r="N162">
        <v>1.58</v>
      </c>
      <c r="O162">
        <v>520</v>
      </c>
      <c r="P162">
        <v>3</v>
      </c>
    </row>
    <row r="163" spans="1:16" x14ac:dyDescent="0.3">
      <c r="A163">
        <v>162</v>
      </c>
      <c r="B163" t="s">
        <v>17</v>
      </c>
      <c r="C163">
        <v>13.69</v>
      </c>
      <c r="D163">
        <v>3.26</v>
      </c>
      <c r="E163">
        <v>2.54</v>
      </c>
      <c r="F163">
        <v>20</v>
      </c>
      <c r="G163">
        <v>107</v>
      </c>
      <c r="H163">
        <v>1.83</v>
      </c>
      <c r="I163">
        <v>0.56000000000000005</v>
      </c>
      <c r="J163">
        <v>0.5</v>
      </c>
      <c r="K163">
        <v>0.8</v>
      </c>
      <c r="L163">
        <v>5.88</v>
      </c>
      <c r="M163">
        <v>0.96</v>
      </c>
      <c r="N163">
        <v>1.82</v>
      </c>
      <c r="O163">
        <v>680</v>
      </c>
      <c r="P163">
        <v>3</v>
      </c>
    </row>
    <row r="164" spans="1:16" x14ac:dyDescent="0.3">
      <c r="A164">
        <v>163</v>
      </c>
      <c r="B164" t="s">
        <v>17</v>
      </c>
      <c r="C164">
        <v>12.85</v>
      </c>
      <c r="D164">
        <v>3.27</v>
      </c>
      <c r="E164">
        <v>2.58</v>
      </c>
      <c r="F164">
        <v>22</v>
      </c>
      <c r="G164">
        <v>106</v>
      </c>
      <c r="H164">
        <v>1.65</v>
      </c>
      <c r="I164">
        <v>0.6</v>
      </c>
      <c r="J164">
        <v>0.6</v>
      </c>
      <c r="K164">
        <v>0.96</v>
      </c>
      <c r="L164">
        <v>5.58</v>
      </c>
      <c r="M164">
        <v>0.87</v>
      </c>
      <c r="N164">
        <v>2.11</v>
      </c>
      <c r="O164">
        <v>570</v>
      </c>
      <c r="P164">
        <v>3</v>
      </c>
    </row>
    <row r="165" spans="1:16" x14ac:dyDescent="0.3">
      <c r="A165">
        <v>164</v>
      </c>
      <c r="B165" t="s">
        <v>17</v>
      </c>
      <c r="C165">
        <v>12.96</v>
      </c>
      <c r="D165">
        <v>3.45</v>
      </c>
      <c r="E165">
        <v>2.35</v>
      </c>
      <c r="F165">
        <v>18.5</v>
      </c>
      <c r="G165">
        <v>106</v>
      </c>
      <c r="H165">
        <v>1.39</v>
      </c>
      <c r="I165">
        <v>0.7</v>
      </c>
      <c r="J165">
        <v>0.4</v>
      </c>
      <c r="K165">
        <v>0.94</v>
      </c>
      <c r="L165">
        <v>5.28</v>
      </c>
      <c r="M165">
        <v>0.68</v>
      </c>
      <c r="N165">
        <v>1.75</v>
      </c>
      <c r="O165">
        <v>675</v>
      </c>
      <c r="P165">
        <v>3</v>
      </c>
    </row>
    <row r="166" spans="1:16" x14ac:dyDescent="0.3">
      <c r="A166">
        <v>165</v>
      </c>
      <c r="B166" t="s">
        <v>17</v>
      </c>
      <c r="C166">
        <v>13.78</v>
      </c>
      <c r="D166">
        <v>2.76</v>
      </c>
      <c r="E166">
        <v>2.2999999999999998</v>
      </c>
      <c r="F166">
        <v>22</v>
      </c>
      <c r="G166">
        <v>90</v>
      </c>
      <c r="H166">
        <v>1.35</v>
      </c>
      <c r="I166">
        <v>0.68</v>
      </c>
      <c r="J166">
        <v>0.41</v>
      </c>
      <c r="K166">
        <v>1.03</v>
      </c>
      <c r="L166">
        <v>9.58</v>
      </c>
      <c r="M166">
        <v>0.7</v>
      </c>
      <c r="N166">
        <v>1.68</v>
      </c>
      <c r="O166">
        <v>615</v>
      </c>
      <c r="P166">
        <v>3</v>
      </c>
    </row>
    <row r="167" spans="1:16" x14ac:dyDescent="0.3">
      <c r="A167">
        <v>166</v>
      </c>
      <c r="B167" t="s">
        <v>17</v>
      </c>
      <c r="C167">
        <v>13.73</v>
      </c>
      <c r="D167">
        <v>4.3600000000000003</v>
      </c>
      <c r="E167">
        <v>2.2599999999999998</v>
      </c>
      <c r="F167">
        <v>22.5</v>
      </c>
      <c r="G167">
        <v>88</v>
      </c>
      <c r="H167">
        <v>1.28</v>
      </c>
      <c r="I167">
        <v>0.47</v>
      </c>
      <c r="J167">
        <v>0.52</v>
      </c>
      <c r="K167">
        <v>1.1499999999999999</v>
      </c>
      <c r="L167">
        <v>6.62</v>
      </c>
      <c r="M167">
        <v>0.78</v>
      </c>
      <c r="N167">
        <v>1.75</v>
      </c>
      <c r="O167">
        <v>520</v>
      </c>
      <c r="P167">
        <v>3</v>
      </c>
    </row>
    <row r="168" spans="1:16" x14ac:dyDescent="0.3">
      <c r="A168">
        <v>167</v>
      </c>
      <c r="B168" t="s">
        <v>17</v>
      </c>
      <c r="C168">
        <v>13.45</v>
      </c>
      <c r="D168">
        <v>3.7</v>
      </c>
      <c r="E168">
        <v>2.6</v>
      </c>
      <c r="F168">
        <v>23</v>
      </c>
      <c r="G168">
        <v>111</v>
      </c>
      <c r="H168">
        <v>1.7</v>
      </c>
      <c r="I168">
        <v>0.92</v>
      </c>
      <c r="J168">
        <v>0.43</v>
      </c>
      <c r="K168">
        <v>1.46</v>
      </c>
      <c r="L168">
        <v>10.68</v>
      </c>
      <c r="M168">
        <v>0.85</v>
      </c>
      <c r="N168">
        <v>1.56</v>
      </c>
      <c r="O168">
        <v>695</v>
      </c>
      <c r="P168">
        <v>3</v>
      </c>
    </row>
    <row r="169" spans="1:16" x14ac:dyDescent="0.3">
      <c r="A169">
        <v>168</v>
      </c>
      <c r="B169" t="s">
        <v>17</v>
      </c>
      <c r="C169">
        <v>12.82</v>
      </c>
      <c r="D169">
        <v>3.37</v>
      </c>
      <c r="E169">
        <v>2.2999999999999998</v>
      </c>
      <c r="F169">
        <v>19.5</v>
      </c>
      <c r="G169">
        <v>88</v>
      </c>
      <c r="H169">
        <v>1.48</v>
      </c>
      <c r="I169">
        <v>0.66</v>
      </c>
      <c r="J169">
        <v>0.4</v>
      </c>
      <c r="K169">
        <v>0.97</v>
      </c>
      <c r="L169">
        <v>10.26</v>
      </c>
      <c r="M169">
        <v>0.72</v>
      </c>
      <c r="N169">
        <v>1.75</v>
      </c>
      <c r="O169">
        <v>685</v>
      </c>
      <c r="P169">
        <v>3</v>
      </c>
    </row>
    <row r="170" spans="1:16" x14ac:dyDescent="0.3">
      <c r="A170">
        <v>169</v>
      </c>
      <c r="B170" t="s">
        <v>17</v>
      </c>
      <c r="C170">
        <v>13.58</v>
      </c>
      <c r="D170">
        <v>2.58</v>
      </c>
      <c r="E170">
        <v>2.69</v>
      </c>
      <c r="F170">
        <v>24.5</v>
      </c>
      <c r="G170">
        <v>105</v>
      </c>
      <c r="H170">
        <v>1.55</v>
      </c>
      <c r="I170">
        <v>0.84</v>
      </c>
      <c r="J170">
        <v>0.39</v>
      </c>
      <c r="K170">
        <v>1.54</v>
      </c>
      <c r="L170">
        <v>8.66</v>
      </c>
      <c r="M170">
        <v>0.74</v>
      </c>
      <c r="N170">
        <v>1.8</v>
      </c>
      <c r="O170">
        <v>750</v>
      </c>
      <c r="P170">
        <v>3</v>
      </c>
    </row>
    <row r="171" spans="1:16" x14ac:dyDescent="0.3">
      <c r="A171">
        <v>170</v>
      </c>
      <c r="B171" t="s">
        <v>17</v>
      </c>
      <c r="C171">
        <v>13.4</v>
      </c>
      <c r="D171">
        <v>4.5999999999999996</v>
      </c>
      <c r="E171">
        <v>2.86</v>
      </c>
      <c r="F171">
        <v>25</v>
      </c>
      <c r="G171">
        <v>112</v>
      </c>
      <c r="H171">
        <v>1.98</v>
      </c>
      <c r="I171">
        <v>0.96</v>
      </c>
      <c r="J171">
        <v>0.27</v>
      </c>
      <c r="K171">
        <v>1.1100000000000001</v>
      </c>
      <c r="L171">
        <v>8.5</v>
      </c>
      <c r="M171">
        <v>0.67</v>
      </c>
      <c r="N171">
        <v>1.92</v>
      </c>
      <c r="O171">
        <v>630</v>
      </c>
      <c r="P171">
        <v>3</v>
      </c>
    </row>
    <row r="172" spans="1:16" x14ac:dyDescent="0.3">
      <c r="A172">
        <v>171</v>
      </c>
      <c r="B172" t="s">
        <v>17</v>
      </c>
      <c r="C172">
        <v>12.2</v>
      </c>
      <c r="D172">
        <v>3.03</v>
      </c>
      <c r="E172">
        <v>2.3199999999999998</v>
      </c>
      <c r="F172">
        <v>19</v>
      </c>
      <c r="G172">
        <v>96</v>
      </c>
      <c r="H172">
        <v>1.25</v>
      </c>
      <c r="I172">
        <v>0.49</v>
      </c>
      <c r="J172">
        <v>0.4</v>
      </c>
      <c r="K172">
        <v>0.73</v>
      </c>
      <c r="L172">
        <v>5.5</v>
      </c>
      <c r="M172">
        <v>0.66</v>
      </c>
      <c r="N172">
        <v>1.83</v>
      </c>
      <c r="O172">
        <v>510</v>
      </c>
      <c r="P172">
        <v>3</v>
      </c>
    </row>
    <row r="173" spans="1:16" x14ac:dyDescent="0.3">
      <c r="A173">
        <v>172</v>
      </c>
      <c r="B173" t="s">
        <v>17</v>
      </c>
      <c r="C173">
        <v>12.77</v>
      </c>
      <c r="D173">
        <v>2.39</v>
      </c>
      <c r="E173">
        <v>2.2799999999999998</v>
      </c>
      <c r="F173">
        <v>19.5</v>
      </c>
      <c r="G173">
        <v>86</v>
      </c>
      <c r="H173">
        <v>1.39</v>
      </c>
      <c r="I173">
        <v>0.51</v>
      </c>
      <c r="J173">
        <v>0.48</v>
      </c>
      <c r="K173">
        <v>0.64</v>
      </c>
      <c r="L173">
        <v>9.8999989999999993</v>
      </c>
      <c r="M173">
        <v>0.56999999999999995</v>
      </c>
      <c r="N173">
        <v>1.63</v>
      </c>
      <c r="O173">
        <v>470</v>
      </c>
      <c r="P173">
        <v>3</v>
      </c>
    </row>
    <row r="174" spans="1:16" x14ac:dyDescent="0.3">
      <c r="A174">
        <v>173</v>
      </c>
      <c r="B174" t="s">
        <v>17</v>
      </c>
      <c r="C174">
        <v>14.16</v>
      </c>
      <c r="D174">
        <v>2.5099999999999998</v>
      </c>
      <c r="E174">
        <v>2.48</v>
      </c>
      <c r="F174">
        <v>20</v>
      </c>
      <c r="G174">
        <v>91</v>
      </c>
      <c r="H174">
        <v>1.68</v>
      </c>
      <c r="I174">
        <v>0.7</v>
      </c>
      <c r="J174">
        <v>0.44</v>
      </c>
      <c r="K174">
        <v>1.24</v>
      </c>
      <c r="L174">
        <v>9.6999999999999993</v>
      </c>
      <c r="M174">
        <v>0.62</v>
      </c>
      <c r="N174">
        <v>1.71</v>
      </c>
      <c r="O174">
        <v>660</v>
      </c>
      <c r="P174">
        <v>3</v>
      </c>
    </row>
    <row r="175" spans="1:16" x14ac:dyDescent="0.3">
      <c r="A175">
        <v>174</v>
      </c>
      <c r="B175" t="s">
        <v>17</v>
      </c>
      <c r="C175">
        <v>13.71</v>
      </c>
      <c r="D175">
        <v>5.65</v>
      </c>
      <c r="E175">
        <v>2.4500000000000002</v>
      </c>
      <c r="F175">
        <v>20.5</v>
      </c>
      <c r="G175">
        <v>95</v>
      </c>
      <c r="H175">
        <v>1.68</v>
      </c>
      <c r="I175">
        <v>0.61</v>
      </c>
      <c r="J175">
        <v>0.52</v>
      </c>
      <c r="K175">
        <v>1.06</v>
      </c>
      <c r="L175">
        <v>7.7</v>
      </c>
      <c r="M175">
        <v>0.64</v>
      </c>
      <c r="N175">
        <v>1.74</v>
      </c>
      <c r="O175">
        <v>740</v>
      </c>
      <c r="P175">
        <v>3</v>
      </c>
    </row>
    <row r="176" spans="1:16" x14ac:dyDescent="0.3">
      <c r="A176">
        <v>175</v>
      </c>
      <c r="B176" t="s">
        <v>17</v>
      </c>
      <c r="C176">
        <v>13.4</v>
      </c>
      <c r="D176">
        <v>3.91</v>
      </c>
      <c r="E176">
        <v>2.48</v>
      </c>
      <c r="F176">
        <v>23</v>
      </c>
      <c r="G176">
        <v>102</v>
      </c>
      <c r="H176">
        <v>1.8</v>
      </c>
      <c r="I176">
        <v>0.75</v>
      </c>
      <c r="J176">
        <v>0.43</v>
      </c>
      <c r="K176">
        <v>1.41</v>
      </c>
      <c r="L176">
        <v>7.3</v>
      </c>
      <c r="M176">
        <v>0.7</v>
      </c>
      <c r="N176">
        <v>1.56</v>
      </c>
      <c r="O176">
        <v>750</v>
      </c>
      <c r="P176">
        <v>3</v>
      </c>
    </row>
    <row r="177" spans="1:16" x14ac:dyDescent="0.3">
      <c r="A177">
        <v>176</v>
      </c>
      <c r="B177" t="s">
        <v>17</v>
      </c>
      <c r="C177">
        <v>13.27</v>
      </c>
      <c r="D177">
        <v>4.28</v>
      </c>
      <c r="E177">
        <v>2.2599999999999998</v>
      </c>
      <c r="F177">
        <v>20</v>
      </c>
      <c r="G177">
        <v>120</v>
      </c>
      <c r="H177">
        <v>1.59</v>
      </c>
      <c r="I177">
        <v>0.69</v>
      </c>
      <c r="J177">
        <v>0.43</v>
      </c>
      <c r="K177">
        <v>1.35</v>
      </c>
      <c r="L177">
        <v>10.199999999999999</v>
      </c>
      <c r="M177">
        <v>0.59</v>
      </c>
      <c r="N177">
        <v>1.56</v>
      </c>
      <c r="O177">
        <v>835</v>
      </c>
      <c r="P177">
        <v>3</v>
      </c>
    </row>
    <row r="178" spans="1:16" x14ac:dyDescent="0.3">
      <c r="A178">
        <v>177</v>
      </c>
      <c r="B178" t="s">
        <v>17</v>
      </c>
      <c r="C178">
        <v>13.17</v>
      </c>
      <c r="D178">
        <v>2.59</v>
      </c>
      <c r="E178">
        <v>2.37</v>
      </c>
      <c r="F178">
        <v>20</v>
      </c>
      <c r="G178">
        <v>120</v>
      </c>
      <c r="H178">
        <v>1.65</v>
      </c>
      <c r="I178">
        <v>0.68</v>
      </c>
      <c r="J178">
        <v>0.53</v>
      </c>
      <c r="K178">
        <v>1.46</v>
      </c>
      <c r="L178">
        <v>9.3000000000000007</v>
      </c>
      <c r="M178">
        <v>0.6</v>
      </c>
      <c r="N178">
        <v>1.62</v>
      </c>
      <c r="O178">
        <v>840</v>
      </c>
      <c r="P178">
        <v>3</v>
      </c>
    </row>
    <row r="179" spans="1:16" x14ac:dyDescent="0.3">
      <c r="A179">
        <v>178</v>
      </c>
      <c r="B179" t="s">
        <v>17</v>
      </c>
      <c r="C179">
        <v>14.13</v>
      </c>
      <c r="D179">
        <v>4.0999999999999996</v>
      </c>
      <c r="E179">
        <v>2.74</v>
      </c>
      <c r="F179">
        <v>24.5</v>
      </c>
      <c r="G179">
        <v>96</v>
      </c>
      <c r="H179">
        <v>2.0499999999999998</v>
      </c>
      <c r="I179">
        <v>0.76</v>
      </c>
      <c r="J179">
        <v>0.56000000000000005</v>
      </c>
      <c r="K179">
        <v>1.35</v>
      </c>
      <c r="L179">
        <v>9.1999999999999993</v>
      </c>
      <c r="M179">
        <v>0.61</v>
      </c>
      <c r="N179">
        <v>1.6</v>
      </c>
      <c r="O179">
        <v>560</v>
      </c>
      <c r="P17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1"/>
  <sheetViews>
    <sheetView topLeftCell="B160" workbookViewId="0">
      <selection activeCell="G180" sqref="G180"/>
    </sheetView>
  </sheetViews>
  <sheetFormatPr defaultRowHeight="14.4" x14ac:dyDescent="0.3"/>
  <cols>
    <col min="3" max="3" width="14.33203125" bestFit="1" customWidth="1"/>
    <col min="4" max="4" width="8.33203125" bestFit="1" customWidth="1"/>
    <col min="5" max="5" width="9.6640625" bestFit="1" customWidth="1"/>
    <col min="6" max="6" width="14.6640625" bestFit="1" customWidth="1"/>
    <col min="7" max="7" width="19.33203125" bestFit="1" customWidth="1"/>
  </cols>
  <sheetData>
    <row r="1" spans="1:10" x14ac:dyDescent="0.3">
      <c r="A1" s="11" t="s">
        <v>0</v>
      </c>
      <c r="B1" s="11" t="s">
        <v>0</v>
      </c>
      <c r="C1" s="11" t="s">
        <v>47</v>
      </c>
      <c r="D1" s="11" t="s">
        <v>41</v>
      </c>
      <c r="E1" s="11" t="s">
        <v>42</v>
      </c>
      <c r="F1" s="11" t="s">
        <v>45</v>
      </c>
      <c r="G1" s="11" t="s">
        <v>48</v>
      </c>
    </row>
    <row r="2" spans="1:10" x14ac:dyDescent="0.3">
      <c r="A2" t="s">
        <v>15</v>
      </c>
      <c r="B2">
        <f>IF(A2="A", 2, IF(A2="B", 1, 3))</f>
        <v>2</v>
      </c>
      <c r="C2">
        <v>2</v>
      </c>
      <c r="D2">
        <f ca="1">RANDBETWEEN(1,3)</f>
        <v>1</v>
      </c>
      <c r="E2" t="str">
        <f t="shared" ref="E2:E46" ca="1" si="0">IF(D2=1, "A", IF(D2=2, "B", "C"))</f>
        <v>A</v>
      </c>
      <c r="F2">
        <f t="shared" ref="F2:F46" ca="1" si="1">IF(D2&gt;B2, VLOOKUP(D2,$I$4:$J$6,2)-55, IF(D2&lt;B2, VLOOKUP(D2,$I$4:$J$6,2)-VLOOKUP(B2,$I$4:$J$6, 2), VLOOKUP(D2,$I$4:$J$6,2)))</f>
        <v>0</v>
      </c>
      <c r="G2">
        <f>IF(C2&gt;B2, VLOOKUP(C2,$I$4:$J$6,2)-55, IF(C2&lt;B2, VLOOKUP(C2,$I$4:$J$6,2)-VLOOKUP(B2,$I$4:$J$6, 2), VLOOKUP(C2,$I$4:$J$6,2)))</f>
        <v>35</v>
      </c>
    </row>
    <row r="3" spans="1:10" x14ac:dyDescent="0.3">
      <c r="A3" t="s">
        <v>15</v>
      </c>
      <c r="B3">
        <f t="shared" ref="B3:B66" si="2">IF(A3="A", 2, IF(A3="B", 1, 3))</f>
        <v>2</v>
      </c>
      <c r="C3">
        <v>2</v>
      </c>
      <c r="D3">
        <f t="shared" ref="D3:D66" ca="1" si="3">RANDBETWEEN(1,3)</f>
        <v>3</v>
      </c>
      <c r="E3" t="str">
        <f t="shared" ca="1" si="0"/>
        <v>C</v>
      </c>
      <c r="F3">
        <f t="shared" ca="1" si="1"/>
        <v>-40</v>
      </c>
      <c r="G3">
        <f t="shared" ref="G3:G66" si="4">IF(C3&gt;B3, VLOOKUP(C3,$I$4:$J$6,2)-55, IF(C3&lt;B3, VLOOKUP(C3,$I$4:$J$6,2)-VLOOKUP(B3,$I$4:$J$6, 2), VLOOKUP(C3,$I$4:$J$6,2)))</f>
        <v>35</v>
      </c>
      <c r="H3" s="8"/>
      <c r="I3" s="8" t="s">
        <v>0</v>
      </c>
      <c r="J3" s="8" t="s">
        <v>43</v>
      </c>
    </row>
    <row r="4" spans="1:10" x14ac:dyDescent="0.3">
      <c r="A4" t="s">
        <v>15</v>
      </c>
      <c r="B4">
        <f t="shared" si="2"/>
        <v>2</v>
      </c>
      <c r="C4">
        <v>2</v>
      </c>
      <c r="D4">
        <f t="shared" ca="1" si="3"/>
        <v>2</v>
      </c>
      <c r="E4" t="str">
        <f t="shared" ca="1" si="0"/>
        <v>B</v>
      </c>
      <c r="F4">
        <f t="shared" ca="1" si="1"/>
        <v>35</v>
      </c>
      <c r="G4">
        <f t="shared" si="4"/>
        <v>35</v>
      </c>
      <c r="H4" s="9" t="s">
        <v>15</v>
      </c>
      <c r="I4" s="7">
        <v>2</v>
      </c>
      <c r="J4" s="7">
        <v>55</v>
      </c>
    </row>
    <row r="5" spans="1:10" x14ac:dyDescent="0.3">
      <c r="A5" t="s">
        <v>15</v>
      </c>
      <c r="B5">
        <f t="shared" si="2"/>
        <v>2</v>
      </c>
      <c r="C5">
        <v>2</v>
      </c>
      <c r="D5">
        <f t="shared" ca="1" si="3"/>
        <v>2</v>
      </c>
      <c r="E5" t="str">
        <f t="shared" ca="1" si="0"/>
        <v>B</v>
      </c>
      <c r="F5">
        <f t="shared" ca="1" si="1"/>
        <v>35</v>
      </c>
      <c r="G5">
        <f t="shared" si="4"/>
        <v>35</v>
      </c>
      <c r="H5" s="10" t="s">
        <v>16</v>
      </c>
      <c r="I5" s="7">
        <v>1</v>
      </c>
      <c r="J5" s="7">
        <v>35</v>
      </c>
    </row>
    <row r="6" spans="1:10" x14ac:dyDescent="0.3">
      <c r="A6" t="s">
        <v>15</v>
      </c>
      <c r="B6">
        <f t="shared" si="2"/>
        <v>2</v>
      </c>
      <c r="C6">
        <v>2</v>
      </c>
      <c r="D6">
        <f t="shared" ca="1" si="3"/>
        <v>1</v>
      </c>
      <c r="E6" t="str">
        <f t="shared" ca="1" si="0"/>
        <v>A</v>
      </c>
      <c r="F6">
        <f t="shared" ca="1" si="1"/>
        <v>0</v>
      </c>
      <c r="G6">
        <f t="shared" si="4"/>
        <v>35</v>
      </c>
      <c r="H6" s="10" t="s">
        <v>17</v>
      </c>
      <c r="I6" s="7">
        <v>3</v>
      </c>
      <c r="J6" s="7">
        <v>15</v>
      </c>
    </row>
    <row r="7" spans="1:10" x14ac:dyDescent="0.3">
      <c r="A7" t="s">
        <v>15</v>
      </c>
      <c r="B7">
        <f t="shared" si="2"/>
        <v>2</v>
      </c>
      <c r="C7">
        <v>2</v>
      </c>
      <c r="D7">
        <f t="shared" ca="1" si="3"/>
        <v>3</v>
      </c>
      <c r="E7" t="str">
        <f t="shared" ca="1" si="0"/>
        <v>C</v>
      </c>
      <c r="F7">
        <f t="shared" ca="1" si="1"/>
        <v>-40</v>
      </c>
      <c r="G7">
        <f t="shared" si="4"/>
        <v>35</v>
      </c>
    </row>
    <row r="8" spans="1:10" x14ac:dyDescent="0.3">
      <c r="A8" t="s">
        <v>15</v>
      </c>
      <c r="B8">
        <f t="shared" si="2"/>
        <v>2</v>
      </c>
      <c r="C8">
        <v>2</v>
      </c>
      <c r="D8">
        <f t="shared" ca="1" si="3"/>
        <v>2</v>
      </c>
      <c r="E8" t="str">
        <f t="shared" ca="1" si="0"/>
        <v>B</v>
      </c>
      <c r="F8">
        <f t="shared" ca="1" si="1"/>
        <v>35</v>
      </c>
      <c r="G8">
        <f t="shared" si="4"/>
        <v>35</v>
      </c>
    </row>
    <row r="9" spans="1:10" x14ac:dyDescent="0.3">
      <c r="A9" t="s">
        <v>15</v>
      </c>
      <c r="B9">
        <f t="shared" si="2"/>
        <v>2</v>
      </c>
      <c r="C9">
        <v>2</v>
      </c>
      <c r="D9">
        <f t="shared" ca="1" si="3"/>
        <v>1</v>
      </c>
      <c r="E9" t="str">
        <f t="shared" ca="1" si="0"/>
        <v>A</v>
      </c>
      <c r="F9">
        <f t="shared" ca="1" si="1"/>
        <v>0</v>
      </c>
      <c r="G9">
        <f t="shared" si="4"/>
        <v>35</v>
      </c>
    </row>
    <row r="10" spans="1:10" x14ac:dyDescent="0.3">
      <c r="A10" t="s">
        <v>15</v>
      </c>
      <c r="B10">
        <f t="shared" si="2"/>
        <v>2</v>
      </c>
      <c r="C10">
        <v>2</v>
      </c>
      <c r="D10">
        <f t="shared" ca="1" si="3"/>
        <v>3</v>
      </c>
      <c r="E10" t="str">
        <f t="shared" ca="1" si="0"/>
        <v>C</v>
      </c>
      <c r="F10">
        <f t="shared" ca="1" si="1"/>
        <v>-40</v>
      </c>
      <c r="G10">
        <f t="shared" si="4"/>
        <v>35</v>
      </c>
    </row>
    <row r="11" spans="1:10" x14ac:dyDescent="0.3">
      <c r="A11" t="s">
        <v>15</v>
      </c>
      <c r="B11">
        <f t="shared" si="2"/>
        <v>2</v>
      </c>
      <c r="C11">
        <v>2</v>
      </c>
      <c r="D11">
        <f t="shared" ca="1" si="3"/>
        <v>1</v>
      </c>
      <c r="E11" t="str">
        <f t="shared" ca="1" si="0"/>
        <v>A</v>
      </c>
      <c r="F11">
        <f t="shared" ca="1" si="1"/>
        <v>0</v>
      </c>
      <c r="G11">
        <f t="shared" si="4"/>
        <v>35</v>
      </c>
    </row>
    <row r="12" spans="1:10" x14ac:dyDescent="0.3">
      <c r="A12" t="s">
        <v>15</v>
      </c>
      <c r="B12">
        <f t="shared" si="2"/>
        <v>2</v>
      </c>
      <c r="C12">
        <v>2</v>
      </c>
      <c r="D12">
        <f t="shared" ca="1" si="3"/>
        <v>2</v>
      </c>
      <c r="E12" t="str">
        <f t="shared" ca="1" si="0"/>
        <v>B</v>
      </c>
      <c r="F12">
        <f t="shared" ca="1" si="1"/>
        <v>35</v>
      </c>
      <c r="G12">
        <f t="shared" si="4"/>
        <v>35</v>
      </c>
    </row>
    <row r="13" spans="1:10" x14ac:dyDescent="0.3">
      <c r="A13" t="s">
        <v>15</v>
      </c>
      <c r="B13">
        <f t="shared" si="2"/>
        <v>2</v>
      </c>
      <c r="C13">
        <v>2</v>
      </c>
      <c r="D13">
        <f t="shared" ca="1" si="3"/>
        <v>1</v>
      </c>
      <c r="E13" t="str">
        <f t="shared" ca="1" si="0"/>
        <v>A</v>
      </c>
      <c r="F13">
        <f t="shared" ca="1" si="1"/>
        <v>0</v>
      </c>
      <c r="G13">
        <f t="shared" si="4"/>
        <v>35</v>
      </c>
    </row>
    <row r="14" spans="1:10" x14ac:dyDescent="0.3">
      <c r="A14" t="s">
        <v>15</v>
      </c>
      <c r="B14">
        <f t="shared" si="2"/>
        <v>2</v>
      </c>
      <c r="C14">
        <v>2</v>
      </c>
      <c r="D14">
        <f t="shared" ca="1" si="3"/>
        <v>3</v>
      </c>
      <c r="E14" t="str">
        <f t="shared" ca="1" si="0"/>
        <v>C</v>
      </c>
      <c r="F14">
        <f t="shared" ca="1" si="1"/>
        <v>-40</v>
      </c>
      <c r="G14">
        <f t="shared" si="4"/>
        <v>35</v>
      </c>
    </row>
    <row r="15" spans="1:10" x14ac:dyDescent="0.3">
      <c r="A15" t="s">
        <v>15</v>
      </c>
      <c r="B15">
        <f t="shared" si="2"/>
        <v>2</v>
      </c>
      <c r="C15">
        <v>2</v>
      </c>
      <c r="D15">
        <f t="shared" ca="1" si="3"/>
        <v>3</v>
      </c>
      <c r="E15" t="str">
        <f t="shared" ca="1" si="0"/>
        <v>C</v>
      </c>
      <c r="F15">
        <f t="shared" ca="1" si="1"/>
        <v>-40</v>
      </c>
      <c r="G15">
        <f t="shared" si="4"/>
        <v>35</v>
      </c>
    </row>
    <row r="16" spans="1:10" x14ac:dyDescent="0.3">
      <c r="A16" t="s">
        <v>15</v>
      </c>
      <c r="B16">
        <f t="shared" si="2"/>
        <v>2</v>
      </c>
      <c r="C16">
        <v>2</v>
      </c>
      <c r="D16">
        <f t="shared" ca="1" si="3"/>
        <v>3</v>
      </c>
      <c r="E16" t="str">
        <f t="shared" ca="1" si="0"/>
        <v>C</v>
      </c>
      <c r="F16">
        <f t="shared" ca="1" si="1"/>
        <v>-40</v>
      </c>
      <c r="G16">
        <f t="shared" si="4"/>
        <v>35</v>
      </c>
    </row>
    <row r="17" spans="1:7" x14ac:dyDescent="0.3">
      <c r="A17" t="s">
        <v>15</v>
      </c>
      <c r="B17">
        <f t="shared" si="2"/>
        <v>2</v>
      </c>
      <c r="C17">
        <v>2</v>
      </c>
      <c r="D17">
        <f t="shared" ca="1" si="3"/>
        <v>3</v>
      </c>
      <c r="E17" t="str">
        <f t="shared" ca="1" si="0"/>
        <v>C</v>
      </c>
      <c r="F17">
        <f t="shared" ca="1" si="1"/>
        <v>-40</v>
      </c>
      <c r="G17">
        <f t="shared" si="4"/>
        <v>35</v>
      </c>
    </row>
    <row r="18" spans="1:7" x14ac:dyDescent="0.3">
      <c r="A18" t="s">
        <v>15</v>
      </c>
      <c r="B18">
        <f t="shared" si="2"/>
        <v>2</v>
      </c>
      <c r="C18">
        <v>2</v>
      </c>
      <c r="D18">
        <f t="shared" ca="1" si="3"/>
        <v>1</v>
      </c>
      <c r="E18" t="str">
        <f t="shared" ca="1" si="0"/>
        <v>A</v>
      </c>
      <c r="F18">
        <f t="shared" ca="1" si="1"/>
        <v>0</v>
      </c>
      <c r="G18">
        <f t="shared" si="4"/>
        <v>35</v>
      </c>
    </row>
    <row r="19" spans="1:7" x14ac:dyDescent="0.3">
      <c r="A19" t="s">
        <v>15</v>
      </c>
      <c r="B19">
        <f t="shared" si="2"/>
        <v>2</v>
      </c>
      <c r="C19">
        <v>2</v>
      </c>
      <c r="D19">
        <f t="shared" ca="1" si="3"/>
        <v>3</v>
      </c>
      <c r="E19" t="str">
        <f t="shared" ca="1" si="0"/>
        <v>C</v>
      </c>
      <c r="F19">
        <f t="shared" ca="1" si="1"/>
        <v>-40</v>
      </c>
      <c r="G19">
        <f t="shared" si="4"/>
        <v>35</v>
      </c>
    </row>
    <row r="20" spans="1:7" x14ac:dyDescent="0.3">
      <c r="A20" t="s">
        <v>15</v>
      </c>
      <c r="B20">
        <f t="shared" si="2"/>
        <v>2</v>
      </c>
      <c r="C20">
        <v>2</v>
      </c>
      <c r="D20">
        <f t="shared" ca="1" si="3"/>
        <v>3</v>
      </c>
      <c r="E20" t="str">
        <f t="shared" ca="1" si="0"/>
        <v>C</v>
      </c>
      <c r="F20">
        <f t="shared" ca="1" si="1"/>
        <v>-40</v>
      </c>
      <c r="G20">
        <f t="shared" si="4"/>
        <v>35</v>
      </c>
    </row>
    <row r="21" spans="1:7" x14ac:dyDescent="0.3">
      <c r="A21" t="s">
        <v>15</v>
      </c>
      <c r="B21">
        <f t="shared" si="2"/>
        <v>2</v>
      </c>
      <c r="C21">
        <v>2</v>
      </c>
      <c r="D21">
        <f t="shared" ca="1" si="3"/>
        <v>3</v>
      </c>
      <c r="E21" t="str">
        <f t="shared" ca="1" si="0"/>
        <v>C</v>
      </c>
      <c r="F21">
        <f t="shared" ca="1" si="1"/>
        <v>-40</v>
      </c>
      <c r="G21">
        <f t="shared" si="4"/>
        <v>35</v>
      </c>
    </row>
    <row r="22" spans="1:7" x14ac:dyDescent="0.3">
      <c r="A22" t="s">
        <v>15</v>
      </c>
      <c r="B22">
        <f t="shared" si="2"/>
        <v>2</v>
      </c>
      <c r="C22">
        <v>2</v>
      </c>
      <c r="D22">
        <f t="shared" ca="1" si="3"/>
        <v>3</v>
      </c>
      <c r="E22" t="str">
        <f t="shared" ca="1" si="0"/>
        <v>C</v>
      </c>
      <c r="F22">
        <f t="shared" ca="1" si="1"/>
        <v>-40</v>
      </c>
      <c r="G22">
        <f t="shared" si="4"/>
        <v>35</v>
      </c>
    </row>
    <row r="23" spans="1:7" x14ac:dyDescent="0.3">
      <c r="A23" t="s">
        <v>15</v>
      </c>
      <c r="B23">
        <f t="shared" si="2"/>
        <v>2</v>
      </c>
      <c r="C23">
        <v>2</v>
      </c>
      <c r="D23">
        <f t="shared" ca="1" si="3"/>
        <v>1</v>
      </c>
      <c r="E23" t="str">
        <f t="shared" ca="1" si="0"/>
        <v>A</v>
      </c>
      <c r="F23">
        <f t="shared" ca="1" si="1"/>
        <v>0</v>
      </c>
      <c r="G23">
        <f t="shared" si="4"/>
        <v>35</v>
      </c>
    </row>
    <row r="24" spans="1:7" x14ac:dyDescent="0.3">
      <c r="A24" t="s">
        <v>15</v>
      </c>
      <c r="B24">
        <f t="shared" si="2"/>
        <v>2</v>
      </c>
      <c r="C24">
        <v>2</v>
      </c>
      <c r="D24">
        <f t="shared" ca="1" si="3"/>
        <v>3</v>
      </c>
      <c r="E24" t="str">
        <f t="shared" ca="1" si="0"/>
        <v>C</v>
      </c>
      <c r="F24">
        <f t="shared" ca="1" si="1"/>
        <v>-40</v>
      </c>
      <c r="G24">
        <f t="shared" si="4"/>
        <v>35</v>
      </c>
    </row>
    <row r="25" spans="1:7" x14ac:dyDescent="0.3">
      <c r="A25" t="s">
        <v>15</v>
      </c>
      <c r="B25">
        <f t="shared" si="2"/>
        <v>2</v>
      </c>
      <c r="C25">
        <v>2</v>
      </c>
      <c r="D25">
        <f t="shared" ca="1" si="3"/>
        <v>1</v>
      </c>
      <c r="E25" t="str">
        <f t="shared" ca="1" si="0"/>
        <v>A</v>
      </c>
      <c r="F25">
        <f t="shared" ca="1" si="1"/>
        <v>0</v>
      </c>
      <c r="G25">
        <f t="shared" si="4"/>
        <v>35</v>
      </c>
    </row>
    <row r="26" spans="1:7" x14ac:dyDescent="0.3">
      <c r="A26" t="s">
        <v>15</v>
      </c>
      <c r="B26">
        <f t="shared" si="2"/>
        <v>2</v>
      </c>
      <c r="C26">
        <v>2</v>
      </c>
      <c r="D26">
        <f t="shared" ca="1" si="3"/>
        <v>3</v>
      </c>
      <c r="E26" t="str">
        <f t="shared" ca="1" si="0"/>
        <v>C</v>
      </c>
      <c r="F26">
        <f t="shared" ca="1" si="1"/>
        <v>-40</v>
      </c>
      <c r="G26">
        <f t="shared" si="4"/>
        <v>35</v>
      </c>
    </row>
    <row r="27" spans="1:7" x14ac:dyDescent="0.3">
      <c r="A27" t="s">
        <v>15</v>
      </c>
      <c r="B27">
        <f t="shared" si="2"/>
        <v>2</v>
      </c>
      <c r="C27">
        <v>2</v>
      </c>
      <c r="D27">
        <f t="shared" ca="1" si="3"/>
        <v>2</v>
      </c>
      <c r="E27" t="str">
        <f t="shared" ca="1" si="0"/>
        <v>B</v>
      </c>
      <c r="F27">
        <f t="shared" ca="1" si="1"/>
        <v>35</v>
      </c>
      <c r="G27">
        <f t="shared" si="4"/>
        <v>35</v>
      </c>
    </row>
    <row r="28" spans="1:7" x14ac:dyDescent="0.3">
      <c r="A28" t="s">
        <v>15</v>
      </c>
      <c r="B28">
        <f t="shared" si="2"/>
        <v>2</v>
      </c>
      <c r="C28">
        <v>2</v>
      </c>
      <c r="D28">
        <f t="shared" ca="1" si="3"/>
        <v>2</v>
      </c>
      <c r="E28" t="str">
        <f t="shared" ca="1" si="0"/>
        <v>B</v>
      </c>
      <c r="F28">
        <f t="shared" ca="1" si="1"/>
        <v>35</v>
      </c>
      <c r="G28">
        <f t="shared" si="4"/>
        <v>35</v>
      </c>
    </row>
    <row r="29" spans="1:7" x14ac:dyDescent="0.3">
      <c r="A29" t="s">
        <v>15</v>
      </c>
      <c r="B29">
        <f t="shared" si="2"/>
        <v>2</v>
      </c>
      <c r="C29">
        <v>2</v>
      </c>
      <c r="D29">
        <f t="shared" ca="1" si="3"/>
        <v>2</v>
      </c>
      <c r="E29" t="str">
        <f t="shared" ca="1" si="0"/>
        <v>B</v>
      </c>
      <c r="F29">
        <f t="shared" ca="1" si="1"/>
        <v>35</v>
      </c>
      <c r="G29">
        <f t="shared" si="4"/>
        <v>35</v>
      </c>
    </row>
    <row r="30" spans="1:7" x14ac:dyDescent="0.3">
      <c r="A30" t="s">
        <v>15</v>
      </c>
      <c r="B30">
        <f t="shared" si="2"/>
        <v>2</v>
      </c>
      <c r="C30">
        <v>2</v>
      </c>
      <c r="D30">
        <f t="shared" ca="1" si="3"/>
        <v>2</v>
      </c>
      <c r="E30" t="str">
        <f t="shared" ca="1" si="0"/>
        <v>B</v>
      </c>
      <c r="F30">
        <f t="shared" ca="1" si="1"/>
        <v>35</v>
      </c>
      <c r="G30">
        <f t="shared" si="4"/>
        <v>35</v>
      </c>
    </row>
    <row r="31" spans="1:7" x14ac:dyDescent="0.3">
      <c r="A31" t="s">
        <v>15</v>
      </c>
      <c r="B31">
        <f t="shared" si="2"/>
        <v>2</v>
      </c>
      <c r="C31">
        <v>2</v>
      </c>
      <c r="D31">
        <f t="shared" ca="1" si="3"/>
        <v>3</v>
      </c>
      <c r="E31" t="str">
        <f t="shared" ca="1" si="0"/>
        <v>C</v>
      </c>
      <c r="F31">
        <f t="shared" ca="1" si="1"/>
        <v>-40</v>
      </c>
      <c r="G31">
        <f t="shared" si="4"/>
        <v>35</v>
      </c>
    </row>
    <row r="32" spans="1:7" x14ac:dyDescent="0.3">
      <c r="A32" t="s">
        <v>15</v>
      </c>
      <c r="B32">
        <f t="shared" si="2"/>
        <v>2</v>
      </c>
      <c r="C32">
        <v>2</v>
      </c>
      <c r="D32">
        <f t="shared" ca="1" si="3"/>
        <v>2</v>
      </c>
      <c r="E32" t="str">
        <f t="shared" ca="1" si="0"/>
        <v>B</v>
      </c>
      <c r="F32">
        <f t="shared" ca="1" si="1"/>
        <v>35</v>
      </c>
      <c r="G32">
        <f t="shared" si="4"/>
        <v>35</v>
      </c>
    </row>
    <row r="33" spans="1:7" x14ac:dyDescent="0.3">
      <c r="A33" t="s">
        <v>15</v>
      </c>
      <c r="B33">
        <f t="shared" si="2"/>
        <v>2</v>
      </c>
      <c r="C33">
        <v>2</v>
      </c>
      <c r="D33">
        <f t="shared" ca="1" si="3"/>
        <v>3</v>
      </c>
      <c r="E33" t="str">
        <f t="shared" ca="1" si="0"/>
        <v>C</v>
      </c>
      <c r="F33">
        <f t="shared" ca="1" si="1"/>
        <v>-40</v>
      </c>
      <c r="G33">
        <f t="shared" si="4"/>
        <v>35</v>
      </c>
    </row>
    <row r="34" spans="1:7" x14ac:dyDescent="0.3">
      <c r="A34" t="s">
        <v>15</v>
      </c>
      <c r="B34">
        <f t="shared" si="2"/>
        <v>2</v>
      </c>
      <c r="C34">
        <v>2</v>
      </c>
      <c r="D34">
        <f t="shared" ca="1" si="3"/>
        <v>1</v>
      </c>
      <c r="E34" t="str">
        <f t="shared" ca="1" si="0"/>
        <v>A</v>
      </c>
      <c r="F34">
        <f t="shared" ca="1" si="1"/>
        <v>0</v>
      </c>
      <c r="G34">
        <f t="shared" si="4"/>
        <v>35</v>
      </c>
    </row>
    <row r="35" spans="1:7" x14ac:dyDescent="0.3">
      <c r="A35" t="s">
        <v>15</v>
      </c>
      <c r="B35">
        <f t="shared" si="2"/>
        <v>2</v>
      </c>
      <c r="C35">
        <v>2</v>
      </c>
      <c r="D35">
        <f t="shared" ca="1" si="3"/>
        <v>3</v>
      </c>
      <c r="E35" t="str">
        <f t="shared" ca="1" si="0"/>
        <v>C</v>
      </c>
      <c r="F35">
        <f t="shared" ca="1" si="1"/>
        <v>-40</v>
      </c>
      <c r="G35">
        <f t="shared" si="4"/>
        <v>35</v>
      </c>
    </row>
    <row r="36" spans="1:7" x14ac:dyDescent="0.3">
      <c r="A36" t="s">
        <v>15</v>
      </c>
      <c r="B36">
        <f t="shared" si="2"/>
        <v>2</v>
      </c>
      <c r="C36">
        <v>2</v>
      </c>
      <c r="D36">
        <f t="shared" ca="1" si="3"/>
        <v>3</v>
      </c>
      <c r="E36" t="str">
        <f t="shared" ca="1" si="0"/>
        <v>C</v>
      </c>
      <c r="F36">
        <f t="shared" ca="1" si="1"/>
        <v>-40</v>
      </c>
      <c r="G36">
        <f t="shared" si="4"/>
        <v>35</v>
      </c>
    </row>
    <row r="37" spans="1:7" x14ac:dyDescent="0.3">
      <c r="A37" t="s">
        <v>15</v>
      </c>
      <c r="B37">
        <f t="shared" si="2"/>
        <v>2</v>
      </c>
      <c r="C37">
        <v>2</v>
      </c>
      <c r="D37">
        <f t="shared" ca="1" si="3"/>
        <v>3</v>
      </c>
      <c r="E37" t="str">
        <f t="shared" ca="1" si="0"/>
        <v>C</v>
      </c>
      <c r="F37">
        <f t="shared" ca="1" si="1"/>
        <v>-40</v>
      </c>
      <c r="G37">
        <f t="shared" si="4"/>
        <v>35</v>
      </c>
    </row>
    <row r="38" spans="1:7" x14ac:dyDescent="0.3">
      <c r="A38" t="s">
        <v>15</v>
      </c>
      <c r="B38">
        <f t="shared" si="2"/>
        <v>2</v>
      </c>
      <c r="C38">
        <v>2</v>
      </c>
      <c r="D38">
        <f t="shared" ca="1" si="3"/>
        <v>3</v>
      </c>
      <c r="E38" t="str">
        <f t="shared" ca="1" si="0"/>
        <v>C</v>
      </c>
      <c r="F38">
        <f t="shared" ca="1" si="1"/>
        <v>-40</v>
      </c>
      <c r="G38">
        <f t="shared" si="4"/>
        <v>35</v>
      </c>
    </row>
    <row r="39" spans="1:7" x14ac:dyDescent="0.3">
      <c r="A39" t="s">
        <v>15</v>
      </c>
      <c r="B39">
        <f t="shared" si="2"/>
        <v>2</v>
      </c>
      <c r="C39">
        <v>2</v>
      </c>
      <c r="D39">
        <f t="shared" ca="1" si="3"/>
        <v>2</v>
      </c>
      <c r="E39" t="str">
        <f t="shared" ca="1" si="0"/>
        <v>B</v>
      </c>
      <c r="F39">
        <f t="shared" ca="1" si="1"/>
        <v>35</v>
      </c>
      <c r="G39">
        <f t="shared" si="4"/>
        <v>35</v>
      </c>
    </row>
    <row r="40" spans="1:7" x14ac:dyDescent="0.3">
      <c r="A40" t="s">
        <v>15</v>
      </c>
      <c r="B40">
        <f t="shared" si="2"/>
        <v>2</v>
      </c>
      <c r="C40">
        <v>2</v>
      </c>
      <c r="D40">
        <f t="shared" ca="1" si="3"/>
        <v>2</v>
      </c>
      <c r="E40" t="str">
        <f t="shared" ca="1" si="0"/>
        <v>B</v>
      </c>
      <c r="F40">
        <f t="shared" ca="1" si="1"/>
        <v>35</v>
      </c>
      <c r="G40">
        <f t="shared" si="4"/>
        <v>35</v>
      </c>
    </row>
    <row r="41" spans="1:7" x14ac:dyDescent="0.3">
      <c r="A41" t="s">
        <v>15</v>
      </c>
      <c r="B41">
        <f t="shared" si="2"/>
        <v>2</v>
      </c>
      <c r="C41">
        <v>2</v>
      </c>
      <c r="D41">
        <f t="shared" ca="1" si="3"/>
        <v>2</v>
      </c>
      <c r="E41" t="str">
        <f t="shared" ca="1" si="0"/>
        <v>B</v>
      </c>
      <c r="F41">
        <f t="shared" ca="1" si="1"/>
        <v>35</v>
      </c>
      <c r="G41">
        <f t="shared" si="4"/>
        <v>35</v>
      </c>
    </row>
    <row r="42" spans="1:7" x14ac:dyDescent="0.3">
      <c r="A42" t="s">
        <v>15</v>
      </c>
      <c r="B42">
        <f t="shared" si="2"/>
        <v>2</v>
      </c>
      <c r="C42">
        <v>2</v>
      </c>
      <c r="D42">
        <f t="shared" ca="1" si="3"/>
        <v>1</v>
      </c>
      <c r="E42" t="str">
        <f t="shared" ca="1" si="0"/>
        <v>A</v>
      </c>
      <c r="F42">
        <f t="shared" ca="1" si="1"/>
        <v>0</v>
      </c>
      <c r="G42">
        <f t="shared" si="4"/>
        <v>35</v>
      </c>
    </row>
    <row r="43" spans="1:7" x14ac:dyDescent="0.3">
      <c r="A43" t="s">
        <v>15</v>
      </c>
      <c r="B43">
        <f t="shared" si="2"/>
        <v>2</v>
      </c>
      <c r="C43">
        <v>2</v>
      </c>
      <c r="D43">
        <f t="shared" ca="1" si="3"/>
        <v>2</v>
      </c>
      <c r="E43" t="str">
        <f t="shared" ca="1" si="0"/>
        <v>B</v>
      </c>
      <c r="F43">
        <f t="shared" ca="1" si="1"/>
        <v>35</v>
      </c>
      <c r="G43">
        <f t="shared" si="4"/>
        <v>35</v>
      </c>
    </row>
    <row r="44" spans="1:7" x14ac:dyDescent="0.3">
      <c r="A44" t="s">
        <v>15</v>
      </c>
      <c r="B44">
        <f t="shared" si="2"/>
        <v>2</v>
      </c>
      <c r="C44">
        <v>2</v>
      </c>
      <c r="D44">
        <f t="shared" ca="1" si="3"/>
        <v>3</v>
      </c>
      <c r="E44" t="str">
        <f t="shared" ca="1" si="0"/>
        <v>C</v>
      </c>
      <c r="F44">
        <f t="shared" ca="1" si="1"/>
        <v>-40</v>
      </c>
      <c r="G44">
        <f t="shared" si="4"/>
        <v>35</v>
      </c>
    </row>
    <row r="45" spans="1:7" x14ac:dyDescent="0.3">
      <c r="A45" t="s">
        <v>15</v>
      </c>
      <c r="B45">
        <f t="shared" si="2"/>
        <v>2</v>
      </c>
      <c r="C45">
        <v>2</v>
      </c>
      <c r="D45">
        <f t="shared" ca="1" si="3"/>
        <v>2</v>
      </c>
      <c r="E45" t="str">
        <f t="shared" ca="1" si="0"/>
        <v>B</v>
      </c>
      <c r="F45">
        <f t="shared" ca="1" si="1"/>
        <v>35</v>
      </c>
      <c r="G45">
        <f t="shared" si="4"/>
        <v>35</v>
      </c>
    </row>
    <row r="46" spans="1:7" x14ac:dyDescent="0.3">
      <c r="A46" t="s">
        <v>15</v>
      </c>
      <c r="B46">
        <f t="shared" si="2"/>
        <v>2</v>
      </c>
      <c r="C46">
        <v>2</v>
      </c>
      <c r="D46">
        <f t="shared" ca="1" si="3"/>
        <v>2</v>
      </c>
      <c r="E46" t="str">
        <f t="shared" ca="1" si="0"/>
        <v>B</v>
      </c>
      <c r="F46">
        <f t="shared" ca="1" si="1"/>
        <v>35</v>
      </c>
      <c r="G46">
        <f t="shared" si="4"/>
        <v>35</v>
      </c>
    </row>
    <row r="47" spans="1:7" x14ac:dyDescent="0.3">
      <c r="A47" t="s">
        <v>15</v>
      </c>
      <c r="B47">
        <f t="shared" si="2"/>
        <v>2</v>
      </c>
      <c r="C47">
        <v>2</v>
      </c>
      <c r="D47">
        <f t="shared" ca="1" si="3"/>
        <v>3</v>
      </c>
      <c r="E47" t="str">
        <f t="shared" ref="E47:E110" ca="1" si="5">IF(D47=1, "A", IF(D47=2, "B", "C"))</f>
        <v>C</v>
      </c>
      <c r="F47">
        <f t="shared" ref="F47:F110" ca="1" si="6">IF(D47&gt;B47, VLOOKUP(D47,$I$4:$J$6,2)-55, IF(D47&lt;B47, VLOOKUP(D47,$I$4:$J$6,2)-VLOOKUP(B47,$I$4:$J$6, 2), VLOOKUP(D47,$I$4:$J$6,2)))</f>
        <v>-40</v>
      </c>
      <c r="G47">
        <f t="shared" si="4"/>
        <v>35</v>
      </c>
    </row>
    <row r="48" spans="1:7" x14ac:dyDescent="0.3">
      <c r="A48" t="s">
        <v>15</v>
      </c>
      <c r="B48">
        <f t="shared" si="2"/>
        <v>2</v>
      </c>
      <c r="C48">
        <v>2</v>
      </c>
      <c r="D48">
        <f t="shared" ca="1" si="3"/>
        <v>3</v>
      </c>
      <c r="E48" t="str">
        <f t="shared" ca="1" si="5"/>
        <v>C</v>
      </c>
      <c r="F48">
        <f t="shared" ca="1" si="6"/>
        <v>-40</v>
      </c>
      <c r="G48">
        <f t="shared" si="4"/>
        <v>35</v>
      </c>
    </row>
    <row r="49" spans="1:7" x14ac:dyDescent="0.3">
      <c r="A49" t="s">
        <v>15</v>
      </c>
      <c r="B49">
        <f t="shared" si="2"/>
        <v>2</v>
      </c>
      <c r="C49">
        <v>2</v>
      </c>
      <c r="D49">
        <f t="shared" ca="1" si="3"/>
        <v>3</v>
      </c>
      <c r="E49" t="str">
        <f t="shared" ca="1" si="5"/>
        <v>C</v>
      </c>
      <c r="F49">
        <f t="shared" ca="1" si="6"/>
        <v>-40</v>
      </c>
      <c r="G49">
        <f t="shared" si="4"/>
        <v>35</v>
      </c>
    </row>
    <row r="50" spans="1:7" x14ac:dyDescent="0.3">
      <c r="A50" t="s">
        <v>15</v>
      </c>
      <c r="B50">
        <f t="shared" si="2"/>
        <v>2</v>
      </c>
      <c r="C50">
        <v>2</v>
      </c>
      <c r="D50">
        <f t="shared" ca="1" si="3"/>
        <v>2</v>
      </c>
      <c r="E50" t="str">
        <f t="shared" ca="1" si="5"/>
        <v>B</v>
      </c>
      <c r="F50">
        <f t="shared" ca="1" si="6"/>
        <v>35</v>
      </c>
      <c r="G50">
        <f t="shared" si="4"/>
        <v>35</v>
      </c>
    </row>
    <row r="51" spans="1:7" x14ac:dyDescent="0.3">
      <c r="A51" t="s">
        <v>15</v>
      </c>
      <c r="B51">
        <f t="shared" si="2"/>
        <v>2</v>
      </c>
      <c r="C51">
        <v>2</v>
      </c>
      <c r="D51">
        <f t="shared" ca="1" si="3"/>
        <v>3</v>
      </c>
      <c r="E51" t="str">
        <f t="shared" ca="1" si="5"/>
        <v>C</v>
      </c>
      <c r="F51">
        <f t="shared" ca="1" si="6"/>
        <v>-40</v>
      </c>
      <c r="G51">
        <f t="shared" si="4"/>
        <v>35</v>
      </c>
    </row>
    <row r="52" spans="1:7" x14ac:dyDescent="0.3">
      <c r="A52" t="s">
        <v>15</v>
      </c>
      <c r="B52">
        <f t="shared" si="2"/>
        <v>2</v>
      </c>
      <c r="C52">
        <v>2</v>
      </c>
      <c r="D52">
        <f t="shared" ca="1" si="3"/>
        <v>2</v>
      </c>
      <c r="E52" t="str">
        <f t="shared" ca="1" si="5"/>
        <v>B</v>
      </c>
      <c r="F52">
        <f t="shared" ca="1" si="6"/>
        <v>35</v>
      </c>
      <c r="G52">
        <f t="shared" si="4"/>
        <v>35</v>
      </c>
    </row>
    <row r="53" spans="1:7" x14ac:dyDescent="0.3">
      <c r="A53" t="s">
        <v>15</v>
      </c>
      <c r="B53">
        <f t="shared" si="2"/>
        <v>2</v>
      </c>
      <c r="C53">
        <v>2</v>
      </c>
      <c r="D53">
        <f t="shared" ca="1" si="3"/>
        <v>2</v>
      </c>
      <c r="E53" t="str">
        <f t="shared" ca="1" si="5"/>
        <v>B</v>
      </c>
      <c r="F53">
        <f t="shared" ca="1" si="6"/>
        <v>35</v>
      </c>
      <c r="G53">
        <f t="shared" si="4"/>
        <v>35</v>
      </c>
    </row>
    <row r="54" spans="1:7" x14ac:dyDescent="0.3">
      <c r="A54" t="s">
        <v>15</v>
      </c>
      <c r="B54">
        <f t="shared" si="2"/>
        <v>2</v>
      </c>
      <c r="C54">
        <v>2</v>
      </c>
      <c r="D54">
        <f t="shared" ca="1" si="3"/>
        <v>1</v>
      </c>
      <c r="E54" t="str">
        <f t="shared" ca="1" si="5"/>
        <v>A</v>
      </c>
      <c r="F54">
        <f t="shared" ca="1" si="6"/>
        <v>0</v>
      </c>
      <c r="G54">
        <f t="shared" si="4"/>
        <v>35</v>
      </c>
    </row>
    <row r="55" spans="1:7" x14ac:dyDescent="0.3">
      <c r="A55" t="s">
        <v>15</v>
      </c>
      <c r="B55">
        <f t="shared" si="2"/>
        <v>2</v>
      </c>
      <c r="C55">
        <v>2</v>
      </c>
      <c r="D55">
        <f t="shared" ca="1" si="3"/>
        <v>3</v>
      </c>
      <c r="E55" t="str">
        <f t="shared" ca="1" si="5"/>
        <v>C</v>
      </c>
      <c r="F55">
        <f t="shared" ca="1" si="6"/>
        <v>-40</v>
      </c>
      <c r="G55">
        <f t="shared" si="4"/>
        <v>35</v>
      </c>
    </row>
    <row r="56" spans="1:7" x14ac:dyDescent="0.3">
      <c r="A56" t="s">
        <v>15</v>
      </c>
      <c r="B56">
        <f t="shared" si="2"/>
        <v>2</v>
      </c>
      <c r="C56">
        <v>2</v>
      </c>
      <c r="D56">
        <f t="shared" ca="1" si="3"/>
        <v>1</v>
      </c>
      <c r="E56" t="str">
        <f t="shared" ca="1" si="5"/>
        <v>A</v>
      </c>
      <c r="F56">
        <f t="shared" ca="1" si="6"/>
        <v>0</v>
      </c>
      <c r="G56">
        <f t="shared" si="4"/>
        <v>35</v>
      </c>
    </row>
    <row r="57" spans="1:7" x14ac:dyDescent="0.3">
      <c r="A57" t="s">
        <v>15</v>
      </c>
      <c r="B57">
        <f t="shared" si="2"/>
        <v>2</v>
      </c>
      <c r="C57">
        <v>2</v>
      </c>
      <c r="D57">
        <f t="shared" ca="1" si="3"/>
        <v>2</v>
      </c>
      <c r="E57" t="str">
        <f t="shared" ca="1" si="5"/>
        <v>B</v>
      </c>
      <c r="F57">
        <f t="shared" ca="1" si="6"/>
        <v>35</v>
      </c>
      <c r="G57">
        <f t="shared" si="4"/>
        <v>35</v>
      </c>
    </row>
    <row r="58" spans="1:7" x14ac:dyDescent="0.3">
      <c r="A58" t="s">
        <v>15</v>
      </c>
      <c r="B58">
        <f t="shared" si="2"/>
        <v>2</v>
      </c>
      <c r="C58">
        <v>2</v>
      </c>
      <c r="D58">
        <f t="shared" ca="1" si="3"/>
        <v>1</v>
      </c>
      <c r="E58" t="str">
        <f t="shared" ca="1" si="5"/>
        <v>A</v>
      </c>
      <c r="F58">
        <f t="shared" ca="1" si="6"/>
        <v>0</v>
      </c>
      <c r="G58">
        <f t="shared" si="4"/>
        <v>35</v>
      </c>
    </row>
    <row r="59" spans="1:7" x14ac:dyDescent="0.3">
      <c r="A59" t="s">
        <v>15</v>
      </c>
      <c r="B59">
        <f t="shared" si="2"/>
        <v>2</v>
      </c>
      <c r="C59">
        <v>2</v>
      </c>
      <c r="D59">
        <f t="shared" ca="1" si="3"/>
        <v>1</v>
      </c>
      <c r="E59" t="str">
        <f t="shared" ca="1" si="5"/>
        <v>A</v>
      </c>
      <c r="F59">
        <f t="shared" ca="1" si="6"/>
        <v>0</v>
      </c>
      <c r="G59">
        <f t="shared" si="4"/>
        <v>35</v>
      </c>
    </row>
    <row r="60" spans="1:7" x14ac:dyDescent="0.3">
      <c r="A60" t="s">
        <v>15</v>
      </c>
      <c r="B60">
        <f t="shared" si="2"/>
        <v>2</v>
      </c>
      <c r="C60">
        <v>2</v>
      </c>
      <c r="D60">
        <f t="shared" ca="1" si="3"/>
        <v>2</v>
      </c>
      <c r="E60" t="str">
        <f t="shared" ca="1" si="5"/>
        <v>B</v>
      </c>
      <c r="F60">
        <f t="shared" ca="1" si="6"/>
        <v>35</v>
      </c>
      <c r="G60">
        <f t="shared" si="4"/>
        <v>35</v>
      </c>
    </row>
    <row r="61" spans="1:7" x14ac:dyDescent="0.3">
      <c r="A61" t="s">
        <v>16</v>
      </c>
      <c r="B61">
        <f t="shared" si="2"/>
        <v>1</v>
      </c>
      <c r="C61">
        <v>2</v>
      </c>
      <c r="D61">
        <f t="shared" ca="1" si="3"/>
        <v>2</v>
      </c>
      <c r="E61" t="str">
        <f t="shared" ca="1" si="5"/>
        <v>B</v>
      </c>
      <c r="F61">
        <f t="shared" ca="1" si="6"/>
        <v>-20</v>
      </c>
      <c r="G61">
        <f t="shared" si="4"/>
        <v>-20</v>
      </c>
    </row>
    <row r="62" spans="1:7" x14ac:dyDescent="0.3">
      <c r="A62" t="s">
        <v>16</v>
      </c>
      <c r="B62">
        <f t="shared" si="2"/>
        <v>1</v>
      </c>
      <c r="C62">
        <v>3</v>
      </c>
      <c r="D62">
        <f t="shared" ca="1" si="3"/>
        <v>1</v>
      </c>
      <c r="E62" t="str">
        <f t="shared" ca="1" si="5"/>
        <v>A</v>
      </c>
      <c r="F62">
        <f t="shared" ca="1" si="6"/>
        <v>35</v>
      </c>
      <c r="G62">
        <f t="shared" si="4"/>
        <v>-40</v>
      </c>
    </row>
    <row r="63" spans="1:7" x14ac:dyDescent="0.3">
      <c r="A63" t="s">
        <v>16</v>
      </c>
      <c r="B63">
        <f t="shared" si="2"/>
        <v>1</v>
      </c>
      <c r="C63">
        <v>3</v>
      </c>
      <c r="D63">
        <f t="shared" ca="1" si="3"/>
        <v>1</v>
      </c>
      <c r="E63" t="str">
        <f t="shared" ca="1" si="5"/>
        <v>A</v>
      </c>
      <c r="F63">
        <f t="shared" ca="1" si="6"/>
        <v>35</v>
      </c>
      <c r="G63">
        <f t="shared" si="4"/>
        <v>-40</v>
      </c>
    </row>
    <row r="64" spans="1:7" x14ac:dyDescent="0.3">
      <c r="A64" t="s">
        <v>16</v>
      </c>
      <c r="B64">
        <f t="shared" si="2"/>
        <v>1</v>
      </c>
      <c r="C64">
        <v>2</v>
      </c>
      <c r="D64">
        <f t="shared" ca="1" si="3"/>
        <v>1</v>
      </c>
      <c r="E64" t="str">
        <f t="shared" ca="1" si="5"/>
        <v>A</v>
      </c>
      <c r="F64">
        <f t="shared" ca="1" si="6"/>
        <v>35</v>
      </c>
      <c r="G64">
        <f t="shared" si="4"/>
        <v>-20</v>
      </c>
    </row>
    <row r="65" spans="1:7" x14ac:dyDescent="0.3">
      <c r="A65" t="s">
        <v>16</v>
      </c>
      <c r="B65">
        <f t="shared" si="2"/>
        <v>1</v>
      </c>
      <c r="C65">
        <v>2</v>
      </c>
      <c r="D65">
        <f t="shared" ca="1" si="3"/>
        <v>1</v>
      </c>
      <c r="E65" t="str">
        <f t="shared" ca="1" si="5"/>
        <v>A</v>
      </c>
      <c r="F65">
        <f t="shared" ca="1" si="6"/>
        <v>35</v>
      </c>
      <c r="G65">
        <f t="shared" si="4"/>
        <v>-20</v>
      </c>
    </row>
    <row r="66" spans="1:7" x14ac:dyDescent="0.3">
      <c r="A66" t="s">
        <v>16</v>
      </c>
      <c r="B66">
        <f t="shared" si="2"/>
        <v>1</v>
      </c>
      <c r="C66">
        <v>2</v>
      </c>
      <c r="D66">
        <f t="shared" ca="1" si="3"/>
        <v>2</v>
      </c>
      <c r="E66" t="str">
        <f t="shared" ca="1" si="5"/>
        <v>B</v>
      </c>
      <c r="F66">
        <f t="shared" ca="1" si="6"/>
        <v>-20</v>
      </c>
      <c r="G66">
        <f t="shared" si="4"/>
        <v>-20</v>
      </c>
    </row>
    <row r="67" spans="1:7" x14ac:dyDescent="0.3">
      <c r="A67" t="s">
        <v>16</v>
      </c>
      <c r="B67">
        <f t="shared" ref="B67:B130" si="7">IF(A67="A", 2, IF(A67="B", 1, 3))</f>
        <v>1</v>
      </c>
      <c r="C67">
        <v>2</v>
      </c>
      <c r="D67">
        <f t="shared" ref="D67:D130" ca="1" si="8">RANDBETWEEN(1,3)</f>
        <v>2</v>
      </c>
      <c r="E67" t="str">
        <f t="shared" ca="1" si="5"/>
        <v>B</v>
      </c>
      <c r="F67">
        <f t="shared" ca="1" si="6"/>
        <v>-20</v>
      </c>
      <c r="G67">
        <f t="shared" ref="G67:G130" si="9">IF(C67&gt;B67, VLOOKUP(C67,$I$4:$J$6,2)-55, IF(C67&lt;B67, VLOOKUP(C67,$I$4:$J$6,2)-VLOOKUP(B67,$I$4:$J$6, 2), VLOOKUP(C67,$I$4:$J$6,2)))</f>
        <v>-20</v>
      </c>
    </row>
    <row r="68" spans="1:7" x14ac:dyDescent="0.3">
      <c r="A68" t="s">
        <v>16</v>
      </c>
      <c r="B68">
        <f t="shared" si="7"/>
        <v>1</v>
      </c>
      <c r="C68">
        <v>2</v>
      </c>
      <c r="D68">
        <f t="shared" ca="1" si="8"/>
        <v>1</v>
      </c>
      <c r="E68" t="str">
        <f t="shared" ca="1" si="5"/>
        <v>A</v>
      </c>
      <c r="F68">
        <f t="shared" ca="1" si="6"/>
        <v>35</v>
      </c>
      <c r="G68">
        <f t="shared" si="9"/>
        <v>-20</v>
      </c>
    </row>
    <row r="69" spans="1:7" x14ac:dyDescent="0.3">
      <c r="A69" t="s">
        <v>16</v>
      </c>
      <c r="B69">
        <f t="shared" si="7"/>
        <v>1</v>
      </c>
      <c r="C69">
        <v>2</v>
      </c>
      <c r="D69">
        <f t="shared" ca="1" si="8"/>
        <v>3</v>
      </c>
      <c r="E69" t="str">
        <f t="shared" ca="1" si="5"/>
        <v>C</v>
      </c>
      <c r="F69">
        <f t="shared" ca="1" si="6"/>
        <v>-40</v>
      </c>
      <c r="G69">
        <f t="shared" si="9"/>
        <v>-20</v>
      </c>
    </row>
    <row r="70" spans="1:7" x14ac:dyDescent="0.3">
      <c r="A70" t="s">
        <v>16</v>
      </c>
      <c r="B70">
        <f t="shared" si="7"/>
        <v>1</v>
      </c>
      <c r="C70">
        <v>3</v>
      </c>
      <c r="D70">
        <f t="shared" ca="1" si="8"/>
        <v>2</v>
      </c>
      <c r="E70" t="str">
        <f t="shared" ca="1" si="5"/>
        <v>B</v>
      </c>
      <c r="F70">
        <f t="shared" ca="1" si="6"/>
        <v>-20</v>
      </c>
      <c r="G70">
        <f t="shared" si="9"/>
        <v>-40</v>
      </c>
    </row>
    <row r="71" spans="1:7" x14ac:dyDescent="0.3">
      <c r="A71" t="s">
        <v>16</v>
      </c>
      <c r="B71">
        <f t="shared" si="7"/>
        <v>1</v>
      </c>
      <c r="C71">
        <v>1</v>
      </c>
      <c r="D71">
        <f t="shared" ca="1" si="8"/>
        <v>3</v>
      </c>
      <c r="E71" t="str">
        <f t="shared" ca="1" si="5"/>
        <v>C</v>
      </c>
      <c r="F71">
        <f t="shared" ca="1" si="6"/>
        <v>-40</v>
      </c>
      <c r="G71">
        <f t="shared" si="9"/>
        <v>35</v>
      </c>
    </row>
    <row r="72" spans="1:7" x14ac:dyDescent="0.3">
      <c r="A72" t="s">
        <v>16</v>
      </c>
      <c r="B72">
        <f t="shared" si="7"/>
        <v>1</v>
      </c>
      <c r="C72">
        <v>3</v>
      </c>
      <c r="D72">
        <f t="shared" ca="1" si="8"/>
        <v>2</v>
      </c>
      <c r="E72" t="str">
        <f t="shared" ca="1" si="5"/>
        <v>B</v>
      </c>
      <c r="F72">
        <f t="shared" ca="1" si="6"/>
        <v>-20</v>
      </c>
      <c r="G72">
        <f t="shared" si="9"/>
        <v>-40</v>
      </c>
    </row>
    <row r="73" spans="1:7" x14ac:dyDescent="0.3">
      <c r="A73" t="s">
        <v>16</v>
      </c>
      <c r="B73">
        <f t="shared" si="7"/>
        <v>1</v>
      </c>
      <c r="C73">
        <v>2</v>
      </c>
      <c r="D73">
        <f t="shared" ca="1" si="8"/>
        <v>2</v>
      </c>
      <c r="E73" t="str">
        <f t="shared" ca="1" si="5"/>
        <v>B</v>
      </c>
      <c r="F73">
        <f t="shared" ca="1" si="6"/>
        <v>-20</v>
      </c>
      <c r="G73">
        <f t="shared" si="9"/>
        <v>-20</v>
      </c>
    </row>
    <row r="74" spans="1:7" x14ac:dyDescent="0.3">
      <c r="A74" t="s">
        <v>16</v>
      </c>
      <c r="B74">
        <f t="shared" si="7"/>
        <v>1</v>
      </c>
      <c r="C74">
        <v>2</v>
      </c>
      <c r="D74">
        <f t="shared" ca="1" si="8"/>
        <v>2</v>
      </c>
      <c r="E74" t="str">
        <f t="shared" ca="1" si="5"/>
        <v>B</v>
      </c>
      <c r="F74">
        <f t="shared" ca="1" si="6"/>
        <v>-20</v>
      </c>
      <c r="G74">
        <f t="shared" si="9"/>
        <v>-20</v>
      </c>
    </row>
    <row r="75" spans="1:7" x14ac:dyDescent="0.3">
      <c r="A75" t="s">
        <v>16</v>
      </c>
      <c r="B75">
        <f t="shared" si="7"/>
        <v>1</v>
      </c>
      <c r="C75">
        <v>1</v>
      </c>
      <c r="D75">
        <f t="shared" ca="1" si="8"/>
        <v>2</v>
      </c>
      <c r="E75" t="str">
        <f t="shared" ca="1" si="5"/>
        <v>B</v>
      </c>
      <c r="F75">
        <f t="shared" ca="1" si="6"/>
        <v>-20</v>
      </c>
      <c r="G75">
        <f t="shared" si="9"/>
        <v>35</v>
      </c>
    </row>
    <row r="76" spans="1:7" x14ac:dyDescent="0.3">
      <c r="A76" t="s">
        <v>16</v>
      </c>
      <c r="B76">
        <f t="shared" si="7"/>
        <v>1</v>
      </c>
      <c r="C76">
        <v>2</v>
      </c>
      <c r="D76">
        <f t="shared" ca="1" si="8"/>
        <v>1</v>
      </c>
      <c r="E76" t="str">
        <f t="shared" ca="1" si="5"/>
        <v>A</v>
      </c>
      <c r="F76">
        <f t="shared" ca="1" si="6"/>
        <v>35</v>
      </c>
      <c r="G76">
        <f t="shared" si="9"/>
        <v>-20</v>
      </c>
    </row>
    <row r="77" spans="1:7" x14ac:dyDescent="0.3">
      <c r="A77" t="s">
        <v>16</v>
      </c>
      <c r="B77">
        <f t="shared" si="7"/>
        <v>1</v>
      </c>
      <c r="C77">
        <v>2</v>
      </c>
      <c r="D77">
        <f t="shared" ca="1" si="8"/>
        <v>2</v>
      </c>
      <c r="E77" t="str">
        <f t="shared" ca="1" si="5"/>
        <v>B</v>
      </c>
      <c r="F77">
        <f t="shared" ca="1" si="6"/>
        <v>-20</v>
      </c>
      <c r="G77">
        <f t="shared" si="9"/>
        <v>-20</v>
      </c>
    </row>
    <row r="78" spans="1:7" x14ac:dyDescent="0.3">
      <c r="A78" t="s">
        <v>16</v>
      </c>
      <c r="B78">
        <f t="shared" si="7"/>
        <v>1</v>
      </c>
      <c r="C78">
        <v>2</v>
      </c>
      <c r="D78">
        <f t="shared" ca="1" si="8"/>
        <v>3</v>
      </c>
      <c r="E78" t="str">
        <f t="shared" ca="1" si="5"/>
        <v>C</v>
      </c>
      <c r="F78">
        <f t="shared" ca="1" si="6"/>
        <v>-40</v>
      </c>
      <c r="G78">
        <f t="shared" si="9"/>
        <v>-20</v>
      </c>
    </row>
    <row r="79" spans="1:7" x14ac:dyDescent="0.3">
      <c r="A79" t="s">
        <v>16</v>
      </c>
      <c r="B79">
        <f t="shared" si="7"/>
        <v>1</v>
      </c>
      <c r="C79">
        <v>3</v>
      </c>
      <c r="D79">
        <f t="shared" ca="1" si="8"/>
        <v>1</v>
      </c>
      <c r="E79" t="str">
        <f t="shared" ca="1" si="5"/>
        <v>A</v>
      </c>
      <c r="F79">
        <f t="shared" ca="1" si="6"/>
        <v>35</v>
      </c>
      <c r="G79">
        <f t="shared" si="9"/>
        <v>-40</v>
      </c>
    </row>
    <row r="80" spans="1:7" x14ac:dyDescent="0.3">
      <c r="A80" t="s">
        <v>16</v>
      </c>
      <c r="B80">
        <f t="shared" si="7"/>
        <v>1</v>
      </c>
      <c r="C80">
        <v>1</v>
      </c>
      <c r="D80">
        <f t="shared" ca="1" si="8"/>
        <v>3</v>
      </c>
      <c r="E80" t="str">
        <f t="shared" ca="1" si="5"/>
        <v>C</v>
      </c>
      <c r="F80">
        <f t="shared" ca="1" si="6"/>
        <v>-40</v>
      </c>
      <c r="G80">
        <f t="shared" si="9"/>
        <v>35</v>
      </c>
    </row>
    <row r="81" spans="1:7" x14ac:dyDescent="0.3">
      <c r="A81" t="s">
        <v>16</v>
      </c>
      <c r="B81">
        <f t="shared" si="7"/>
        <v>1</v>
      </c>
      <c r="C81">
        <v>2</v>
      </c>
      <c r="D81">
        <f t="shared" ca="1" si="8"/>
        <v>3</v>
      </c>
      <c r="E81" t="str">
        <f t="shared" ca="1" si="5"/>
        <v>C</v>
      </c>
      <c r="F81">
        <f t="shared" ca="1" si="6"/>
        <v>-40</v>
      </c>
      <c r="G81">
        <f t="shared" si="9"/>
        <v>-20</v>
      </c>
    </row>
    <row r="82" spans="1:7" x14ac:dyDescent="0.3">
      <c r="A82" t="s">
        <v>16</v>
      </c>
      <c r="B82">
        <f t="shared" si="7"/>
        <v>1</v>
      </c>
      <c r="C82">
        <v>2</v>
      </c>
      <c r="D82">
        <f t="shared" ca="1" si="8"/>
        <v>1</v>
      </c>
      <c r="E82" t="str">
        <f t="shared" ca="1" si="5"/>
        <v>A</v>
      </c>
      <c r="F82">
        <f t="shared" ca="1" si="6"/>
        <v>35</v>
      </c>
      <c r="G82">
        <f t="shared" si="9"/>
        <v>-20</v>
      </c>
    </row>
    <row r="83" spans="1:7" x14ac:dyDescent="0.3">
      <c r="A83" t="s">
        <v>16</v>
      </c>
      <c r="B83">
        <f t="shared" si="7"/>
        <v>1</v>
      </c>
      <c r="C83">
        <v>2</v>
      </c>
      <c r="D83">
        <f t="shared" ca="1" si="8"/>
        <v>3</v>
      </c>
      <c r="E83" t="str">
        <f t="shared" ca="1" si="5"/>
        <v>C</v>
      </c>
      <c r="F83">
        <f t="shared" ca="1" si="6"/>
        <v>-40</v>
      </c>
      <c r="G83">
        <f t="shared" si="9"/>
        <v>-20</v>
      </c>
    </row>
    <row r="84" spans="1:7" x14ac:dyDescent="0.3">
      <c r="A84" t="s">
        <v>16</v>
      </c>
      <c r="B84">
        <f t="shared" si="7"/>
        <v>1</v>
      </c>
      <c r="C84">
        <v>2</v>
      </c>
      <c r="D84">
        <f t="shared" ca="1" si="8"/>
        <v>3</v>
      </c>
      <c r="E84" t="str">
        <f t="shared" ca="1" si="5"/>
        <v>C</v>
      </c>
      <c r="F84">
        <f t="shared" ca="1" si="6"/>
        <v>-40</v>
      </c>
      <c r="G84">
        <f t="shared" si="9"/>
        <v>-20</v>
      </c>
    </row>
    <row r="85" spans="1:7" x14ac:dyDescent="0.3">
      <c r="A85" t="s">
        <v>16</v>
      </c>
      <c r="B85">
        <f t="shared" si="7"/>
        <v>1</v>
      </c>
      <c r="C85">
        <v>3</v>
      </c>
      <c r="D85">
        <f t="shared" ca="1" si="8"/>
        <v>3</v>
      </c>
      <c r="E85" t="str">
        <f t="shared" ca="1" si="5"/>
        <v>C</v>
      </c>
      <c r="F85">
        <f t="shared" ca="1" si="6"/>
        <v>-40</v>
      </c>
      <c r="G85">
        <f t="shared" si="9"/>
        <v>-40</v>
      </c>
    </row>
    <row r="86" spans="1:7" x14ac:dyDescent="0.3">
      <c r="A86" t="s">
        <v>16</v>
      </c>
      <c r="B86">
        <f t="shared" si="7"/>
        <v>1</v>
      </c>
      <c r="C86">
        <v>2</v>
      </c>
      <c r="D86">
        <f t="shared" ca="1" si="8"/>
        <v>3</v>
      </c>
      <c r="E86" t="str">
        <f t="shared" ca="1" si="5"/>
        <v>C</v>
      </c>
      <c r="F86">
        <f t="shared" ca="1" si="6"/>
        <v>-40</v>
      </c>
      <c r="G86">
        <f t="shared" si="9"/>
        <v>-20</v>
      </c>
    </row>
    <row r="87" spans="1:7" x14ac:dyDescent="0.3">
      <c r="A87" t="s">
        <v>16</v>
      </c>
      <c r="B87">
        <f t="shared" si="7"/>
        <v>1</v>
      </c>
      <c r="C87">
        <v>2</v>
      </c>
      <c r="D87">
        <f t="shared" ca="1" si="8"/>
        <v>2</v>
      </c>
      <c r="E87" t="str">
        <f t="shared" ca="1" si="5"/>
        <v>B</v>
      </c>
      <c r="F87">
        <f t="shared" ca="1" si="6"/>
        <v>-20</v>
      </c>
      <c r="G87">
        <f t="shared" si="9"/>
        <v>-20</v>
      </c>
    </row>
    <row r="88" spans="1:7" x14ac:dyDescent="0.3">
      <c r="A88" t="s">
        <v>16</v>
      </c>
      <c r="B88">
        <f t="shared" si="7"/>
        <v>1</v>
      </c>
      <c r="C88">
        <v>2</v>
      </c>
      <c r="D88">
        <f t="shared" ca="1" si="8"/>
        <v>2</v>
      </c>
      <c r="E88" t="str">
        <f t="shared" ca="1" si="5"/>
        <v>B</v>
      </c>
      <c r="F88">
        <f t="shared" ca="1" si="6"/>
        <v>-20</v>
      </c>
      <c r="G88">
        <f t="shared" si="9"/>
        <v>-20</v>
      </c>
    </row>
    <row r="89" spans="1:7" x14ac:dyDescent="0.3">
      <c r="A89" t="s">
        <v>16</v>
      </c>
      <c r="B89">
        <f t="shared" si="7"/>
        <v>1</v>
      </c>
      <c r="C89">
        <v>2</v>
      </c>
      <c r="D89">
        <f t="shared" ca="1" si="8"/>
        <v>1</v>
      </c>
      <c r="E89" t="str">
        <f t="shared" ca="1" si="5"/>
        <v>A</v>
      </c>
      <c r="F89">
        <f t="shared" ca="1" si="6"/>
        <v>35</v>
      </c>
      <c r="G89">
        <f t="shared" si="9"/>
        <v>-20</v>
      </c>
    </row>
    <row r="90" spans="1:7" x14ac:dyDescent="0.3">
      <c r="A90" t="s">
        <v>16</v>
      </c>
      <c r="B90">
        <f t="shared" si="7"/>
        <v>1</v>
      </c>
      <c r="C90">
        <v>3</v>
      </c>
      <c r="D90">
        <f t="shared" ca="1" si="8"/>
        <v>2</v>
      </c>
      <c r="E90" t="str">
        <f t="shared" ca="1" si="5"/>
        <v>B</v>
      </c>
      <c r="F90">
        <f t="shared" ca="1" si="6"/>
        <v>-20</v>
      </c>
      <c r="G90">
        <f t="shared" si="9"/>
        <v>-40</v>
      </c>
    </row>
    <row r="91" spans="1:7" x14ac:dyDescent="0.3">
      <c r="A91" t="s">
        <v>16</v>
      </c>
      <c r="B91">
        <f t="shared" si="7"/>
        <v>1</v>
      </c>
      <c r="C91">
        <v>2</v>
      </c>
      <c r="D91">
        <f t="shared" ca="1" si="8"/>
        <v>2</v>
      </c>
      <c r="E91" t="str">
        <f t="shared" ca="1" si="5"/>
        <v>B</v>
      </c>
      <c r="F91">
        <f t="shared" ca="1" si="6"/>
        <v>-20</v>
      </c>
      <c r="G91">
        <f t="shared" si="9"/>
        <v>-20</v>
      </c>
    </row>
    <row r="92" spans="1:7" x14ac:dyDescent="0.3">
      <c r="A92" t="s">
        <v>16</v>
      </c>
      <c r="B92">
        <f t="shared" si="7"/>
        <v>1</v>
      </c>
      <c r="C92">
        <v>3</v>
      </c>
      <c r="D92">
        <f t="shared" ca="1" si="8"/>
        <v>3</v>
      </c>
      <c r="E92" t="str">
        <f t="shared" ca="1" si="5"/>
        <v>C</v>
      </c>
      <c r="F92">
        <f t="shared" ca="1" si="6"/>
        <v>-40</v>
      </c>
      <c r="G92">
        <f t="shared" si="9"/>
        <v>-40</v>
      </c>
    </row>
    <row r="93" spans="1:7" x14ac:dyDescent="0.3">
      <c r="A93" t="s">
        <v>16</v>
      </c>
      <c r="B93">
        <f t="shared" si="7"/>
        <v>1</v>
      </c>
      <c r="C93">
        <v>3</v>
      </c>
      <c r="D93">
        <f t="shared" ca="1" si="8"/>
        <v>3</v>
      </c>
      <c r="E93" t="str">
        <f t="shared" ca="1" si="5"/>
        <v>C</v>
      </c>
      <c r="F93">
        <f t="shared" ca="1" si="6"/>
        <v>-40</v>
      </c>
      <c r="G93">
        <f t="shared" si="9"/>
        <v>-40</v>
      </c>
    </row>
    <row r="94" spans="1:7" x14ac:dyDescent="0.3">
      <c r="A94" t="s">
        <v>16</v>
      </c>
      <c r="B94">
        <f t="shared" si="7"/>
        <v>1</v>
      </c>
      <c r="C94">
        <v>3</v>
      </c>
      <c r="D94">
        <f t="shared" ca="1" si="8"/>
        <v>2</v>
      </c>
      <c r="E94" t="str">
        <f t="shared" ca="1" si="5"/>
        <v>B</v>
      </c>
      <c r="F94">
        <f t="shared" ca="1" si="6"/>
        <v>-20</v>
      </c>
      <c r="G94">
        <f t="shared" si="9"/>
        <v>-40</v>
      </c>
    </row>
    <row r="95" spans="1:7" x14ac:dyDescent="0.3">
      <c r="A95" t="s">
        <v>16</v>
      </c>
      <c r="B95">
        <f t="shared" si="7"/>
        <v>1</v>
      </c>
      <c r="C95">
        <v>2</v>
      </c>
      <c r="D95">
        <f t="shared" ca="1" si="8"/>
        <v>3</v>
      </c>
      <c r="E95" t="str">
        <f t="shared" ca="1" si="5"/>
        <v>C</v>
      </c>
      <c r="F95">
        <f t="shared" ca="1" si="6"/>
        <v>-40</v>
      </c>
      <c r="G95">
        <f t="shared" si="9"/>
        <v>-20</v>
      </c>
    </row>
    <row r="96" spans="1:7" x14ac:dyDescent="0.3">
      <c r="A96" t="s">
        <v>16</v>
      </c>
      <c r="B96">
        <f t="shared" si="7"/>
        <v>1</v>
      </c>
      <c r="C96">
        <v>2</v>
      </c>
      <c r="D96">
        <f t="shared" ca="1" si="8"/>
        <v>3</v>
      </c>
      <c r="E96" t="str">
        <f t="shared" ca="1" si="5"/>
        <v>C</v>
      </c>
      <c r="F96">
        <f t="shared" ca="1" si="6"/>
        <v>-40</v>
      </c>
      <c r="G96">
        <f t="shared" si="9"/>
        <v>-20</v>
      </c>
    </row>
    <row r="97" spans="1:7" x14ac:dyDescent="0.3">
      <c r="A97" t="s">
        <v>16</v>
      </c>
      <c r="B97">
        <f t="shared" si="7"/>
        <v>1</v>
      </c>
      <c r="C97">
        <v>1</v>
      </c>
      <c r="D97">
        <f t="shared" ca="1" si="8"/>
        <v>2</v>
      </c>
      <c r="E97" t="str">
        <f t="shared" ca="1" si="5"/>
        <v>B</v>
      </c>
      <c r="F97">
        <f t="shared" ca="1" si="6"/>
        <v>-20</v>
      </c>
      <c r="G97">
        <f t="shared" si="9"/>
        <v>35</v>
      </c>
    </row>
    <row r="98" spans="1:7" x14ac:dyDescent="0.3">
      <c r="A98" t="s">
        <v>16</v>
      </c>
      <c r="B98">
        <f t="shared" si="7"/>
        <v>1</v>
      </c>
      <c r="C98">
        <v>1</v>
      </c>
      <c r="D98">
        <f t="shared" ca="1" si="8"/>
        <v>3</v>
      </c>
      <c r="E98" t="str">
        <f t="shared" ca="1" si="5"/>
        <v>C</v>
      </c>
      <c r="F98">
        <f t="shared" ca="1" si="6"/>
        <v>-40</v>
      </c>
      <c r="G98">
        <f t="shared" si="9"/>
        <v>35</v>
      </c>
    </row>
    <row r="99" spans="1:7" x14ac:dyDescent="0.3">
      <c r="A99" t="s">
        <v>16</v>
      </c>
      <c r="B99">
        <f t="shared" si="7"/>
        <v>1</v>
      </c>
      <c r="C99">
        <v>2</v>
      </c>
      <c r="D99">
        <f t="shared" ca="1" si="8"/>
        <v>2</v>
      </c>
      <c r="E99" t="str">
        <f t="shared" ca="1" si="5"/>
        <v>B</v>
      </c>
      <c r="F99">
        <f t="shared" ca="1" si="6"/>
        <v>-20</v>
      </c>
      <c r="G99">
        <f t="shared" si="9"/>
        <v>-20</v>
      </c>
    </row>
    <row r="100" spans="1:7" x14ac:dyDescent="0.3">
      <c r="A100" t="s">
        <v>16</v>
      </c>
      <c r="B100">
        <f t="shared" si="7"/>
        <v>1</v>
      </c>
      <c r="C100">
        <v>2</v>
      </c>
      <c r="D100">
        <f t="shared" ca="1" si="8"/>
        <v>3</v>
      </c>
      <c r="E100" t="str">
        <f t="shared" ca="1" si="5"/>
        <v>C</v>
      </c>
      <c r="F100">
        <f t="shared" ca="1" si="6"/>
        <v>-40</v>
      </c>
      <c r="G100">
        <f t="shared" si="9"/>
        <v>-20</v>
      </c>
    </row>
    <row r="101" spans="1:7" x14ac:dyDescent="0.3">
      <c r="A101" t="s">
        <v>16</v>
      </c>
      <c r="B101">
        <f t="shared" si="7"/>
        <v>1</v>
      </c>
      <c r="C101">
        <v>2</v>
      </c>
      <c r="D101">
        <f t="shared" ca="1" si="8"/>
        <v>1</v>
      </c>
      <c r="E101" t="str">
        <f t="shared" ca="1" si="5"/>
        <v>A</v>
      </c>
      <c r="F101">
        <f t="shared" ca="1" si="6"/>
        <v>35</v>
      </c>
      <c r="G101">
        <f t="shared" si="9"/>
        <v>-20</v>
      </c>
    </row>
    <row r="102" spans="1:7" x14ac:dyDescent="0.3">
      <c r="A102" t="s">
        <v>16</v>
      </c>
      <c r="B102">
        <f t="shared" si="7"/>
        <v>1</v>
      </c>
      <c r="C102">
        <v>2</v>
      </c>
      <c r="D102">
        <f t="shared" ca="1" si="8"/>
        <v>3</v>
      </c>
      <c r="E102" t="str">
        <f t="shared" ca="1" si="5"/>
        <v>C</v>
      </c>
      <c r="F102">
        <f t="shared" ca="1" si="6"/>
        <v>-40</v>
      </c>
      <c r="G102">
        <f t="shared" si="9"/>
        <v>-20</v>
      </c>
    </row>
    <row r="103" spans="1:7" x14ac:dyDescent="0.3">
      <c r="A103" t="s">
        <v>16</v>
      </c>
      <c r="B103">
        <f t="shared" si="7"/>
        <v>1</v>
      </c>
      <c r="C103">
        <v>2</v>
      </c>
      <c r="D103">
        <f t="shared" ca="1" si="8"/>
        <v>2</v>
      </c>
      <c r="E103" t="str">
        <f t="shared" ca="1" si="5"/>
        <v>B</v>
      </c>
      <c r="F103">
        <f t="shared" ca="1" si="6"/>
        <v>-20</v>
      </c>
      <c r="G103">
        <f t="shared" si="9"/>
        <v>-20</v>
      </c>
    </row>
    <row r="104" spans="1:7" x14ac:dyDescent="0.3">
      <c r="A104" t="s">
        <v>16</v>
      </c>
      <c r="B104">
        <f t="shared" si="7"/>
        <v>1</v>
      </c>
      <c r="C104">
        <v>2</v>
      </c>
      <c r="D104">
        <f t="shared" ca="1" si="8"/>
        <v>1</v>
      </c>
      <c r="E104" t="str">
        <f t="shared" ca="1" si="5"/>
        <v>A</v>
      </c>
      <c r="F104">
        <f t="shared" ca="1" si="6"/>
        <v>35</v>
      </c>
      <c r="G104">
        <f t="shared" si="9"/>
        <v>-20</v>
      </c>
    </row>
    <row r="105" spans="1:7" x14ac:dyDescent="0.3">
      <c r="A105" t="s">
        <v>16</v>
      </c>
      <c r="B105">
        <f t="shared" si="7"/>
        <v>1</v>
      </c>
      <c r="C105">
        <v>2</v>
      </c>
      <c r="D105">
        <f t="shared" ca="1" si="8"/>
        <v>3</v>
      </c>
      <c r="E105" t="str">
        <f t="shared" ca="1" si="5"/>
        <v>C</v>
      </c>
      <c r="F105">
        <f t="shared" ca="1" si="6"/>
        <v>-40</v>
      </c>
      <c r="G105">
        <f t="shared" si="9"/>
        <v>-20</v>
      </c>
    </row>
    <row r="106" spans="1:7" x14ac:dyDescent="0.3">
      <c r="A106" t="s">
        <v>16</v>
      </c>
      <c r="B106">
        <f t="shared" si="7"/>
        <v>1</v>
      </c>
      <c r="C106">
        <v>2</v>
      </c>
      <c r="D106">
        <f t="shared" ca="1" si="8"/>
        <v>3</v>
      </c>
      <c r="E106" t="str">
        <f t="shared" ca="1" si="5"/>
        <v>C</v>
      </c>
      <c r="F106">
        <f t="shared" ca="1" si="6"/>
        <v>-40</v>
      </c>
      <c r="G106">
        <f t="shared" si="9"/>
        <v>-20</v>
      </c>
    </row>
    <row r="107" spans="1:7" x14ac:dyDescent="0.3">
      <c r="A107" t="s">
        <v>16</v>
      </c>
      <c r="B107">
        <f t="shared" si="7"/>
        <v>1</v>
      </c>
      <c r="C107">
        <v>3</v>
      </c>
      <c r="D107">
        <f t="shared" ca="1" si="8"/>
        <v>3</v>
      </c>
      <c r="E107" t="str">
        <f t="shared" ca="1" si="5"/>
        <v>C</v>
      </c>
      <c r="F107">
        <f t="shared" ca="1" si="6"/>
        <v>-40</v>
      </c>
      <c r="G107">
        <f t="shared" si="9"/>
        <v>-40</v>
      </c>
    </row>
    <row r="108" spans="1:7" x14ac:dyDescent="0.3">
      <c r="A108" t="s">
        <v>16</v>
      </c>
      <c r="B108">
        <f t="shared" si="7"/>
        <v>1</v>
      </c>
      <c r="C108">
        <v>2</v>
      </c>
      <c r="D108">
        <f t="shared" ca="1" si="8"/>
        <v>1</v>
      </c>
      <c r="E108" t="str">
        <f t="shared" ca="1" si="5"/>
        <v>A</v>
      </c>
      <c r="F108">
        <f t="shared" ca="1" si="6"/>
        <v>35</v>
      </c>
      <c r="G108">
        <f t="shared" si="9"/>
        <v>-20</v>
      </c>
    </row>
    <row r="109" spans="1:7" x14ac:dyDescent="0.3">
      <c r="A109" t="s">
        <v>16</v>
      </c>
      <c r="B109">
        <f t="shared" si="7"/>
        <v>1</v>
      </c>
      <c r="C109">
        <v>3</v>
      </c>
      <c r="D109">
        <f t="shared" ca="1" si="8"/>
        <v>3</v>
      </c>
      <c r="E109" t="str">
        <f t="shared" ca="1" si="5"/>
        <v>C</v>
      </c>
      <c r="F109">
        <f t="shared" ca="1" si="6"/>
        <v>-40</v>
      </c>
      <c r="G109">
        <f t="shared" si="9"/>
        <v>-40</v>
      </c>
    </row>
    <row r="110" spans="1:7" x14ac:dyDescent="0.3">
      <c r="A110" t="s">
        <v>16</v>
      </c>
      <c r="B110">
        <f t="shared" si="7"/>
        <v>1</v>
      </c>
      <c r="C110">
        <v>2</v>
      </c>
      <c r="D110">
        <f t="shared" ca="1" si="8"/>
        <v>1</v>
      </c>
      <c r="E110" t="str">
        <f t="shared" ca="1" si="5"/>
        <v>A</v>
      </c>
      <c r="F110">
        <f t="shared" ca="1" si="6"/>
        <v>35</v>
      </c>
      <c r="G110">
        <f t="shared" si="9"/>
        <v>-20</v>
      </c>
    </row>
    <row r="111" spans="1:7" x14ac:dyDescent="0.3">
      <c r="A111" t="s">
        <v>16</v>
      </c>
      <c r="B111">
        <f t="shared" si="7"/>
        <v>1</v>
      </c>
      <c r="C111">
        <v>2</v>
      </c>
      <c r="D111">
        <f t="shared" ca="1" si="8"/>
        <v>2</v>
      </c>
      <c r="E111" t="str">
        <f t="shared" ref="E111:E174" ca="1" si="10">IF(D111=1, "A", IF(D111=2, "B", "C"))</f>
        <v>B</v>
      </c>
      <c r="F111">
        <f t="shared" ref="F111:F174" ca="1" si="11">IF(D111&gt;B111, VLOOKUP(D111,$I$4:$J$6,2)-55, IF(D111&lt;B111, VLOOKUP(D111,$I$4:$J$6,2)-VLOOKUP(B111,$I$4:$J$6, 2), VLOOKUP(D111,$I$4:$J$6,2)))</f>
        <v>-20</v>
      </c>
      <c r="G111">
        <f t="shared" si="9"/>
        <v>-20</v>
      </c>
    </row>
    <row r="112" spans="1:7" x14ac:dyDescent="0.3">
      <c r="A112" t="s">
        <v>16</v>
      </c>
      <c r="B112">
        <f t="shared" si="7"/>
        <v>1</v>
      </c>
      <c r="C112">
        <v>1</v>
      </c>
      <c r="D112">
        <f t="shared" ca="1" si="8"/>
        <v>1</v>
      </c>
      <c r="E112" t="str">
        <f t="shared" ca="1" si="10"/>
        <v>A</v>
      </c>
      <c r="F112">
        <f t="shared" ca="1" si="11"/>
        <v>35</v>
      </c>
      <c r="G112">
        <f t="shared" si="9"/>
        <v>35</v>
      </c>
    </row>
    <row r="113" spans="1:7" x14ac:dyDescent="0.3">
      <c r="A113" t="s">
        <v>16</v>
      </c>
      <c r="B113">
        <f t="shared" si="7"/>
        <v>1</v>
      </c>
      <c r="C113">
        <v>2</v>
      </c>
      <c r="D113">
        <f t="shared" ca="1" si="8"/>
        <v>1</v>
      </c>
      <c r="E113" t="str">
        <f t="shared" ca="1" si="10"/>
        <v>A</v>
      </c>
      <c r="F113">
        <f t="shared" ca="1" si="11"/>
        <v>35</v>
      </c>
      <c r="G113">
        <f t="shared" si="9"/>
        <v>-20</v>
      </c>
    </row>
    <row r="114" spans="1:7" x14ac:dyDescent="0.3">
      <c r="A114" t="s">
        <v>16</v>
      </c>
      <c r="B114">
        <f t="shared" si="7"/>
        <v>1</v>
      </c>
      <c r="C114">
        <v>3</v>
      </c>
      <c r="D114">
        <f t="shared" ca="1" si="8"/>
        <v>2</v>
      </c>
      <c r="E114" t="str">
        <f t="shared" ca="1" si="10"/>
        <v>B</v>
      </c>
      <c r="F114">
        <f t="shared" ca="1" si="11"/>
        <v>-20</v>
      </c>
      <c r="G114">
        <f t="shared" si="9"/>
        <v>-40</v>
      </c>
    </row>
    <row r="115" spans="1:7" x14ac:dyDescent="0.3">
      <c r="A115" t="s">
        <v>16</v>
      </c>
      <c r="B115">
        <f t="shared" si="7"/>
        <v>1</v>
      </c>
      <c r="C115">
        <v>2</v>
      </c>
      <c r="D115">
        <f t="shared" ca="1" si="8"/>
        <v>3</v>
      </c>
      <c r="E115" t="str">
        <f t="shared" ca="1" si="10"/>
        <v>C</v>
      </c>
      <c r="F115">
        <f t="shared" ca="1" si="11"/>
        <v>-40</v>
      </c>
      <c r="G115">
        <f t="shared" si="9"/>
        <v>-20</v>
      </c>
    </row>
    <row r="116" spans="1:7" x14ac:dyDescent="0.3">
      <c r="A116" t="s">
        <v>16</v>
      </c>
      <c r="B116">
        <f t="shared" si="7"/>
        <v>1</v>
      </c>
      <c r="C116">
        <v>2</v>
      </c>
      <c r="D116">
        <f t="shared" ca="1" si="8"/>
        <v>2</v>
      </c>
      <c r="E116" t="str">
        <f t="shared" ca="1" si="10"/>
        <v>B</v>
      </c>
      <c r="F116">
        <f t="shared" ca="1" si="11"/>
        <v>-20</v>
      </c>
      <c r="G116">
        <f t="shared" si="9"/>
        <v>-20</v>
      </c>
    </row>
    <row r="117" spans="1:7" x14ac:dyDescent="0.3">
      <c r="A117" t="s">
        <v>16</v>
      </c>
      <c r="B117">
        <f t="shared" si="7"/>
        <v>1</v>
      </c>
      <c r="C117">
        <v>2</v>
      </c>
      <c r="D117">
        <f t="shared" ca="1" si="8"/>
        <v>3</v>
      </c>
      <c r="E117" t="str">
        <f t="shared" ca="1" si="10"/>
        <v>C</v>
      </c>
      <c r="F117">
        <f t="shared" ca="1" si="11"/>
        <v>-40</v>
      </c>
      <c r="G117">
        <f t="shared" si="9"/>
        <v>-20</v>
      </c>
    </row>
    <row r="118" spans="1:7" x14ac:dyDescent="0.3">
      <c r="A118" t="s">
        <v>16</v>
      </c>
      <c r="B118">
        <f t="shared" si="7"/>
        <v>1</v>
      </c>
      <c r="C118">
        <v>2</v>
      </c>
      <c r="D118">
        <f t="shared" ca="1" si="8"/>
        <v>1</v>
      </c>
      <c r="E118" t="str">
        <f t="shared" ca="1" si="10"/>
        <v>A</v>
      </c>
      <c r="F118">
        <f t="shared" ca="1" si="11"/>
        <v>35</v>
      </c>
      <c r="G118">
        <f t="shared" si="9"/>
        <v>-20</v>
      </c>
    </row>
    <row r="119" spans="1:7" x14ac:dyDescent="0.3">
      <c r="A119" t="s">
        <v>16</v>
      </c>
      <c r="B119">
        <f t="shared" si="7"/>
        <v>1</v>
      </c>
      <c r="C119">
        <v>2</v>
      </c>
      <c r="D119">
        <f t="shared" ca="1" si="8"/>
        <v>3</v>
      </c>
      <c r="E119" t="str">
        <f t="shared" ca="1" si="10"/>
        <v>C</v>
      </c>
      <c r="F119">
        <f t="shared" ca="1" si="11"/>
        <v>-40</v>
      </c>
      <c r="G119">
        <f t="shared" si="9"/>
        <v>-20</v>
      </c>
    </row>
    <row r="120" spans="1:7" x14ac:dyDescent="0.3">
      <c r="A120" t="s">
        <v>16</v>
      </c>
      <c r="B120">
        <f t="shared" si="7"/>
        <v>1</v>
      </c>
      <c r="C120">
        <v>3</v>
      </c>
      <c r="D120">
        <f t="shared" ca="1" si="8"/>
        <v>3</v>
      </c>
      <c r="E120" t="str">
        <f t="shared" ca="1" si="10"/>
        <v>C</v>
      </c>
      <c r="F120">
        <f t="shared" ca="1" si="11"/>
        <v>-40</v>
      </c>
      <c r="G120">
        <f t="shared" si="9"/>
        <v>-40</v>
      </c>
    </row>
    <row r="121" spans="1:7" x14ac:dyDescent="0.3">
      <c r="A121" t="s">
        <v>16</v>
      </c>
      <c r="B121">
        <f t="shared" si="7"/>
        <v>1</v>
      </c>
      <c r="C121">
        <v>2</v>
      </c>
      <c r="D121">
        <f t="shared" ca="1" si="8"/>
        <v>2</v>
      </c>
      <c r="E121" t="str">
        <f t="shared" ca="1" si="10"/>
        <v>B</v>
      </c>
      <c r="F121">
        <f t="shared" ca="1" si="11"/>
        <v>-20</v>
      </c>
      <c r="G121">
        <f t="shared" si="9"/>
        <v>-20</v>
      </c>
    </row>
    <row r="122" spans="1:7" x14ac:dyDescent="0.3">
      <c r="A122" t="s">
        <v>16</v>
      </c>
      <c r="B122">
        <f t="shared" si="7"/>
        <v>1</v>
      </c>
      <c r="C122">
        <v>2</v>
      </c>
      <c r="D122">
        <f t="shared" ca="1" si="8"/>
        <v>3</v>
      </c>
      <c r="E122" t="str">
        <f t="shared" ca="1" si="10"/>
        <v>C</v>
      </c>
      <c r="F122">
        <f t="shared" ca="1" si="11"/>
        <v>-40</v>
      </c>
      <c r="G122">
        <f t="shared" si="9"/>
        <v>-20</v>
      </c>
    </row>
    <row r="123" spans="1:7" x14ac:dyDescent="0.3">
      <c r="A123" t="s">
        <v>16</v>
      </c>
      <c r="B123">
        <f t="shared" si="7"/>
        <v>1</v>
      </c>
      <c r="C123">
        <v>2</v>
      </c>
      <c r="D123">
        <f t="shared" ca="1" si="8"/>
        <v>3</v>
      </c>
      <c r="E123" t="str">
        <f t="shared" ca="1" si="10"/>
        <v>C</v>
      </c>
      <c r="F123">
        <f t="shared" ca="1" si="11"/>
        <v>-40</v>
      </c>
      <c r="G123">
        <f t="shared" si="9"/>
        <v>-20</v>
      </c>
    </row>
    <row r="124" spans="1:7" x14ac:dyDescent="0.3">
      <c r="A124" t="s">
        <v>16</v>
      </c>
      <c r="B124">
        <f t="shared" si="7"/>
        <v>1</v>
      </c>
      <c r="C124">
        <v>3</v>
      </c>
      <c r="D124">
        <f t="shared" ca="1" si="8"/>
        <v>1</v>
      </c>
      <c r="E124" t="str">
        <f t="shared" ca="1" si="10"/>
        <v>A</v>
      </c>
      <c r="F124">
        <f t="shared" ca="1" si="11"/>
        <v>35</v>
      </c>
      <c r="G124">
        <f t="shared" si="9"/>
        <v>-40</v>
      </c>
    </row>
    <row r="125" spans="1:7" x14ac:dyDescent="0.3">
      <c r="A125" t="s">
        <v>16</v>
      </c>
      <c r="B125">
        <f t="shared" si="7"/>
        <v>1</v>
      </c>
      <c r="C125">
        <v>2</v>
      </c>
      <c r="D125">
        <f t="shared" ca="1" si="8"/>
        <v>1</v>
      </c>
      <c r="E125" t="str">
        <f t="shared" ca="1" si="10"/>
        <v>A</v>
      </c>
      <c r="F125">
        <f t="shared" ca="1" si="11"/>
        <v>35</v>
      </c>
      <c r="G125">
        <f t="shared" si="9"/>
        <v>-20</v>
      </c>
    </row>
    <row r="126" spans="1:7" x14ac:dyDescent="0.3">
      <c r="A126" t="s">
        <v>16</v>
      </c>
      <c r="B126">
        <f t="shared" si="7"/>
        <v>1</v>
      </c>
      <c r="C126">
        <v>2</v>
      </c>
      <c r="D126">
        <f t="shared" ca="1" si="8"/>
        <v>2</v>
      </c>
      <c r="E126" t="str">
        <f t="shared" ca="1" si="10"/>
        <v>B</v>
      </c>
      <c r="F126">
        <f t="shared" ca="1" si="11"/>
        <v>-20</v>
      </c>
      <c r="G126">
        <f t="shared" si="9"/>
        <v>-20</v>
      </c>
    </row>
    <row r="127" spans="1:7" x14ac:dyDescent="0.3">
      <c r="A127" t="s">
        <v>16</v>
      </c>
      <c r="B127">
        <f t="shared" si="7"/>
        <v>1</v>
      </c>
      <c r="C127">
        <v>2</v>
      </c>
      <c r="D127">
        <f t="shared" ca="1" si="8"/>
        <v>2</v>
      </c>
      <c r="E127" t="str">
        <f t="shared" ca="1" si="10"/>
        <v>B</v>
      </c>
      <c r="F127">
        <f t="shared" ca="1" si="11"/>
        <v>-20</v>
      </c>
      <c r="G127">
        <f t="shared" si="9"/>
        <v>-20</v>
      </c>
    </row>
    <row r="128" spans="1:7" x14ac:dyDescent="0.3">
      <c r="A128" t="s">
        <v>16</v>
      </c>
      <c r="B128">
        <f t="shared" si="7"/>
        <v>1</v>
      </c>
      <c r="C128">
        <v>2</v>
      </c>
      <c r="D128">
        <f t="shared" ca="1" si="8"/>
        <v>2</v>
      </c>
      <c r="E128" t="str">
        <f t="shared" ca="1" si="10"/>
        <v>B</v>
      </c>
      <c r="F128">
        <f t="shared" ca="1" si="11"/>
        <v>-20</v>
      </c>
      <c r="G128">
        <f t="shared" si="9"/>
        <v>-20</v>
      </c>
    </row>
    <row r="129" spans="1:7" x14ac:dyDescent="0.3">
      <c r="A129" t="s">
        <v>16</v>
      </c>
      <c r="B129">
        <f t="shared" si="7"/>
        <v>1</v>
      </c>
      <c r="C129">
        <v>3</v>
      </c>
      <c r="D129">
        <f t="shared" ca="1" si="8"/>
        <v>2</v>
      </c>
      <c r="E129" t="str">
        <f t="shared" ca="1" si="10"/>
        <v>B</v>
      </c>
      <c r="F129">
        <f t="shared" ca="1" si="11"/>
        <v>-20</v>
      </c>
      <c r="G129">
        <f t="shared" si="9"/>
        <v>-40</v>
      </c>
    </row>
    <row r="130" spans="1:7" x14ac:dyDescent="0.3">
      <c r="A130" t="s">
        <v>16</v>
      </c>
      <c r="B130">
        <f t="shared" si="7"/>
        <v>1</v>
      </c>
      <c r="C130">
        <v>2</v>
      </c>
      <c r="D130">
        <f t="shared" ca="1" si="8"/>
        <v>2</v>
      </c>
      <c r="E130" t="str">
        <f t="shared" ca="1" si="10"/>
        <v>B</v>
      </c>
      <c r="F130">
        <f t="shared" ca="1" si="11"/>
        <v>-20</v>
      </c>
      <c r="G130">
        <f t="shared" si="9"/>
        <v>-20</v>
      </c>
    </row>
    <row r="131" spans="1:7" x14ac:dyDescent="0.3">
      <c r="A131" t="s">
        <v>16</v>
      </c>
      <c r="B131">
        <f t="shared" ref="B131:B179" si="12">IF(A131="A", 2, IF(A131="B", 1, 3))</f>
        <v>1</v>
      </c>
      <c r="C131">
        <v>3</v>
      </c>
      <c r="D131">
        <f t="shared" ref="D131:D179" ca="1" si="13">RANDBETWEEN(1,3)</f>
        <v>2</v>
      </c>
      <c r="E131" t="str">
        <f t="shared" ca="1" si="10"/>
        <v>B</v>
      </c>
      <c r="F131">
        <f t="shared" ca="1" si="11"/>
        <v>-20</v>
      </c>
      <c r="G131">
        <f t="shared" ref="G131:G179" si="14">IF(C131&gt;B131, VLOOKUP(C131,$I$4:$J$6,2)-55, IF(C131&lt;B131, VLOOKUP(C131,$I$4:$J$6,2)-VLOOKUP(B131,$I$4:$J$6, 2), VLOOKUP(C131,$I$4:$J$6,2)))</f>
        <v>-40</v>
      </c>
    </row>
    <row r="132" spans="1:7" x14ac:dyDescent="0.3">
      <c r="A132" t="s">
        <v>17</v>
      </c>
      <c r="B132">
        <f t="shared" si="12"/>
        <v>3</v>
      </c>
      <c r="C132">
        <v>3</v>
      </c>
      <c r="D132">
        <f t="shared" ca="1" si="13"/>
        <v>3</v>
      </c>
      <c r="E132" t="str">
        <f t="shared" ca="1" si="10"/>
        <v>C</v>
      </c>
      <c r="F132">
        <f t="shared" ca="1" si="11"/>
        <v>15</v>
      </c>
      <c r="G132">
        <f t="shared" si="14"/>
        <v>15</v>
      </c>
    </row>
    <row r="133" spans="1:7" x14ac:dyDescent="0.3">
      <c r="A133" t="s">
        <v>17</v>
      </c>
      <c r="B133">
        <f t="shared" si="12"/>
        <v>3</v>
      </c>
      <c r="C133">
        <v>3</v>
      </c>
      <c r="D133">
        <f t="shared" ca="1" si="13"/>
        <v>1</v>
      </c>
      <c r="E133" t="str">
        <f t="shared" ca="1" si="10"/>
        <v>A</v>
      </c>
      <c r="F133">
        <f t="shared" ca="1" si="11"/>
        <v>20</v>
      </c>
      <c r="G133">
        <f t="shared" si="14"/>
        <v>15</v>
      </c>
    </row>
    <row r="134" spans="1:7" x14ac:dyDescent="0.3">
      <c r="A134" t="s">
        <v>17</v>
      </c>
      <c r="B134">
        <f t="shared" si="12"/>
        <v>3</v>
      </c>
      <c r="C134">
        <v>3</v>
      </c>
      <c r="D134">
        <f t="shared" ca="1" si="13"/>
        <v>1</v>
      </c>
      <c r="E134" t="str">
        <f t="shared" ca="1" si="10"/>
        <v>A</v>
      </c>
      <c r="F134">
        <f t="shared" ca="1" si="11"/>
        <v>20</v>
      </c>
      <c r="G134">
        <f t="shared" si="14"/>
        <v>15</v>
      </c>
    </row>
    <row r="135" spans="1:7" x14ac:dyDescent="0.3">
      <c r="A135" t="s">
        <v>17</v>
      </c>
      <c r="B135">
        <f t="shared" si="12"/>
        <v>3</v>
      </c>
      <c r="C135">
        <v>3</v>
      </c>
      <c r="D135">
        <f t="shared" ca="1" si="13"/>
        <v>1</v>
      </c>
      <c r="E135" t="str">
        <f t="shared" ca="1" si="10"/>
        <v>A</v>
      </c>
      <c r="F135">
        <f t="shared" ca="1" si="11"/>
        <v>20</v>
      </c>
      <c r="G135">
        <f t="shared" si="14"/>
        <v>15</v>
      </c>
    </row>
    <row r="136" spans="1:7" x14ac:dyDescent="0.3">
      <c r="A136" t="s">
        <v>17</v>
      </c>
      <c r="B136">
        <f t="shared" si="12"/>
        <v>3</v>
      </c>
      <c r="C136">
        <v>3</v>
      </c>
      <c r="D136">
        <f t="shared" ca="1" si="13"/>
        <v>2</v>
      </c>
      <c r="E136" t="str">
        <f t="shared" ca="1" si="10"/>
        <v>B</v>
      </c>
      <c r="F136">
        <f t="shared" ca="1" si="11"/>
        <v>20</v>
      </c>
      <c r="G136">
        <f t="shared" si="14"/>
        <v>15</v>
      </c>
    </row>
    <row r="137" spans="1:7" x14ac:dyDescent="0.3">
      <c r="A137" t="s">
        <v>17</v>
      </c>
      <c r="B137">
        <f t="shared" si="12"/>
        <v>3</v>
      </c>
      <c r="C137">
        <v>3</v>
      </c>
      <c r="D137">
        <f t="shared" ca="1" si="13"/>
        <v>2</v>
      </c>
      <c r="E137" t="str">
        <f t="shared" ca="1" si="10"/>
        <v>B</v>
      </c>
      <c r="F137">
        <f t="shared" ca="1" si="11"/>
        <v>20</v>
      </c>
      <c r="G137">
        <f t="shared" si="14"/>
        <v>15</v>
      </c>
    </row>
    <row r="138" spans="1:7" x14ac:dyDescent="0.3">
      <c r="A138" t="s">
        <v>17</v>
      </c>
      <c r="B138">
        <f t="shared" si="12"/>
        <v>3</v>
      </c>
      <c r="C138">
        <v>3</v>
      </c>
      <c r="D138">
        <f t="shared" ca="1" si="13"/>
        <v>3</v>
      </c>
      <c r="E138" t="str">
        <f t="shared" ca="1" si="10"/>
        <v>C</v>
      </c>
      <c r="F138">
        <f t="shared" ca="1" si="11"/>
        <v>15</v>
      </c>
      <c r="G138">
        <f t="shared" si="14"/>
        <v>15</v>
      </c>
    </row>
    <row r="139" spans="1:7" x14ac:dyDescent="0.3">
      <c r="A139" t="s">
        <v>17</v>
      </c>
      <c r="B139">
        <f t="shared" si="12"/>
        <v>3</v>
      </c>
      <c r="C139">
        <v>3</v>
      </c>
      <c r="D139">
        <f t="shared" ca="1" si="13"/>
        <v>2</v>
      </c>
      <c r="E139" t="str">
        <f t="shared" ca="1" si="10"/>
        <v>B</v>
      </c>
      <c r="F139">
        <f t="shared" ca="1" si="11"/>
        <v>20</v>
      </c>
      <c r="G139">
        <f t="shared" si="14"/>
        <v>15</v>
      </c>
    </row>
    <row r="140" spans="1:7" x14ac:dyDescent="0.3">
      <c r="A140" t="s">
        <v>17</v>
      </c>
      <c r="B140">
        <f t="shared" si="12"/>
        <v>3</v>
      </c>
      <c r="C140">
        <v>3</v>
      </c>
      <c r="D140">
        <f t="shared" ca="1" si="13"/>
        <v>3</v>
      </c>
      <c r="E140" t="str">
        <f t="shared" ca="1" si="10"/>
        <v>C</v>
      </c>
      <c r="F140">
        <f t="shared" ca="1" si="11"/>
        <v>15</v>
      </c>
      <c r="G140">
        <f t="shared" si="14"/>
        <v>15</v>
      </c>
    </row>
    <row r="141" spans="1:7" x14ac:dyDescent="0.3">
      <c r="A141" t="s">
        <v>17</v>
      </c>
      <c r="B141">
        <f t="shared" si="12"/>
        <v>3</v>
      </c>
      <c r="C141">
        <v>3</v>
      </c>
      <c r="D141">
        <f t="shared" ca="1" si="13"/>
        <v>1</v>
      </c>
      <c r="E141" t="str">
        <f t="shared" ca="1" si="10"/>
        <v>A</v>
      </c>
      <c r="F141">
        <f t="shared" ca="1" si="11"/>
        <v>20</v>
      </c>
      <c r="G141">
        <f t="shared" si="14"/>
        <v>15</v>
      </c>
    </row>
    <row r="142" spans="1:7" x14ac:dyDescent="0.3">
      <c r="A142" t="s">
        <v>17</v>
      </c>
      <c r="B142">
        <f t="shared" si="12"/>
        <v>3</v>
      </c>
      <c r="C142">
        <v>3</v>
      </c>
      <c r="D142">
        <f t="shared" ca="1" si="13"/>
        <v>2</v>
      </c>
      <c r="E142" t="str">
        <f t="shared" ca="1" si="10"/>
        <v>B</v>
      </c>
      <c r="F142">
        <f t="shared" ca="1" si="11"/>
        <v>20</v>
      </c>
      <c r="G142">
        <f t="shared" si="14"/>
        <v>15</v>
      </c>
    </row>
    <row r="143" spans="1:7" x14ac:dyDescent="0.3">
      <c r="A143" t="s">
        <v>17</v>
      </c>
      <c r="B143">
        <f t="shared" si="12"/>
        <v>3</v>
      </c>
      <c r="C143">
        <v>3</v>
      </c>
      <c r="D143">
        <f t="shared" ca="1" si="13"/>
        <v>1</v>
      </c>
      <c r="E143" t="str">
        <f t="shared" ca="1" si="10"/>
        <v>A</v>
      </c>
      <c r="F143">
        <f t="shared" ca="1" si="11"/>
        <v>20</v>
      </c>
      <c r="G143">
        <f t="shared" si="14"/>
        <v>15</v>
      </c>
    </row>
    <row r="144" spans="1:7" x14ac:dyDescent="0.3">
      <c r="A144" t="s">
        <v>17</v>
      </c>
      <c r="B144">
        <f t="shared" si="12"/>
        <v>3</v>
      </c>
      <c r="C144">
        <v>3</v>
      </c>
      <c r="D144">
        <f t="shared" ca="1" si="13"/>
        <v>3</v>
      </c>
      <c r="E144" t="str">
        <f t="shared" ca="1" si="10"/>
        <v>C</v>
      </c>
      <c r="F144">
        <f t="shared" ca="1" si="11"/>
        <v>15</v>
      </c>
      <c r="G144">
        <f t="shared" si="14"/>
        <v>15</v>
      </c>
    </row>
    <row r="145" spans="1:7" x14ac:dyDescent="0.3">
      <c r="A145" t="s">
        <v>17</v>
      </c>
      <c r="B145">
        <f t="shared" si="12"/>
        <v>3</v>
      </c>
      <c r="C145">
        <v>3</v>
      </c>
      <c r="D145">
        <f t="shared" ca="1" si="13"/>
        <v>3</v>
      </c>
      <c r="E145" t="str">
        <f t="shared" ca="1" si="10"/>
        <v>C</v>
      </c>
      <c r="F145">
        <f t="shared" ca="1" si="11"/>
        <v>15</v>
      </c>
      <c r="G145">
        <f t="shared" si="14"/>
        <v>15</v>
      </c>
    </row>
    <row r="146" spans="1:7" x14ac:dyDescent="0.3">
      <c r="A146" t="s">
        <v>17</v>
      </c>
      <c r="B146">
        <f t="shared" si="12"/>
        <v>3</v>
      </c>
      <c r="C146">
        <v>3</v>
      </c>
      <c r="D146">
        <f t="shared" ca="1" si="13"/>
        <v>1</v>
      </c>
      <c r="E146" t="str">
        <f t="shared" ca="1" si="10"/>
        <v>A</v>
      </c>
      <c r="F146">
        <f t="shared" ca="1" si="11"/>
        <v>20</v>
      </c>
      <c r="G146">
        <f t="shared" si="14"/>
        <v>15</v>
      </c>
    </row>
    <row r="147" spans="1:7" x14ac:dyDescent="0.3">
      <c r="A147" t="s">
        <v>17</v>
      </c>
      <c r="B147">
        <f t="shared" si="12"/>
        <v>3</v>
      </c>
      <c r="C147">
        <v>3</v>
      </c>
      <c r="D147">
        <f t="shared" ca="1" si="13"/>
        <v>3</v>
      </c>
      <c r="E147" t="str">
        <f t="shared" ca="1" si="10"/>
        <v>C</v>
      </c>
      <c r="F147">
        <f t="shared" ca="1" si="11"/>
        <v>15</v>
      </c>
      <c r="G147">
        <f t="shared" si="14"/>
        <v>15</v>
      </c>
    </row>
    <row r="148" spans="1:7" x14ac:dyDescent="0.3">
      <c r="A148" t="s">
        <v>17</v>
      </c>
      <c r="B148">
        <f t="shared" si="12"/>
        <v>3</v>
      </c>
      <c r="C148">
        <v>3</v>
      </c>
      <c r="D148">
        <f t="shared" ca="1" si="13"/>
        <v>2</v>
      </c>
      <c r="E148" t="str">
        <f t="shared" ca="1" si="10"/>
        <v>B</v>
      </c>
      <c r="F148">
        <f t="shared" ca="1" si="11"/>
        <v>20</v>
      </c>
      <c r="G148">
        <f t="shared" si="14"/>
        <v>15</v>
      </c>
    </row>
    <row r="149" spans="1:7" x14ac:dyDescent="0.3">
      <c r="A149" t="s">
        <v>17</v>
      </c>
      <c r="B149">
        <f t="shared" si="12"/>
        <v>3</v>
      </c>
      <c r="C149">
        <v>3</v>
      </c>
      <c r="D149">
        <f t="shared" ca="1" si="13"/>
        <v>1</v>
      </c>
      <c r="E149" t="str">
        <f t="shared" ca="1" si="10"/>
        <v>A</v>
      </c>
      <c r="F149">
        <f t="shared" ca="1" si="11"/>
        <v>20</v>
      </c>
      <c r="G149">
        <f t="shared" si="14"/>
        <v>15</v>
      </c>
    </row>
    <row r="150" spans="1:7" x14ac:dyDescent="0.3">
      <c r="A150" t="s">
        <v>17</v>
      </c>
      <c r="B150">
        <f t="shared" si="12"/>
        <v>3</v>
      </c>
      <c r="C150">
        <v>3</v>
      </c>
      <c r="D150">
        <f t="shared" ca="1" si="13"/>
        <v>3</v>
      </c>
      <c r="E150" t="str">
        <f t="shared" ca="1" si="10"/>
        <v>C</v>
      </c>
      <c r="F150">
        <f t="shared" ca="1" si="11"/>
        <v>15</v>
      </c>
      <c r="G150">
        <f t="shared" si="14"/>
        <v>15</v>
      </c>
    </row>
    <row r="151" spans="1:7" x14ac:dyDescent="0.3">
      <c r="A151" t="s">
        <v>17</v>
      </c>
      <c r="B151">
        <f t="shared" si="12"/>
        <v>3</v>
      </c>
      <c r="C151">
        <v>3</v>
      </c>
      <c r="D151">
        <f t="shared" ca="1" si="13"/>
        <v>1</v>
      </c>
      <c r="E151" t="str">
        <f t="shared" ca="1" si="10"/>
        <v>A</v>
      </c>
      <c r="F151">
        <f t="shared" ca="1" si="11"/>
        <v>20</v>
      </c>
      <c r="G151">
        <f t="shared" si="14"/>
        <v>15</v>
      </c>
    </row>
    <row r="152" spans="1:7" x14ac:dyDescent="0.3">
      <c r="A152" t="s">
        <v>17</v>
      </c>
      <c r="B152">
        <f t="shared" si="12"/>
        <v>3</v>
      </c>
      <c r="C152">
        <v>3</v>
      </c>
      <c r="D152">
        <f t="shared" ca="1" si="13"/>
        <v>2</v>
      </c>
      <c r="E152" t="str">
        <f t="shared" ca="1" si="10"/>
        <v>B</v>
      </c>
      <c r="F152">
        <f t="shared" ca="1" si="11"/>
        <v>20</v>
      </c>
      <c r="G152">
        <f t="shared" si="14"/>
        <v>15</v>
      </c>
    </row>
    <row r="153" spans="1:7" x14ac:dyDescent="0.3">
      <c r="A153" t="s">
        <v>17</v>
      </c>
      <c r="B153">
        <f t="shared" si="12"/>
        <v>3</v>
      </c>
      <c r="C153">
        <v>3</v>
      </c>
      <c r="D153">
        <f t="shared" ca="1" si="13"/>
        <v>2</v>
      </c>
      <c r="E153" t="str">
        <f t="shared" ca="1" si="10"/>
        <v>B</v>
      </c>
      <c r="F153">
        <f t="shared" ca="1" si="11"/>
        <v>20</v>
      </c>
      <c r="G153">
        <f t="shared" si="14"/>
        <v>15</v>
      </c>
    </row>
    <row r="154" spans="1:7" x14ac:dyDescent="0.3">
      <c r="A154" t="s">
        <v>17</v>
      </c>
      <c r="B154">
        <f t="shared" si="12"/>
        <v>3</v>
      </c>
      <c r="C154">
        <v>3</v>
      </c>
      <c r="D154">
        <f t="shared" ca="1" si="13"/>
        <v>1</v>
      </c>
      <c r="E154" t="str">
        <f t="shared" ca="1" si="10"/>
        <v>A</v>
      </c>
      <c r="F154">
        <f t="shared" ca="1" si="11"/>
        <v>20</v>
      </c>
      <c r="G154">
        <f t="shared" si="14"/>
        <v>15</v>
      </c>
    </row>
    <row r="155" spans="1:7" x14ac:dyDescent="0.3">
      <c r="A155" t="s">
        <v>17</v>
      </c>
      <c r="B155">
        <f t="shared" si="12"/>
        <v>3</v>
      </c>
      <c r="C155">
        <v>3</v>
      </c>
      <c r="D155">
        <f t="shared" ca="1" si="13"/>
        <v>1</v>
      </c>
      <c r="E155" t="str">
        <f t="shared" ca="1" si="10"/>
        <v>A</v>
      </c>
      <c r="F155">
        <f t="shared" ca="1" si="11"/>
        <v>20</v>
      </c>
      <c r="G155">
        <f t="shared" si="14"/>
        <v>15</v>
      </c>
    </row>
    <row r="156" spans="1:7" x14ac:dyDescent="0.3">
      <c r="A156" t="s">
        <v>17</v>
      </c>
      <c r="B156">
        <f t="shared" si="12"/>
        <v>3</v>
      </c>
      <c r="C156">
        <v>3</v>
      </c>
      <c r="D156">
        <f t="shared" ca="1" si="13"/>
        <v>3</v>
      </c>
      <c r="E156" t="str">
        <f t="shared" ca="1" si="10"/>
        <v>C</v>
      </c>
      <c r="F156">
        <f t="shared" ca="1" si="11"/>
        <v>15</v>
      </c>
      <c r="G156">
        <f t="shared" si="14"/>
        <v>15</v>
      </c>
    </row>
    <row r="157" spans="1:7" x14ac:dyDescent="0.3">
      <c r="A157" t="s">
        <v>17</v>
      </c>
      <c r="B157">
        <f t="shared" si="12"/>
        <v>3</v>
      </c>
      <c r="C157">
        <v>3</v>
      </c>
      <c r="D157">
        <f t="shared" ca="1" si="13"/>
        <v>3</v>
      </c>
      <c r="E157" t="str">
        <f t="shared" ca="1" si="10"/>
        <v>C</v>
      </c>
      <c r="F157">
        <f t="shared" ca="1" si="11"/>
        <v>15</v>
      </c>
      <c r="G157">
        <f t="shared" si="14"/>
        <v>15</v>
      </c>
    </row>
    <row r="158" spans="1:7" x14ac:dyDescent="0.3">
      <c r="A158" t="s">
        <v>17</v>
      </c>
      <c r="B158">
        <f t="shared" si="12"/>
        <v>3</v>
      </c>
      <c r="C158">
        <v>3</v>
      </c>
      <c r="D158">
        <f t="shared" ca="1" si="13"/>
        <v>3</v>
      </c>
      <c r="E158" t="str">
        <f t="shared" ca="1" si="10"/>
        <v>C</v>
      </c>
      <c r="F158">
        <f t="shared" ca="1" si="11"/>
        <v>15</v>
      </c>
      <c r="G158">
        <f t="shared" si="14"/>
        <v>15</v>
      </c>
    </row>
    <row r="159" spans="1:7" x14ac:dyDescent="0.3">
      <c r="A159" t="s">
        <v>17</v>
      </c>
      <c r="B159">
        <f t="shared" si="12"/>
        <v>3</v>
      </c>
      <c r="C159">
        <v>3</v>
      </c>
      <c r="D159">
        <f t="shared" ca="1" si="13"/>
        <v>2</v>
      </c>
      <c r="E159" t="str">
        <f t="shared" ca="1" si="10"/>
        <v>B</v>
      </c>
      <c r="F159">
        <f t="shared" ca="1" si="11"/>
        <v>20</v>
      </c>
      <c r="G159">
        <f t="shared" si="14"/>
        <v>15</v>
      </c>
    </row>
    <row r="160" spans="1:7" x14ac:dyDescent="0.3">
      <c r="A160" t="s">
        <v>17</v>
      </c>
      <c r="B160">
        <f t="shared" si="12"/>
        <v>3</v>
      </c>
      <c r="C160">
        <v>3</v>
      </c>
      <c r="D160">
        <f t="shared" ca="1" si="13"/>
        <v>1</v>
      </c>
      <c r="E160" t="str">
        <f t="shared" ca="1" si="10"/>
        <v>A</v>
      </c>
      <c r="F160">
        <f t="shared" ca="1" si="11"/>
        <v>20</v>
      </c>
      <c r="G160">
        <f t="shared" si="14"/>
        <v>15</v>
      </c>
    </row>
    <row r="161" spans="1:7" x14ac:dyDescent="0.3">
      <c r="A161" t="s">
        <v>17</v>
      </c>
      <c r="B161">
        <f t="shared" si="12"/>
        <v>3</v>
      </c>
      <c r="C161">
        <v>3</v>
      </c>
      <c r="D161">
        <f t="shared" ca="1" si="13"/>
        <v>3</v>
      </c>
      <c r="E161" t="str">
        <f t="shared" ca="1" si="10"/>
        <v>C</v>
      </c>
      <c r="F161">
        <f t="shared" ca="1" si="11"/>
        <v>15</v>
      </c>
      <c r="G161">
        <f t="shared" si="14"/>
        <v>15</v>
      </c>
    </row>
    <row r="162" spans="1:7" x14ac:dyDescent="0.3">
      <c r="A162" t="s">
        <v>17</v>
      </c>
      <c r="B162">
        <f t="shared" si="12"/>
        <v>3</v>
      </c>
      <c r="C162">
        <v>3</v>
      </c>
      <c r="D162">
        <f t="shared" ca="1" si="13"/>
        <v>1</v>
      </c>
      <c r="E162" t="str">
        <f t="shared" ca="1" si="10"/>
        <v>A</v>
      </c>
      <c r="F162">
        <f t="shared" ca="1" si="11"/>
        <v>20</v>
      </c>
      <c r="G162">
        <f t="shared" si="14"/>
        <v>15</v>
      </c>
    </row>
    <row r="163" spans="1:7" x14ac:dyDescent="0.3">
      <c r="A163" t="s">
        <v>17</v>
      </c>
      <c r="B163">
        <f t="shared" si="12"/>
        <v>3</v>
      </c>
      <c r="C163">
        <v>3</v>
      </c>
      <c r="D163">
        <f t="shared" ca="1" si="13"/>
        <v>3</v>
      </c>
      <c r="E163" t="str">
        <f t="shared" ca="1" si="10"/>
        <v>C</v>
      </c>
      <c r="F163">
        <f t="shared" ca="1" si="11"/>
        <v>15</v>
      </c>
      <c r="G163">
        <f t="shared" si="14"/>
        <v>15</v>
      </c>
    </row>
    <row r="164" spans="1:7" x14ac:dyDescent="0.3">
      <c r="A164" t="s">
        <v>17</v>
      </c>
      <c r="B164">
        <f t="shared" si="12"/>
        <v>3</v>
      </c>
      <c r="C164">
        <v>3</v>
      </c>
      <c r="D164">
        <f t="shared" ca="1" si="13"/>
        <v>1</v>
      </c>
      <c r="E164" t="str">
        <f t="shared" ca="1" si="10"/>
        <v>A</v>
      </c>
      <c r="F164">
        <f t="shared" ca="1" si="11"/>
        <v>20</v>
      </c>
      <c r="G164">
        <f t="shared" si="14"/>
        <v>15</v>
      </c>
    </row>
    <row r="165" spans="1:7" x14ac:dyDescent="0.3">
      <c r="A165" t="s">
        <v>17</v>
      </c>
      <c r="B165">
        <f t="shared" si="12"/>
        <v>3</v>
      </c>
      <c r="C165">
        <v>3</v>
      </c>
      <c r="D165">
        <f t="shared" ca="1" si="13"/>
        <v>1</v>
      </c>
      <c r="E165" t="str">
        <f t="shared" ca="1" si="10"/>
        <v>A</v>
      </c>
      <c r="F165">
        <f t="shared" ca="1" si="11"/>
        <v>20</v>
      </c>
      <c r="G165">
        <f t="shared" si="14"/>
        <v>15</v>
      </c>
    </row>
    <row r="166" spans="1:7" x14ac:dyDescent="0.3">
      <c r="A166" t="s">
        <v>17</v>
      </c>
      <c r="B166">
        <f t="shared" si="12"/>
        <v>3</v>
      </c>
      <c r="C166">
        <v>3</v>
      </c>
      <c r="D166">
        <f t="shared" ca="1" si="13"/>
        <v>1</v>
      </c>
      <c r="E166" t="str">
        <f t="shared" ca="1" si="10"/>
        <v>A</v>
      </c>
      <c r="F166">
        <f t="shared" ca="1" si="11"/>
        <v>20</v>
      </c>
      <c r="G166">
        <f t="shared" si="14"/>
        <v>15</v>
      </c>
    </row>
    <row r="167" spans="1:7" x14ac:dyDescent="0.3">
      <c r="A167" t="s">
        <v>17</v>
      </c>
      <c r="B167">
        <f t="shared" si="12"/>
        <v>3</v>
      </c>
      <c r="C167">
        <v>3</v>
      </c>
      <c r="D167">
        <f t="shared" ca="1" si="13"/>
        <v>2</v>
      </c>
      <c r="E167" t="str">
        <f t="shared" ca="1" si="10"/>
        <v>B</v>
      </c>
      <c r="F167">
        <f t="shared" ca="1" si="11"/>
        <v>20</v>
      </c>
      <c r="G167">
        <f t="shared" si="14"/>
        <v>15</v>
      </c>
    </row>
    <row r="168" spans="1:7" x14ac:dyDescent="0.3">
      <c r="A168" t="s">
        <v>17</v>
      </c>
      <c r="B168">
        <f t="shared" si="12"/>
        <v>3</v>
      </c>
      <c r="C168">
        <v>3</v>
      </c>
      <c r="D168">
        <f t="shared" ca="1" si="13"/>
        <v>3</v>
      </c>
      <c r="E168" t="str">
        <f t="shared" ca="1" si="10"/>
        <v>C</v>
      </c>
      <c r="F168">
        <f t="shared" ca="1" si="11"/>
        <v>15</v>
      </c>
      <c r="G168">
        <f t="shared" si="14"/>
        <v>15</v>
      </c>
    </row>
    <row r="169" spans="1:7" x14ac:dyDescent="0.3">
      <c r="A169" t="s">
        <v>17</v>
      </c>
      <c r="B169">
        <f t="shared" si="12"/>
        <v>3</v>
      </c>
      <c r="C169">
        <v>3</v>
      </c>
      <c r="D169">
        <f t="shared" ca="1" si="13"/>
        <v>1</v>
      </c>
      <c r="E169" t="str">
        <f t="shared" ca="1" si="10"/>
        <v>A</v>
      </c>
      <c r="F169">
        <f t="shared" ca="1" si="11"/>
        <v>20</v>
      </c>
      <c r="G169">
        <f t="shared" si="14"/>
        <v>15</v>
      </c>
    </row>
    <row r="170" spans="1:7" x14ac:dyDescent="0.3">
      <c r="A170" t="s">
        <v>17</v>
      </c>
      <c r="B170">
        <f t="shared" si="12"/>
        <v>3</v>
      </c>
      <c r="C170">
        <v>3</v>
      </c>
      <c r="D170">
        <f t="shared" ca="1" si="13"/>
        <v>2</v>
      </c>
      <c r="E170" t="str">
        <f t="shared" ca="1" si="10"/>
        <v>B</v>
      </c>
      <c r="F170">
        <f t="shared" ca="1" si="11"/>
        <v>20</v>
      </c>
      <c r="G170">
        <f t="shared" si="14"/>
        <v>15</v>
      </c>
    </row>
    <row r="171" spans="1:7" x14ac:dyDescent="0.3">
      <c r="A171" t="s">
        <v>17</v>
      </c>
      <c r="B171">
        <f t="shared" si="12"/>
        <v>3</v>
      </c>
      <c r="C171">
        <v>3</v>
      </c>
      <c r="D171">
        <f t="shared" ca="1" si="13"/>
        <v>2</v>
      </c>
      <c r="E171" t="str">
        <f t="shared" ca="1" si="10"/>
        <v>B</v>
      </c>
      <c r="F171">
        <f t="shared" ca="1" si="11"/>
        <v>20</v>
      </c>
      <c r="G171">
        <f t="shared" si="14"/>
        <v>15</v>
      </c>
    </row>
    <row r="172" spans="1:7" x14ac:dyDescent="0.3">
      <c r="A172" t="s">
        <v>17</v>
      </c>
      <c r="B172">
        <f t="shared" si="12"/>
        <v>3</v>
      </c>
      <c r="C172">
        <v>3</v>
      </c>
      <c r="D172">
        <f t="shared" ca="1" si="13"/>
        <v>3</v>
      </c>
      <c r="E172" t="str">
        <f t="shared" ca="1" si="10"/>
        <v>C</v>
      </c>
      <c r="F172">
        <f t="shared" ca="1" si="11"/>
        <v>15</v>
      </c>
      <c r="G172">
        <f t="shared" si="14"/>
        <v>15</v>
      </c>
    </row>
    <row r="173" spans="1:7" x14ac:dyDescent="0.3">
      <c r="A173" t="s">
        <v>17</v>
      </c>
      <c r="B173">
        <f t="shared" si="12"/>
        <v>3</v>
      </c>
      <c r="C173">
        <v>3</v>
      </c>
      <c r="D173">
        <f t="shared" ca="1" si="13"/>
        <v>1</v>
      </c>
      <c r="E173" t="str">
        <f t="shared" ca="1" si="10"/>
        <v>A</v>
      </c>
      <c r="F173">
        <f t="shared" ca="1" si="11"/>
        <v>20</v>
      </c>
      <c r="G173">
        <f t="shared" si="14"/>
        <v>15</v>
      </c>
    </row>
    <row r="174" spans="1:7" x14ac:dyDescent="0.3">
      <c r="A174" t="s">
        <v>17</v>
      </c>
      <c r="B174">
        <f t="shared" si="12"/>
        <v>3</v>
      </c>
      <c r="C174">
        <v>3</v>
      </c>
      <c r="D174">
        <f t="shared" ca="1" si="13"/>
        <v>2</v>
      </c>
      <c r="E174" t="str">
        <f t="shared" ca="1" si="10"/>
        <v>B</v>
      </c>
      <c r="F174">
        <f t="shared" ca="1" si="11"/>
        <v>20</v>
      </c>
      <c r="G174">
        <f t="shared" si="14"/>
        <v>15</v>
      </c>
    </row>
    <row r="175" spans="1:7" x14ac:dyDescent="0.3">
      <c r="A175" t="s">
        <v>17</v>
      </c>
      <c r="B175">
        <f t="shared" si="12"/>
        <v>3</v>
      </c>
      <c r="C175">
        <v>3</v>
      </c>
      <c r="D175">
        <f t="shared" ca="1" si="13"/>
        <v>1</v>
      </c>
      <c r="E175" t="str">
        <f t="shared" ref="E175:E179" ca="1" si="15">IF(D175=1, "A", IF(D175=2, "B", "C"))</f>
        <v>A</v>
      </c>
      <c r="F175">
        <f t="shared" ref="F175:F179" ca="1" si="16">IF(D175&gt;B175, VLOOKUP(D175,$I$4:$J$6,2)-55, IF(D175&lt;B175, VLOOKUP(D175,$I$4:$J$6,2)-VLOOKUP(B175,$I$4:$J$6, 2), VLOOKUP(D175,$I$4:$J$6,2)))</f>
        <v>20</v>
      </c>
      <c r="G175">
        <f t="shared" si="14"/>
        <v>15</v>
      </c>
    </row>
    <row r="176" spans="1:7" x14ac:dyDescent="0.3">
      <c r="A176" t="s">
        <v>17</v>
      </c>
      <c r="B176">
        <f t="shared" si="12"/>
        <v>3</v>
      </c>
      <c r="C176">
        <v>3</v>
      </c>
      <c r="D176">
        <f t="shared" ca="1" si="13"/>
        <v>1</v>
      </c>
      <c r="E176" t="str">
        <f t="shared" ca="1" si="15"/>
        <v>A</v>
      </c>
      <c r="F176">
        <f t="shared" ca="1" si="16"/>
        <v>20</v>
      </c>
      <c r="G176">
        <f t="shared" si="14"/>
        <v>15</v>
      </c>
    </row>
    <row r="177" spans="1:7" x14ac:dyDescent="0.3">
      <c r="A177" t="s">
        <v>17</v>
      </c>
      <c r="B177">
        <f t="shared" si="12"/>
        <v>3</v>
      </c>
      <c r="C177">
        <v>3</v>
      </c>
      <c r="D177">
        <f t="shared" ca="1" si="13"/>
        <v>2</v>
      </c>
      <c r="E177" t="str">
        <f t="shared" ca="1" si="15"/>
        <v>B</v>
      </c>
      <c r="F177">
        <f t="shared" ca="1" si="16"/>
        <v>20</v>
      </c>
      <c r="G177">
        <f t="shared" si="14"/>
        <v>15</v>
      </c>
    </row>
    <row r="178" spans="1:7" x14ac:dyDescent="0.3">
      <c r="A178" t="s">
        <v>17</v>
      </c>
      <c r="B178">
        <f t="shared" si="12"/>
        <v>3</v>
      </c>
      <c r="C178">
        <v>3</v>
      </c>
      <c r="D178">
        <f t="shared" ca="1" si="13"/>
        <v>1</v>
      </c>
      <c r="E178" t="str">
        <f t="shared" ca="1" si="15"/>
        <v>A</v>
      </c>
      <c r="F178">
        <f t="shared" ca="1" si="16"/>
        <v>20</v>
      </c>
      <c r="G178">
        <f t="shared" si="14"/>
        <v>15</v>
      </c>
    </row>
    <row r="179" spans="1:7" x14ac:dyDescent="0.3">
      <c r="A179" t="s">
        <v>17</v>
      </c>
      <c r="B179">
        <f t="shared" si="12"/>
        <v>3</v>
      </c>
      <c r="C179">
        <v>3</v>
      </c>
      <c r="D179">
        <f t="shared" ca="1" si="13"/>
        <v>1</v>
      </c>
      <c r="E179" t="str">
        <f t="shared" ca="1" si="15"/>
        <v>A</v>
      </c>
      <c r="F179">
        <f t="shared" ca="1" si="16"/>
        <v>20</v>
      </c>
      <c r="G179">
        <f t="shared" si="14"/>
        <v>15</v>
      </c>
    </row>
    <row r="181" spans="1:7" x14ac:dyDescent="0.3">
      <c r="E181" t="s">
        <v>44</v>
      </c>
      <c r="F181" s="6">
        <f ca="1">SUM(F2:F179)</f>
        <v>-360</v>
      </c>
      <c r="G181" s="6">
        <f>SUM(G2:G179)</f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Clusters</vt:lpstr>
      <vt:lpstr>3 Variables</vt:lpstr>
      <vt:lpstr>Classification</vt:lpstr>
      <vt:lpstr>WineCluster</vt:lpstr>
      <vt:lpstr>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Lutzak</dc:creator>
  <cp:lastModifiedBy>Matt Zlotnik</cp:lastModifiedBy>
  <dcterms:created xsi:type="dcterms:W3CDTF">2016-04-22T20:28:54Z</dcterms:created>
  <dcterms:modified xsi:type="dcterms:W3CDTF">2020-05-28T18:59:41Z</dcterms:modified>
</cp:coreProperties>
</file>