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iroch\OneDrive\Uni\RAB\Beispiele\"/>
    </mc:Choice>
  </mc:AlternateContent>
  <xr:revisionPtr revIDLastSave="1" documentId="13_ncr:1_{C27EE69C-9B1A-9F4D-8AF6-DBBF7334084F}" xr6:coauthVersionLast="45" xr6:coauthVersionMax="45" xr10:uidLastSave="{95DCCAEF-B0BE-4FB7-A592-C92ECBB62D69}"/>
  <bookViews>
    <workbookView xWindow="-108" yWindow="-108" windowWidth="23256" windowHeight="12576" tabRatio="904" activeTab="1" xr2:uid="{00000000-000D-0000-FFFF-FFFF00000000}"/>
  </bookViews>
  <sheets>
    <sheet name="Deckblatt" sheetId="10" r:id="rId1"/>
    <sheet name="HoQ" sheetId="11" r:id="rId2"/>
    <sheet name="PaarwVgl." sheetId="5" r:id="rId3"/>
  </sheets>
  <definedNames>
    <definedName name="_xlnm.Print_Area" localSheetId="1">HoQ!$A$1:$U$43</definedName>
    <definedName name="_xlnm.Print_Area" localSheetId="2">PaarwVgl.!$B$1:$Y$21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1" l="1"/>
  <c r="I23" i="11" l="1"/>
  <c r="I24" i="11"/>
  <c r="I25" i="11"/>
  <c r="I26" i="11"/>
  <c r="I27" i="11"/>
  <c r="I28" i="11"/>
  <c r="I36" i="11" l="1"/>
  <c r="I37" i="11"/>
  <c r="I38" i="11"/>
  <c r="I35" i="11"/>
  <c r="N24" i="11"/>
  <c r="C5" i="5"/>
  <c r="E3" i="5" s="1"/>
  <c r="C4" i="5"/>
  <c r="X4" i="5" s="1"/>
  <c r="C6" i="5"/>
  <c r="F3" i="5" s="1"/>
  <c r="C7" i="5"/>
  <c r="X7" i="5" s="1"/>
  <c r="C8" i="5"/>
  <c r="X8" i="5" s="1"/>
  <c r="C9" i="5"/>
  <c r="I3" i="5" s="1"/>
  <c r="C10" i="5"/>
  <c r="C11" i="5"/>
  <c r="K3" i="5" s="1"/>
  <c r="C12" i="5"/>
  <c r="L3" i="5" s="1"/>
  <c r="C13" i="5"/>
  <c r="X13" i="5" s="1"/>
  <c r="C14" i="5"/>
  <c r="N3" i="5" s="1"/>
  <c r="C15" i="5"/>
  <c r="O3" i="5" s="1"/>
  <c r="C16" i="5"/>
  <c r="C17" i="5"/>
  <c r="Q3" i="5" s="1"/>
  <c r="C18" i="5"/>
  <c r="R3" i="5" s="1"/>
  <c r="C19" i="5"/>
  <c r="C20" i="5"/>
  <c r="T3" i="5" s="1"/>
  <c r="C21" i="5"/>
  <c r="U3" i="5" s="1"/>
  <c r="C22" i="5"/>
  <c r="V3" i="5" s="1"/>
  <c r="C23" i="5"/>
  <c r="W3" i="5" s="1"/>
  <c r="O24" i="11"/>
  <c r="P24" i="11"/>
  <c r="N25" i="11"/>
  <c r="O25" i="11"/>
  <c r="P25" i="11"/>
  <c r="N26" i="11"/>
  <c r="O26" i="11"/>
  <c r="P26" i="11"/>
  <c r="N27" i="11"/>
  <c r="O27" i="11"/>
  <c r="P27" i="11"/>
  <c r="N28" i="11"/>
  <c r="O28" i="11"/>
  <c r="P28" i="11"/>
  <c r="N29" i="11"/>
  <c r="O29" i="11"/>
  <c r="P29" i="11"/>
  <c r="N30" i="11"/>
  <c r="O30" i="11"/>
  <c r="P30" i="11"/>
  <c r="N31" i="11"/>
  <c r="O31" i="11"/>
  <c r="P31" i="11"/>
  <c r="N32" i="11"/>
  <c r="O32" i="11"/>
  <c r="P32" i="11"/>
  <c r="N23" i="11"/>
  <c r="O23" i="11"/>
  <c r="P23" i="11"/>
  <c r="D5" i="5"/>
  <c r="D6" i="5"/>
  <c r="E6" i="5"/>
  <c r="D7" i="5"/>
  <c r="E7" i="5"/>
  <c r="F7" i="5"/>
  <c r="D8" i="5"/>
  <c r="E8" i="5"/>
  <c r="F8" i="5"/>
  <c r="G8" i="5"/>
  <c r="D9" i="5"/>
  <c r="E9" i="5"/>
  <c r="F9" i="5"/>
  <c r="G9" i="5"/>
  <c r="H9" i="5"/>
  <c r="D10" i="5"/>
  <c r="E10" i="5"/>
  <c r="F10" i="5"/>
  <c r="G10" i="5"/>
  <c r="H10" i="5"/>
  <c r="I10" i="5"/>
  <c r="D11" i="5"/>
  <c r="E11" i="5"/>
  <c r="F11" i="5"/>
  <c r="G11" i="5"/>
  <c r="H11" i="5"/>
  <c r="I11" i="5"/>
  <c r="J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L13" i="5"/>
  <c r="D14" i="5"/>
  <c r="E14" i="5"/>
  <c r="F14" i="5"/>
  <c r="G14" i="5"/>
  <c r="H14" i="5"/>
  <c r="I14" i="5"/>
  <c r="J14" i="5"/>
  <c r="K14" i="5"/>
  <c r="L14" i="5"/>
  <c r="M14" i="5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H3" i="5"/>
  <c r="J3" i="5"/>
  <c r="C15" i="11"/>
  <c r="D16" i="11"/>
  <c r="E17" i="11"/>
  <c r="F18" i="11"/>
  <c r="G19" i="11"/>
  <c r="H20" i="11"/>
  <c r="D3" i="5"/>
  <c r="N33" i="11" l="1"/>
  <c r="X16" i="5"/>
  <c r="X21" i="5"/>
  <c r="P3" i="5"/>
  <c r="X20" i="5"/>
  <c r="X19" i="5"/>
  <c r="X12" i="5"/>
  <c r="P33" i="11"/>
  <c r="X10" i="5"/>
  <c r="X5" i="5"/>
  <c r="X23" i="5"/>
  <c r="X17" i="5"/>
  <c r="X11" i="5"/>
  <c r="O33" i="11"/>
  <c r="X9" i="5"/>
  <c r="X15" i="5"/>
  <c r="X18" i="5"/>
  <c r="X22" i="5"/>
  <c r="X14" i="5"/>
  <c r="X6" i="5"/>
  <c r="G3" i="5"/>
  <c r="M3" i="5"/>
  <c r="S3" i="5"/>
  <c r="X24" i="5" l="1"/>
  <c r="Z4" i="5" s="1"/>
  <c r="X25" i="5"/>
  <c r="AA12" i="5" l="1"/>
  <c r="AA4" i="5"/>
  <c r="AA19" i="5"/>
  <c r="Z9" i="5"/>
  <c r="T23" i="11"/>
  <c r="Z17" i="5"/>
  <c r="Z15" i="5"/>
  <c r="Z5" i="5"/>
  <c r="Y16" i="5"/>
  <c r="T25" i="11"/>
  <c r="Y17" i="5"/>
  <c r="Z21" i="5"/>
  <c r="AA8" i="5"/>
  <c r="Y19" i="5"/>
  <c r="Y21" i="5"/>
  <c r="Y14" i="5"/>
  <c r="R23" i="11"/>
  <c r="R26" i="11"/>
  <c r="Z23" i="5"/>
  <c r="Z18" i="5"/>
  <c r="Z12" i="5"/>
  <c r="Z16" i="5"/>
  <c r="Z20" i="5"/>
  <c r="Z8" i="5"/>
  <c r="Y15" i="5"/>
  <c r="I30" i="11"/>
  <c r="S30" i="11" s="1"/>
  <c r="Y23" i="5"/>
  <c r="I31" i="11"/>
  <c r="T31" i="11" s="1"/>
  <c r="I29" i="11"/>
  <c r="R29" i="11" s="1"/>
  <c r="Y22" i="5"/>
  <c r="S23" i="11"/>
  <c r="Z10" i="5"/>
  <c r="Z11" i="5"/>
  <c r="Z6" i="5"/>
  <c r="I32" i="11"/>
  <c r="S32" i="11" s="1"/>
  <c r="T27" i="11"/>
  <c r="Z22" i="5"/>
  <c r="Z19" i="5"/>
  <c r="AA23" i="5"/>
  <c r="S28" i="11"/>
  <c r="Z14" i="5"/>
  <c r="AA9" i="5"/>
  <c r="Z13" i="5"/>
  <c r="Y20" i="5"/>
  <c r="Z7" i="5"/>
  <c r="Y18" i="5"/>
  <c r="AA16" i="5"/>
  <c r="AA14" i="5"/>
  <c r="AA21" i="5"/>
  <c r="AA18" i="5"/>
  <c r="AA22" i="5"/>
  <c r="AA6" i="5"/>
  <c r="AA15" i="5"/>
  <c r="AA20" i="5"/>
  <c r="AA17" i="5"/>
  <c r="AA10" i="5"/>
  <c r="AA5" i="5"/>
  <c r="AA7" i="5"/>
  <c r="AA11" i="5"/>
  <c r="AA13" i="5"/>
  <c r="T30" i="11" l="1"/>
  <c r="R30" i="11"/>
  <c r="R32" i="11"/>
  <c r="S25" i="11"/>
  <c r="B39" i="11"/>
  <c r="R27" i="11"/>
  <c r="R25" i="11"/>
  <c r="T32" i="11"/>
  <c r="G39" i="11"/>
  <c r="J33" i="11"/>
  <c r="D39" i="11"/>
  <c r="T28" i="11"/>
  <c r="K33" i="11"/>
  <c r="R28" i="11"/>
  <c r="S26" i="11"/>
  <c r="T26" i="11"/>
  <c r="L33" i="11"/>
  <c r="F39" i="11"/>
  <c r="H39" i="11"/>
  <c r="M33" i="11"/>
  <c r="T24" i="11"/>
  <c r="R24" i="11"/>
  <c r="S24" i="11"/>
  <c r="S27" i="11"/>
  <c r="E39" i="11"/>
  <c r="AA24" i="5"/>
  <c r="T29" i="11"/>
  <c r="S29" i="11"/>
  <c r="R31" i="11"/>
  <c r="S31" i="11"/>
  <c r="AA25" i="5"/>
  <c r="B40" i="11" l="1"/>
  <c r="B41" i="11"/>
  <c r="F41" i="11"/>
  <c r="C41" i="11"/>
  <c r="G41" i="11"/>
  <c r="S33" i="11"/>
  <c r="F40" i="11"/>
  <c r="H40" i="11"/>
  <c r="T33" i="11"/>
  <c r="E41" i="11"/>
  <c r="R33" i="11"/>
  <c r="G40" i="11"/>
  <c r="H41" i="11"/>
  <c r="C40" i="11"/>
  <c r="E40" i="11"/>
  <c r="D40" i="11"/>
  <c r="D41" i="11"/>
  <c r="B42" i="11" l="1"/>
  <c r="H42" i="11"/>
  <c r="D42" i="11"/>
  <c r="G42" i="11"/>
  <c r="C42" i="11"/>
  <c r="F42" i="11"/>
  <c r="E42" i="11"/>
</calcChain>
</file>

<file path=xl/sharedStrings.xml><?xml version="1.0" encoding="utf-8"?>
<sst xmlns="http://schemas.openxmlformats.org/spreadsheetml/2006/main" count="97" uniqueCount="81">
  <si>
    <t>Projektdaten:</t>
  </si>
  <si>
    <t>Projektbezeichnung:</t>
  </si>
  <si>
    <t>Projektstart:</t>
  </si>
  <si>
    <t>Projektteam:</t>
  </si>
  <si>
    <t>Marktsegment:</t>
  </si>
  <si>
    <t>Kunden:</t>
  </si>
  <si>
    <t>Ansprechpartner:</t>
  </si>
  <si>
    <t>Notizen:</t>
  </si>
  <si>
    <t>Projektziel</t>
  </si>
  <si>
    <t>Wirkung:</t>
  </si>
  <si>
    <t>Bewertungsmaßstäbe:</t>
  </si>
  <si>
    <t xml:space="preserve"> Funktion/Anforderung:</t>
  </si>
  <si>
    <t xml:space="preserve"> - neg. Wechselwirkung</t>
  </si>
  <si>
    <t xml:space="preserve"> + pos. Wechselwirkung</t>
  </si>
  <si>
    <t>Benchmarking:</t>
  </si>
  <si>
    <t>Optimierungsrichtung</t>
  </si>
  <si>
    <t>Bedeutung KA</t>
  </si>
  <si>
    <t>Verkaufschwerpunkt</t>
  </si>
  <si>
    <t>techn. Schwierigkeiten</t>
  </si>
  <si>
    <t>technische Bedeutung (Kunde)</t>
  </si>
  <si>
    <t>technische Bedeutung (absolut)</t>
  </si>
  <si>
    <t>relative Bedeutung (absolut)</t>
  </si>
  <si>
    <t>Summe</t>
  </si>
  <si>
    <t>relative Bedeutung (Kunde)</t>
  </si>
  <si>
    <t xml:space="preserve"> 0  keine Wechselwirkung</t>
  </si>
  <si>
    <t>--&gt; Reflexion auf Entwicklungskosten</t>
  </si>
  <si>
    <t>Paarweiser Vergleich der Kundenanforderungen</t>
  </si>
  <si>
    <t xml:space="preserve"> 5 = Anf. sehr gut erfüllt</t>
  </si>
  <si>
    <t xml:space="preserve"> 3 = Anforderungen erfüllt</t>
  </si>
  <si>
    <t xml:space="preserve"> 1 = Anforderungen nicht erfüllt</t>
  </si>
  <si>
    <t>--&gt; Reflexion auf Herstellkosten</t>
  </si>
  <si>
    <t>Bewertung</t>
  </si>
  <si>
    <t>0 / 0 / 0 = kein Einfluß</t>
  </si>
  <si>
    <t>1 / 2 / 3 = mittlerer Einfluß</t>
  </si>
  <si>
    <t>2 / 3 / 9 = starker Einfluß</t>
  </si>
  <si>
    <t>0 / 1 / 1 = schwacher Einfluß</t>
  </si>
  <si>
    <t>Prozentwert</t>
  </si>
  <si>
    <t>Faktor, ganzzahlig</t>
  </si>
  <si>
    <t>Maximalwert</t>
  </si>
  <si>
    <t>Prozentwert, normiert</t>
  </si>
  <si>
    <t>wichtiger</t>
  </si>
  <si>
    <t>gleich wichtig</t>
  </si>
  <si>
    <t>weniger wichtig</t>
  </si>
  <si>
    <t>Entwicklungspotential eigenes Produkt</t>
  </si>
  <si>
    <t>Entwicklungspotential Wettbewerbsprodukt 1</t>
  </si>
  <si>
    <t>Entwicklungspotential Wettbewerbsprodukt 2</t>
  </si>
  <si>
    <t>absolute Bedeutung eigenes Produkt</t>
  </si>
  <si>
    <t>absolute Bedeutung Wettbewerbsprodukt 1</t>
  </si>
  <si>
    <t>absolute Bedeutung Wettbewerbsprodukt 2</t>
  </si>
  <si>
    <t>Summe Erfüllung</t>
  </si>
  <si>
    <t>Messbarer Zielwert</t>
  </si>
  <si>
    <t>Bequem</t>
  </si>
  <si>
    <t>Größe</t>
  </si>
  <si>
    <t>verschiedene Größe</t>
  </si>
  <si>
    <t>leicht</t>
  </si>
  <si>
    <t>faltbar</t>
  </si>
  <si>
    <t>Bettwäsche intergriert</t>
  </si>
  <si>
    <t>schnell aufbaubar</t>
  </si>
  <si>
    <t>maximal 100€</t>
  </si>
  <si>
    <t>Heizung Kühlung</t>
  </si>
  <si>
    <t>SommerWinter Decke</t>
  </si>
  <si>
    <t>Faltfunktion</t>
  </si>
  <si>
    <t>Tragbar (Rucksack)</t>
  </si>
  <si>
    <t>Schlafstätte</t>
  </si>
  <si>
    <t>Waschbares Material</t>
  </si>
  <si>
    <t>Wärmend</t>
  </si>
  <si>
    <t>Flexible Benutzbarkeit</t>
  </si>
  <si>
    <t>*</t>
  </si>
  <si>
    <t>+</t>
  </si>
  <si>
    <t>Wettbewerbsprodukt 1 (normales Bett)</t>
  </si>
  <si>
    <t>eigenes Produkt IST (nicht existent)</t>
  </si>
  <si>
    <t>Ziel: eigenes Produkt SOLL (bed to go)</t>
  </si>
  <si>
    <t>Wettbewerbsprodukt 2 (Lay Sack)</t>
  </si>
  <si>
    <t>-</t>
  </si>
  <si>
    <t>+/-</t>
  </si>
  <si>
    <t>auf Rucksackgröße, max. 33l</t>
  </si>
  <si>
    <t>90 Prozent Zufriedenheit</t>
  </si>
  <si>
    <t>30 Komplettwäschen ohne sichtbare Schäden</t>
  </si>
  <si>
    <t>max. 7kg</t>
  </si>
  <si>
    <t>regelbar von 22°C bis 36°C</t>
  </si>
  <si>
    <t>ebener Untergrund, max. 3 Prozent Steigung, 2mx1m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</si>
</sst>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MS Sans Serif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sz val="6"/>
      <color indexed="12"/>
      <name val="Arial"/>
      <family val="2"/>
    </font>
    <font>
      <sz val="6"/>
      <color indexed="12"/>
      <name val="Arial"/>
      <family val="2"/>
    </font>
    <font>
      <sz val="18"/>
      <name val="MS Sans Serif"/>
    </font>
    <font>
      <sz val="6"/>
      <name val="Symbol"/>
      <family val="1"/>
      <charset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</fills>
  <borders count="62">
    <border>
      <left/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16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8" fillId="0" borderId="2" xfId="0" applyFont="1" applyBorder="1" applyAlignment="1">
      <alignment horizontal="center"/>
    </xf>
    <xf numFmtId="0" fontId="4" fillId="0" borderId="0" xfId="1" applyFont="1" applyBorder="1"/>
    <xf numFmtId="0" fontId="4" fillId="0" borderId="0" xfId="1" applyFont="1"/>
    <xf numFmtId="0" fontId="4" fillId="0" borderId="9" xfId="1" applyFont="1" applyBorder="1"/>
    <xf numFmtId="0" fontId="4" fillId="0" borderId="10" xfId="1" applyFont="1" applyBorder="1"/>
    <xf numFmtId="0" fontId="7" fillId="0" borderId="0" xfId="1" applyFont="1" applyBorder="1" applyAlignment="1">
      <alignment horizontal="center" vertical="center"/>
    </xf>
    <xf numFmtId="0" fontId="12" fillId="0" borderId="11" xfId="1" applyFont="1" applyBorder="1"/>
    <xf numFmtId="0" fontId="7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textRotation="90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 applyAlignment="1">
      <alignment horizontal="centerContinuous" vertical="center"/>
    </xf>
    <xf numFmtId="16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15" xfId="0" applyFont="1" applyFill="1" applyBorder="1"/>
    <xf numFmtId="0" fontId="2" fillId="0" borderId="0" xfId="0" applyFont="1" applyFill="1" applyAlignment="1">
      <alignment horizontal="left"/>
    </xf>
    <xf numFmtId="0" fontId="1" fillId="0" borderId="16" xfId="0" applyFont="1" applyFill="1" applyBorder="1"/>
    <xf numFmtId="0" fontId="0" fillId="0" borderId="0" xfId="0" applyFill="1"/>
    <xf numFmtId="1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2" xfId="0" applyFont="1" applyFill="1" applyBorder="1"/>
    <xf numFmtId="0" fontId="2" fillId="0" borderId="12" xfId="0" applyFont="1" applyFill="1" applyBorder="1" applyAlignment="1">
      <alignment horizontal="left"/>
    </xf>
    <xf numFmtId="0" fontId="1" fillId="0" borderId="0" xfId="0" applyFont="1" applyFill="1" applyAlignment="1">
      <alignment horizontal="right" textRotation="90"/>
    </xf>
    <xf numFmtId="0" fontId="1" fillId="0" borderId="0" xfId="0" applyFont="1" applyFill="1" applyAlignment="1">
      <alignment textRotation="90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/>
    </xf>
    <xf numFmtId="0" fontId="1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19" xfId="0" applyFont="1" applyFill="1" applyBorder="1" applyAlignment="1">
      <alignment horizontal="center" vertical="center" textRotation="90"/>
    </xf>
    <xf numFmtId="49" fontId="1" fillId="0" borderId="20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vertical="center"/>
    </xf>
    <xf numFmtId="0" fontId="1" fillId="0" borderId="22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left" vertical="center"/>
    </xf>
    <xf numFmtId="2" fontId="1" fillId="0" borderId="12" xfId="0" applyNumberFormat="1" applyFont="1" applyFill="1" applyBorder="1" applyAlignment="1">
      <alignment horizontal="center" vertical="center" textRotation="90"/>
    </xf>
    <xf numFmtId="164" fontId="1" fillId="0" borderId="0" xfId="0" applyNumberFormat="1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quotePrefix="1" applyFont="1" applyFill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2" borderId="34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3" fillId="4" borderId="12" xfId="0" applyFont="1" applyFill="1" applyBorder="1" applyAlignment="1">
      <alignment horizontal="center" textRotation="90"/>
    </xf>
    <xf numFmtId="164" fontId="1" fillId="2" borderId="12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1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textRotation="90" wrapText="1"/>
    </xf>
    <xf numFmtId="0" fontId="9" fillId="0" borderId="37" xfId="1" applyFont="1" applyBorder="1" applyAlignment="1">
      <alignment horizontal="center" textRotation="90" wrapText="1"/>
    </xf>
    <xf numFmtId="0" fontId="9" fillId="0" borderId="38" xfId="1" applyFont="1" applyBorder="1" applyAlignment="1">
      <alignment horizontal="center" textRotation="90" wrapText="1"/>
    </xf>
    <xf numFmtId="0" fontId="4" fillId="0" borderId="39" xfId="1" applyFont="1" applyBorder="1"/>
    <xf numFmtId="0" fontId="9" fillId="0" borderId="39" xfId="1" applyFont="1" applyBorder="1" applyAlignment="1">
      <alignment horizontal="center" vertical="center"/>
    </xf>
    <xf numFmtId="0" fontId="11" fillId="0" borderId="40" xfId="1" applyFont="1" applyBorder="1"/>
    <xf numFmtId="0" fontId="9" fillId="0" borderId="41" xfId="1" applyFont="1" applyBorder="1" applyAlignment="1">
      <alignment horizontal="left" vertical="center" wrapText="1" indent="1"/>
    </xf>
    <xf numFmtId="0" fontId="9" fillId="0" borderId="42" xfId="1" applyFont="1" applyBorder="1" applyAlignment="1">
      <alignment horizontal="left" vertical="center" wrapText="1" indent="1"/>
    </xf>
    <xf numFmtId="0" fontId="9" fillId="0" borderId="35" xfId="1" applyFont="1" applyBorder="1" applyAlignment="1">
      <alignment horizontal="left" vertical="center" wrapText="1" indent="1"/>
    </xf>
    <xf numFmtId="0" fontId="1" fillId="0" borderId="43" xfId="0" applyFont="1" applyFill="1" applyBorder="1"/>
    <xf numFmtId="0" fontId="1" fillId="0" borderId="44" xfId="0" applyFont="1" applyFill="1" applyBorder="1"/>
    <xf numFmtId="0" fontId="9" fillId="6" borderId="29" xfId="1" applyFont="1" applyFill="1" applyBorder="1" applyAlignment="1">
      <alignment horizontal="center" vertical="center"/>
    </xf>
    <xf numFmtId="0" fontId="9" fillId="6" borderId="32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9" fillId="6" borderId="33" xfId="1" applyFont="1" applyFill="1" applyBorder="1" applyAlignment="1">
      <alignment horizontal="center" vertical="center"/>
    </xf>
    <xf numFmtId="0" fontId="9" fillId="0" borderId="46" xfId="1" applyFont="1" applyBorder="1" applyAlignment="1">
      <alignment horizontal="center" textRotation="90"/>
    </xf>
    <xf numFmtId="0" fontId="9" fillId="0" borderId="47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50" xfId="1" applyFont="1" applyBorder="1" applyAlignment="1">
      <alignment horizontal="center" textRotation="90"/>
    </xf>
    <xf numFmtId="1" fontId="9" fillId="0" borderId="47" xfId="1" applyNumberFormat="1" applyFont="1" applyBorder="1" applyAlignment="1">
      <alignment horizontal="center" vertical="center"/>
    </xf>
    <xf numFmtId="1" fontId="9" fillId="0" borderId="48" xfId="1" applyNumberFormat="1" applyFont="1" applyBorder="1" applyAlignment="1">
      <alignment horizontal="center" vertical="center"/>
    </xf>
    <xf numFmtId="0" fontId="7" fillId="0" borderId="41" xfId="1" applyFont="1" applyBorder="1" applyAlignment="1">
      <alignment horizontal="center" textRotation="90"/>
    </xf>
    <xf numFmtId="0" fontId="4" fillId="0" borderId="49" xfId="1" applyFont="1" applyBorder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7" fillId="0" borderId="0" xfId="1" applyFont="1"/>
    <xf numFmtId="0" fontId="7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" fontId="14" fillId="4" borderId="12" xfId="0" applyNumberFormat="1" applyFont="1" applyFill="1" applyBorder="1" applyAlignment="1">
      <alignment horizontal="center" vertical="center"/>
    </xf>
    <xf numFmtId="0" fontId="18" fillId="0" borderId="12" xfId="0" applyFont="1" applyFill="1" applyBorder="1"/>
    <xf numFmtId="0" fontId="2" fillId="7" borderId="12" xfId="0" applyFont="1" applyFill="1" applyBorder="1" applyAlignment="1">
      <alignment horizontal="center" textRotation="90"/>
    </xf>
    <xf numFmtId="164" fontId="15" fillId="0" borderId="12" xfId="0" applyNumberFormat="1" applyFont="1" applyFill="1" applyBorder="1" applyAlignment="1">
      <alignment horizontal="center" textRotation="90" wrapText="1"/>
    </xf>
    <xf numFmtId="164" fontId="2" fillId="2" borderId="12" xfId="0" applyNumberFormat="1" applyFont="1" applyFill="1" applyBorder="1" applyAlignment="1">
      <alignment horizontal="center" textRotation="90" wrapText="1"/>
    </xf>
    <xf numFmtId="1" fontId="19" fillId="0" borderId="51" xfId="0" applyNumberFormat="1" applyFont="1" applyFill="1" applyBorder="1" applyAlignment="1">
      <alignment horizontal="center" vertical="center"/>
    </xf>
    <xf numFmtId="1" fontId="19" fillId="0" borderId="52" xfId="0" applyNumberFormat="1" applyFont="1" applyFill="1" applyBorder="1" applyAlignment="1">
      <alignment horizontal="center" vertical="center"/>
    </xf>
    <xf numFmtId="1" fontId="19" fillId="0" borderId="53" xfId="0" applyNumberFormat="1" applyFont="1" applyFill="1" applyBorder="1" applyAlignment="1">
      <alignment horizontal="center" vertical="center"/>
    </xf>
    <xf numFmtId="164" fontId="19" fillId="0" borderId="54" xfId="0" applyNumberFormat="1" applyFont="1" applyFill="1" applyBorder="1" applyAlignment="1">
      <alignment horizontal="center" vertical="center"/>
    </xf>
    <xf numFmtId="164" fontId="19" fillId="0" borderId="55" xfId="0" applyNumberFormat="1" applyFont="1" applyFill="1" applyBorder="1" applyAlignment="1">
      <alignment horizontal="center" vertical="center"/>
    </xf>
    <xf numFmtId="164" fontId="19" fillId="0" borderId="53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Alignment="1">
      <alignment horizontal="center" vertical="center"/>
    </xf>
    <xf numFmtId="49" fontId="1" fillId="0" borderId="56" xfId="0" applyNumberFormat="1" applyFont="1" applyFill="1" applyBorder="1" applyAlignment="1">
      <alignment horizontal="center" vertical="center" textRotation="90"/>
    </xf>
    <xf numFmtId="0" fontId="1" fillId="0" borderId="41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60" xfId="0" applyFont="1" applyBorder="1" applyAlignment="1">
      <alignment horizontal="center" wrapText="1" readingOrder="1"/>
    </xf>
    <xf numFmtId="0" fontId="20" fillId="0" borderId="61" xfId="0" applyFont="1" applyBorder="1" applyAlignment="1">
      <alignment horizontal="center" wrapText="1" readingOrder="1"/>
    </xf>
    <xf numFmtId="0" fontId="20" fillId="0" borderId="60" xfId="0" applyFont="1" applyBorder="1" applyAlignment="1">
      <alignment horizontal="left" textRotation="90" wrapText="1" readingOrder="1"/>
    </xf>
    <xf numFmtId="0" fontId="1" fillId="0" borderId="12" xfId="0" quotePrefix="1" applyFont="1" applyFill="1" applyBorder="1"/>
    <xf numFmtId="0" fontId="21" fillId="0" borderId="60" xfId="0" applyFont="1" applyBorder="1" applyAlignment="1">
      <alignment horizontal="center" wrapText="1" readingOrder="1"/>
    </xf>
    <xf numFmtId="0" fontId="20" fillId="8" borderId="60" xfId="0" applyFont="1" applyFill="1" applyBorder="1" applyAlignment="1">
      <alignment horizontal="center" wrapText="1" readingOrder="1"/>
    </xf>
    <xf numFmtId="0" fontId="1" fillId="0" borderId="13" xfId="0" applyNumberFormat="1" applyFont="1" applyFill="1" applyBorder="1" applyAlignment="1">
      <alignment horizontal="center" vertical="center" textRotation="90"/>
    </xf>
    <xf numFmtId="0" fontId="1" fillId="0" borderId="57" xfId="0" applyNumberFormat="1" applyFont="1" applyFill="1" applyBorder="1" applyAlignment="1">
      <alignment horizontal="center" vertical="center" textRotation="90"/>
    </xf>
    <xf numFmtId="0" fontId="1" fillId="0" borderId="23" xfId="0" applyNumberFormat="1" applyFont="1" applyFill="1" applyBorder="1" applyAlignment="1">
      <alignment horizontal="center" vertical="center" textRotation="90"/>
    </xf>
    <xf numFmtId="0" fontId="1" fillId="0" borderId="58" xfId="0" applyNumberFormat="1" applyFont="1" applyFill="1" applyBorder="1" applyAlignment="1">
      <alignment horizontal="center" vertical="center" textRotation="90"/>
    </xf>
    <xf numFmtId="0" fontId="2" fillId="0" borderId="12" xfId="0" applyFont="1" applyFill="1" applyBorder="1" applyAlignment="1">
      <alignment horizontal="left" vertical="center" textRotation="90"/>
    </xf>
    <xf numFmtId="0" fontId="1" fillId="0" borderId="15" xfId="0" quotePrefix="1" applyFont="1" applyFill="1" applyBorder="1"/>
    <xf numFmtId="0" fontId="1" fillId="0" borderId="16" xfId="0" quotePrefix="1" applyFont="1" applyFill="1" applyBorder="1"/>
    <xf numFmtId="0" fontId="1" fillId="0" borderId="43" xfId="0" quotePrefix="1" applyFont="1" applyFill="1" applyBorder="1"/>
    <xf numFmtId="0" fontId="1" fillId="0" borderId="18" xfId="0" quotePrefix="1" applyFont="1" applyFill="1" applyBorder="1"/>
    <xf numFmtId="0" fontId="1" fillId="0" borderId="45" xfId="0" quotePrefix="1" applyFont="1" applyFill="1" applyBorder="1"/>
    <xf numFmtId="0" fontId="1" fillId="0" borderId="12" xfId="0" applyFont="1" applyFill="1" applyBorder="1" applyAlignment="1">
      <alignment horizontal="center" vertical="center" textRotation="90"/>
    </xf>
  </cellXfs>
  <cellStyles count="2">
    <cellStyle name="Standard" xfId="0" builtinId="0"/>
    <cellStyle name="Standard_vorselekt" xfId="1" xr:uid="{00000000-0005-0000-0000-000001000000}"/>
  </cellStyles>
  <dxfs count="30"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1019175</xdr:rowOff>
    </xdr:from>
    <xdr:to>
      <xdr:col>0</xdr:col>
      <xdr:colOff>1524000</xdr:colOff>
      <xdr:row>21</xdr:row>
      <xdr:rowOff>1123950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76200" y="3495675"/>
          <a:ext cx="1066800" cy="104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Kundenanforderungen</a:t>
          </a:r>
        </a:p>
      </xdr:txBody>
    </xdr:sp>
    <xdr:clientData/>
  </xdr:twoCellAnchor>
  <xdr:twoCellAnchor>
    <xdr:from>
      <xdr:col>0</xdr:col>
      <xdr:colOff>50800</xdr:colOff>
      <xdr:row>21</xdr:row>
      <xdr:rowOff>25400</xdr:rowOff>
    </xdr:from>
    <xdr:to>
      <xdr:col>0</xdr:col>
      <xdr:colOff>1612900</xdr:colOff>
      <xdr:row>21</xdr:row>
      <xdr:rowOff>1155700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rrowheads="1"/>
        </xdr:cNvSpPr>
      </xdr:nvSpPr>
      <xdr:spPr bwMode="auto">
        <a:xfrm>
          <a:off x="50800" y="2501900"/>
          <a:ext cx="1562100" cy="1130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63500</xdr:colOff>
      <xdr:row>21</xdr:row>
      <xdr:rowOff>25400</xdr:rowOff>
    </xdr:from>
    <xdr:to>
      <xdr:col>0</xdr:col>
      <xdr:colOff>1612900</xdr:colOff>
      <xdr:row>21</xdr:row>
      <xdr:rowOff>1155700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ShapeType="1"/>
        </xdr:cNvSpPr>
      </xdr:nvSpPr>
      <xdr:spPr bwMode="auto">
        <a:xfrm>
          <a:off x="63500" y="2501900"/>
          <a:ext cx="1549400" cy="1130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25400</xdr:colOff>
      <xdr:row>0</xdr:row>
      <xdr:rowOff>101600</xdr:rowOff>
    </xdr:from>
    <xdr:to>
      <xdr:col>0</xdr:col>
      <xdr:colOff>1816100</xdr:colOff>
      <xdr:row>20</xdr:row>
      <xdr:rowOff>0</xdr:rowOff>
    </xdr:to>
    <xdr:sp macro="" textlink="">
      <xdr:nvSpPr>
        <xdr:cNvPr id="1070" name="Rectangle 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rrowheads="1"/>
        </xdr:cNvSpPr>
      </xdr:nvSpPr>
      <xdr:spPr bwMode="auto">
        <a:xfrm>
          <a:off x="25400" y="101600"/>
          <a:ext cx="1790700" cy="2260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772535</xdr:colOff>
      <xdr:row>21</xdr:row>
      <xdr:rowOff>93759</xdr:rowOff>
    </xdr:from>
    <xdr:to>
      <xdr:col>0</xdr:col>
      <xdr:colOff>1316012</xdr:colOff>
      <xdr:row>21</xdr:row>
      <xdr:rowOff>460009</xdr:rowOff>
    </xdr:to>
    <xdr:sp macro="" textlink="">
      <xdr:nvSpPr>
        <xdr:cNvPr id="1066" name="Text 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772535" y="2600985"/>
          <a:ext cx="543477" cy="3662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Funktionen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Merkmale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Baugruppen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690032</xdr:colOff>
      <xdr:row>2</xdr:row>
      <xdr:rowOff>965199</xdr:rowOff>
    </xdr:from>
    <xdr:to>
      <xdr:col>3</xdr:col>
      <xdr:colOff>21165</xdr:colOff>
      <xdr:row>2</xdr:row>
      <xdr:rowOff>1435099</xdr:rowOff>
    </xdr:to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 rot="-2543862">
          <a:off x="1164165" y="2218266"/>
          <a:ext cx="1600200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517525</xdr:colOff>
      <xdr:row>2</xdr:row>
      <xdr:rowOff>819150</xdr:rowOff>
    </xdr:from>
    <xdr:to>
      <xdr:col>2</xdr:col>
      <xdr:colOff>1923043</xdr:colOff>
      <xdr:row>2</xdr:row>
      <xdr:rowOff>1066800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rrowheads="1" noChangeShapeType="1" noTextEdit="1"/>
        </xdr:cNvSpPr>
      </xdr:nvSpPr>
      <xdr:spPr bwMode="auto">
        <a:xfrm rot="-2509210">
          <a:off x="885825" y="2066925"/>
          <a:ext cx="1047750" cy="2476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de-DE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noFill/>
              <a:effectLst/>
              <a:latin typeface="Arial" charset="0"/>
              <a:ea typeface="Arial" charset="0"/>
              <a:cs typeface="Arial" charset="0"/>
            </a:rPr>
            <a:t>wichtiger 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6" sqref="B16"/>
    </sheetView>
  </sheetViews>
  <sheetFormatPr baseColWidth="10" defaultColWidth="11.44140625" defaultRowHeight="17.399999999999999" x14ac:dyDescent="0.3"/>
  <cols>
    <col min="1" max="1" width="20.44140625" style="5" customWidth="1"/>
    <col min="2" max="2" width="65" style="5" customWidth="1"/>
    <col min="3" max="16384" width="11.44140625" style="5"/>
  </cols>
  <sheetData>
    <row r="1" spans="1:2" x14ac:dyDescent="0.3">
      <c r="A1" s="7" t="s">
        <v>0</v>
      </c>
      <c r="B1" s="6"/>
    </row>
    <row r="2" spans="1:2" s="4" customFormat="1" ht="13.2" x14ac:dyDescent="0.25">
      <c r="A2" s="8"/>
      <c r="B2" s="9"/>
    </row>
    <row r="3" spans="1:2" s="4" customFormat="1" ht="13.2" x14ac:dyDescent="0.25">
      <c r="A3" s="10" t="s">
        <v>1</v>
      </c>
      <c r="B3" s="9"/>
    </row>
    <row r="4" spans="1:2" s="4" customFormat="1" ht="13.2" x14ac:dyDescent="0.25">
      <c r="A4" s="10" t="s">
        <v>2</v>
      </c>
      <c r="B4" s="9"/>
    </row>
    <row r="5" spans="1:2" s="4" customFormat="1" ht="13.2" x14ac:dyDescent="0.25">
      <c r="A5" s="10" t="s">
        <v>3</v>
      </c>
      <c r="B5" s="9"/>
    </row>
    <row r="6" spans="1:2" s="4" customFormat="1" ht="13.2" x14ac:dyDescent="0.25">
      <c r="A6" s="10"/>
      <c r="B6" s="9"/>
    </row>
    <row r="7" spans="1:2" s="4" customFormat="1" ht="13.2" x14ac:dyDescent="0.25">
      <c r="A7" s="10" t="s">
        <v>4</v>
      </c>
      <c r="B7" s="9"/>
    </row>
    <row r="8" spans="1:2" s="4" customFormat="1" ht="13.2" x14ac:dyDescent="0.25">
      <c r="A8" s="10" t="s">
        <v>5</v>
      </c>
      <c r="B8" s="9"/>
    </row>
    <row r="9" spans="1:2" s="4" customFormat="1" ht="13.2" x14ac:dyDescent="0.25">
      <c r="A9" s="10"/>
      <c r="B9" s="9"/>
    </row>
    <row r="10" spans="1:2" s="4" customFormat="1" ht="13.8" thickBot="1" x14ac:dyDescent="0.3">
      <c r="A10" s="11" t="s">
        <v>6</v>
      </c>
      <c r="B10" s="12"/>
    </row>
    <row r="11" spans="1:2" ht="18" thickBot="1" x14ac:dyDescent="0.35"/>
    <row r="12" spans="1:2" x14ac:dyDescent="0.3">
      <c r="A12" s="17" t="s">
        <v>7</v>
      </c>
      <c r="B12" s="6" t="s">
        <v>8</v>
      </c>
    </row>
    <row r="13" spans="1:2" s="4" customFormat="1" ht="13.2" x14ac:dyDescent="0.25">
      <c r="A13" s="15"/>
      <c r="B13" s="16"/>
    </row>
    <row r="14" spans="1:2" s="4" customFormat="1" ht="13.2" x14ac:dyDescent="0.25">
      <c r="A14" s="15"/>
      <c r="B14" s="16"/>
    </row>
    <row r="15" spans="1:2" s="4" customFormat="1" ht="13.2" x14ac:dyDescent="0.25">
      <c r="A15" s="15"/>
      <c r="B15" s="16"/>
    </row>
    <row r="16" spans="1:2" s="4" customFormat="1" ht="13.2" x14ac:dyDescent="0.25">
      <c r="A16" s="15"/>
      <c r="B16" s="16"/>
    </row>
    <row r="17" spans="1:2" s="4" customFormat="1" ht="13.2" x14ac:dyDescent="0.25">
      <c r="A17" s="15"/>
      <c r="B17" s="16"/>
    </row>
    <row r="18" spans="1:2" s="4" customFormat="1" ht="13.2" x14ac:dyDescent="0.25">
      <c r="A18" s="15"/>
      <c r="B18" s="16"/>
    </row>
    <row r="19" spans="1:2" s="4" customFormat="1" ht="13.2" x14ac:dyDescent="0.25">
      <c r="A19" s="15"/>
      <c r="B19" s="16"/>
    </row>
    <row r="20" spans="1:2" s="4" customFormat="1" ht="13.2" x14ac:dyDescent="0.25">
      <c r="A20" s="15"/>
      <c r="B20" s="16"/>
    </row>
    <row r="21" spans="1:2" s="4" customFormat="1" ht="13.2" x14ac:dyDescent="0.25">
      <c r="A21" s="13"/>
      <c r="B21" s="9"/>
    </row>
    <row r="22" spans="1:2" s="4" customFormat="1" ht="13.2" x14ac:dyDescent="0.25">
      <c r="A22" s="13"/>
      <c r="B22" s="9"/>
    </row>
    <row r="23" spans="1:2" s="4" customFormat="1" ht="13.2" x14ac:dyDescent="0.25">
      <c r="A23" s="13"/>
      <c r="B23" s="9"/>
    </row>
    <row r="24" spans="1:2" s="4" customFormat="1" ht="13.2" x14ac:dyDescent="0.25">
      <c r="A24" s="13"/>
      <c r="B24" s="9"/>
    </row>
    <row r="25" spans="1:2" s="4" customFormat="1" ht="13.2" x14ac:dyDescent="0.25">
      <c r="A25" s="13"/>
      <c r="B25" s="9"/>
    </row>
    <row r="26" spans="1:2" s="4" customFormat="1" ht="13.2" x14ac:dyDescent="0.25">
      <c r="A26" s="13"/>
      <c r="B26" s="9"/>
    </row>
    <row r="27" spans="1:2" s="4" customFormat="1" ht="13.2" x14ac:dyDescent="0.25">
      <c r="A27" s="13"/>
      <c r="B27" s="9"/>
    </row>
    <row r="28" spans="1:2" s="4" customFormat="1" ht="13.2" x14ac:dyDescent="0.25">
      <c r="A28" s="13"/>
      <c r="B28" s="9"/>
    </row>
    <row r="29" spans="1:2" s="4" customFormat="1" ht="13.2" x14ac:dyDescent="0.25">
      <c r="A29" s="13"/>
      <c r="B29" s="9"/>
    </row>
    <row r="30" spans="1:2" s="4" customFormat="1" ht="13.2" x14ac:dyDescent="0.25">
      <c r="A30" s="13"/>
      <c r="B30" s="9"/>
    </row>
    <row r="31" spans="1:2" s="4" customFormat="1" ht="13.2" x14ac:dyDescent="0.25">
      <c r="A31" s="13"/>
      <c r="B31" s="9"/>
    </row>
    <row r="32" spans="1:2" s="4" customFormat="1" ht="13.2" x14ac:dyDescent="0.25">
      <c r="A32" s="13"/>
      <c r="B32" s="9"/>
    </row>
    <row r="33" spans="1:2" s="4" customFormat="1" ht="13.2" x14ac:dyDescent="0.25">
      <c r="A33" s="13"/>
      <c r="B33" s="9"/>
    </row>
    <row r="34" spans="1:2" s="4" customFormat="1" ht="13.2" x14ac:dyDescent="0.25">
      <c r="A34" s="13"/>
      <c r="B34" s="9"/>
    </row>
    <row r="35" spans="1:2" s="4" customFormat="1" ht="13.2" x14ac:dyDescent="0.25">
      <c r="A35" s="13"/>
      <c r="B35" s="9"/>
    </row>
    <row r="36" spans="1:2" s="4" customFormat="1" ht="13.2" x14ac:dyDescent="0.25">
      <c r="A36" s="13"/>
      <c r="B36" s="9"/>
    </row>
    <row r="37" spans="1:2" s="4" customFormat="1" ht="13.2" x14ac:dyDescent="0.25">
      <c r="A37" s="13"/>
      <c r="B37" s="9"/>
    </row>
    <row r="38" spans="1:2" s="4" customFormat="1" ht="13.2" x14ac:dyDescent="0.25">
      <c r="A38" s="13"/>
      <c r="B38" s="9"/>
    </row>
    <row r="39" spans="1:2" s="4" customFormat="1" ht="13.2" x14ac:dyDescent="0.25">
      <c r="A39" s="13"/>
      <c r="B39" s="9"/>
    </row>
    <row r="40" spans="1:2" s="4" customFormat="1" ht="13.2" x14ac:dyDescent="0.25">
      <c r="A40" s="13"/>
      <c r="B40" s="9"/>
    </row>
    <row r="41" spans="1:2" s="4" customFormat="1" ht="13.2" x14ac:dyDescent="0.25">
      <c r="A41" s="13"/>
      <c r="B41" s="9"/>
    </row>
    <row r="42" spans="1:2" s="4" customFormat="1" ht="13.2" x14ac:dyDescent="0.25">
      <c r="A42" s="13"/>
      <c r="B42" s="9"/>
    </row>
    <row r="43" spans="1:2" s="4" customFormat="1" ht="13.2" x14ac:dyDescent="0.25">
      <c r="A43" s="13"/>
      <c r="B43" s="9"/>
    </row>
    <row r="44" spans="1:2" s="4" customFormat="1" ht="13.2" x14ac:dyDescent="0.25">
      <c r="A44" s="13"/>
      <c r="B44" s="9"/>
    </row>
    <row r="45" spans="1:2" s="4" customFormat="1" ht="13.2" x14ac:dyDescent="0.25">
      <c r="A45" s="13"/>
      <c r="B45" s="9"/>
    </row>
    <row r="46" spans="1:2" s="4" customFormat="1" ht="13.2" x14ac:dyDescent="0.25">
      <c r="A46" s="13"/>
      <c r="B46" s="9"/>
    </row>
    <row r="47" spans="1:2" s="4" customFormat="1" ht="13.8" thickBot="1" x14ac:dyDescent="0.3">
      <c r="A47" s="14"/>
      <c r="B47" s="12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43"/>
  <sheetViews>
    <sheetView showGridLines="0" tabSelected="1" topLeftCell="A34" zoomScale="154" zoomScaleNormal="217" workbookViewId="0">
      <selection activeCell="N39" sqref="N39"/>
    </sheetView>
  </sheetViews>
  <sheetFormatPr baseColWidth="10" defaultColWidth="11.44140625" defaultRowHeight="7.8" x14ac:dyDescent="0.15"/>
  <cols>
    <col min="1" max="1" width="21.5546875" style="32" customWidth="1"/>
    <col min="2" max="8" width="2.21875" style="33" customWidth="1"/>
    <col min="9" max="9" width="2.44140625" style="45" customWidth="1"/>
    <col min="10" max="10" width="3" style="45" customWidth="1"/>
    <col min="11" max="12" width="3.33203125" style="45" bestFit="1" customWidth="1"/>
    <col min="13" max="13" width="4" style="45" customWidth="1"/>
    <col min="14" max="16" width="4.21875" style="46" bestFit="1" customWidth="1"/>
    <col min="17" max="17" width="2.44140625" style="33" customWidth="1"/>
    <col min="18" max="20" width="4.5546875" style="46" bestFit="1" customWidth="1"/>
    <col min="21" max="21" width="3.21875" style="39" customWidth="1"/>
    <col min="22" max="41" width="5.21875" style="33" customWidth="1"/>
    <col min="42" max="42" width="11.44140625" style="33"/>
    <col min="43" max="47" width="4.77734375" style="33" customWidth="1"/>
    <col min="48" max="16384" width="11.44140625" style="33"/>
  </cols>
  <sheetData>
    <row r="1" spans="1:20" x14ac:dyDescent="0.15">
      <c r="B1" s="41" t="s">
        <v>9</v>
      </c>
      <c r="F1" s="2"/>
      <c r="G1" s="35"/>
      <c r="H1" s="2"/>
      <c r="I1" s="36"/>
      <c r="J1" s="36"/>
      <c r="K1" s="36"/>
      <c r="L1" s="36"/>
      <c r="M1" s="36"/>
      <c r="N1" s="37"/>
      <c r="O1" s="37"/>
      <c r="P1" s="37"/>
      <c r="Q1" s="38"/>
      <c r="R1" s="37"/>
      <c r="S1" s="37"/>
      <c r="T1" s="37"/>
    </row>
    <row r="2" spans="1:20" ht="9" customHeight="1" x14ac:dyDescent="0.15">
      <c r="B2" s="40"/>
      <c r="F2" s="2"/>
      <c r="G2" s="35"/>
      <c r="H2" s="2"/>
      <c r="I2" s="36"/>
      <c r="J2" s="36"/>
      <c r="K2" s="36"/>
      <c r="L2" s="36"/>
      <c r="M2" s="36"/>
      <c r="N2" s="37"/>
      <c r="O2" s="37"/>
      <c r="P2" s="37"/>
      <c r="Q2" s="38"/>
      <c r="R2" s="37"/>
      <c r="S2" s="37"/>
      <c r="T2" s="37"/>
    </row>
    <row r="3" spans="1:20" ht="9" customHeight="1" x14ac:dyDescent="0.25">
      <c r="B3" s="42"/>
      <c r="C3" s="43"/>
      <c r="D3" s="43"/>
      <c r="F3" s="2"/>
      <c r="G3" s="35"/>
      <c r="H3" s="2"/>
      <c r="I3" s="44"/>
      <c r="J3" s="36"/>
      <c r="K3" s="36"/>
      <c r="L3" s="36"/>
      <c r="M3" s="36"/>
      <c r="N3" s="37"/>
      <c r="O3" s="37"/>
      <c r="P3" s="37"/>
      <c r="Q3" s="38"/>
      <c r="R3" s="37"/>
      <c r="S3" s="37"/>
      <c r="T3" s="37"/>
    </row>
    <row r="4" spans="1:20" ht="9" customHeight="1" x14ac:dyDescent="0.15">
      <c r="B4" s="42"/>
      <c r="F4" s="2"/>
      <c r="G4" s="35"/>
      <c r="H4" s="2"/>
      <c r="I4" s="36"/>
      <c r="J4" s="36"/>
      <c r="K4" s="36"/>
      <c r="L4" s="36"/>
      <c r="M4" s="36"/>
      <c r="N4" s="37"/>
      <c r="O4" s="37"/>
      <c r="P4" s="37"/>
      <c r="Q4" s="38"/>
      <c r="R4" s="37"/>
      <c r="S4" s="37"/>
      <c r="T4" s="37"/>
    </row>
    <row r="5" spans="1:20" ht="9" customHeight="1" x14ac:dyDescent="0.15">
      <c r="B5" s="42"/>
      <c r="F5" s="2"/>
      <c r="G5" s="35"/>
      <c r="H5" s="2"/>
      <c r="I5" s="36"/>
      <c r="J5" s="36"/>
      <c r="K5" s="36"/>
      <c r="L5" s="36"/>
      <c r="M5" s="36"/>
      <c r="N5" s="37"/>
      <c r="O5" s="37"/>
      <c r="P5" s="37"/>
      <c r="Q5" s="38"/>
      <c r="R5" s="37"/>
      <c r="S5" s="37"/>
      <c r="T5" s="37"/>
    </row>
    <row r="6" spans="1:20" ht="9" customHeight="1" x14ac:dyDescent="0.15">
      <c r="B6" s="42"/>
      <c r="C6" s="2"/>
      <c r="D6" s="2"/>
      <c r="E6" s="2"/>
      <c r="F6" s="2"/>
      <c r="G6" s="35"/>
      <c r="H6" s="2"/>
      <c r="I6" s="36"/>
      <c r="J6" s="36"/>
      <c r="K6" s="36"/>
      <c r="L6" s="36"/>
      <c r="M6" s="36"/>
      <c r="N6" s="37"/>
      <c r="O6" s="37"/>
      <c r="P6" s="37"/>
      <c r="Q6" s="38"/>
      <c r="R6" s="37"/>
      <c r="S6" s="37"/>
      <c r="T6" s="37"/>
    </row>
    <row r="7" spans="1:20" ht="9" customHeight="1" x14ac:dyDescent="0.15">
      <c r="A7" s="71" t="s">
        <v>10</v>
      </c>
      <c r="B7" s="42"/>
      <c r="C7" s="2"/>
      <c r="D7" s="2"/>
      <c r="E7" s="2"/>
      <c r="F7" s="2"/>
      <c r="G7" s="35"/>
      <c r="H7" s="2"/>
      <c r="I7" s="36"/>
      <c r="J7" s="36"/>
      <c r="K7" s="36"/>
      <c r="L7" s="36"/>
      <c r="M7" s="36"/>
      <c r="N7" s="37"/>
      <c r="O7" s="37"/>
      <c r="P7" s="37"/>
      <c r="Q7" s="38"/>
      <c r="R7" s="37"/>
      <c r="S7" s="37"/>
      <c r="T7" s="37"/>
    </row>
    <row r="8" spans="1:20" ht="9" customHeight="1" x14ac:dyDescent="0.15">
      <c r="A8" s="72" t="s">
        <v>11</v>
      </c>
      <c r="B8" s="42"/>
      <c r="C8" s="2"/>
      <c r="D8" s="2"/>
      <c r="E8" s="2"/>
      <c r="F8" s="2"/>
      <c r="G8" s="35"/>
      <c r="H8" s="2"/>
      <c r="I8" s="36"/>
      <c r="J8" s="36"/>
      <c r="K8" s="36"/>
      <c r="L8" s="36"/>
      <c r="M8" s="36"/>
      <c r="N8" s="37"/>
      <c r="O8" s="37"/>
      <c r="P8" s="37"/>
      <c r="Q8" s="38"/>
      <c r="R8" s="37"/>
      <c r="S8" s="37"/>
      <c r="T8" s="37"/>
    </row>
    <row r="9" spans="1:20" ht="9" customHeight="1" x14ac:dyDescent="0.15">
      <c r="A9" s="73" t="s">
        <v>34</v>
      </c>
      <c r="B9" s="42"/>
      <c r="C9" s="2"/>
      <c r="D9" s="2"/>
      <c r="E9" s="2"/>
      <c r="F9" s="2"/>
      <c r="G9" s="2"/>
      <c r="H9" s="2"/>
      <c r="I9" s="36"/>
      <c r="J9" s="36"/>
      <c r="K9" s="36"/>
      <c r="L9" s="36"/>
      <c r="M9" s="36"/>
      <c r="N9" s="37"/>
      <c r="O9" s="37"/>
      <c r="P9" s="37"/>
      <c r="Q9" s="38"/>
      <c r="R9" s="37"/>
      <c r="S9" s="37"/>
      <c r="T9" s="37"/>
    </row>
    <row r="10" spans="1:20" ht="9" customHeight="1" x14ac:dyDescent="0.15">
      <c r="A10" s="73" t="s">
        <v>33</v>
      </c>
      <c r="B10" s="42"/>
      <c r="C10" s="1"/>
      <c r="D10" s="1"/>
      <c r="E10" s="2"/>
      <c r="F10" s="2"/>
      <c r="G10" s="2"/>
      <c r="H10" s="2"/>
      <c r="I10" s="1"/>
      <c r="J10" s="1"/>
      <c r="K10" s="1"/>
      <c r="L10" s="1"/>
      <c r="M10" s="1"/>
      <c r="N10" s="3"/>
      <c r="O10" s="3"/>
      <c r="P10" s="3"/>
      <c r="Q10" s="2"/>
      <c r="R10" s="3"/>
      <c r="S10" s="3"/>
      <c r="T10" s="3"/>
    </row>
    <row r="11" spans="1:20" ht="9" customHeight="1" x14ac:dyDescent="0.15">
      <c r="A11" s="73" t="s">
        <v>35</v>
      </c>
      <c r="B11" s="42"/>
      <c r="C11" s="2"/>
      <c r="D11" s="2"/>
      <c r="E11" s="1"/>
      <c r="F11" s="2"/>
      <c r="G11" s="2"/>
      <c r="H11" s="2"/>
      <c r="I11" s="1"/>
      <c r="J11" s="1"/>
      <c r="K11" s="1"/>
      <c r="L11" s="1"/>
      <c r="M11" s="1"/>
      <c r="N11" s="3"/>
      <c r="O11" s="3"/>
      <c r="P11" s="3"/>
      <c r="Q11" s="2"/>
      <c r="R11" s="3"/>
      <c r="S11" s="3"/>
      <c r="T11" s="3"/>
    </row>
    <row r="12" spans="1:20" ht="9" customHeight="1" x14ac:dyDescent="0.15">
      <c r="A12" s="73" t="s">
        <v>32</v>
      </c>
      <c r="B12" s="42"/>
      <c r="C12" s="2"/>
      <c r="D12" s="2"/>
      <c r="E12" s="2"/>
      <c r="F12" s="1"/>
      <c r="G12" s="2"/>
      <c r="H12" s="2"/>
      <c r="I12" s="1"/>
      <c r="J12" s="1"/>
    </row>
    <row r="13" spans="1:20" ht="9" customHeight="1" x14ac:dyDescent="0.15">
      <c r="A13" s="72" t="s">
        <v>9</v>
      </c>
      <c r="B13" s="42"/>
      <c r="F13" s="2"/>
      <c r="G13" s="1"/>
      <c r="H13" s="2"/>
      <c r="I13" s="1"/>
      <c r="J13" s="1"/>
    </row>
    <row r="14" spans="1:20" ht="9" customHeight="1" x14ac:dyDescent="0.15">
      <c r="A14" s="73" t="s">
        <v>12</v>
      </c>
      <c r="B14" s="42"/>
      <c r="F14" s="2"/>
      <c r="G14" s="2"/>
      <c r="H14" s="1"/>
      <c r="I14" s="2"/>
      <c r="J14" s="1"/>
    </row>
    <row r="15" spans="1:20" ht="9" customHeight="1" x14ac:dyDescent="0.15">
      <c r="A15" s="73" t="s">
        <v>13</v>
      </c>
      <c r="B15" s="42"/>
      <c r="C15" s="33" t="str">
        <f>C22</f>
        <v>Faltfunktion</v>
      </c>
      <c r="F15" s="2"/>
      <c r="G15" s="2"/>
      <c r="H15" s="2"/>
      <c r="I15" s="1"/>
      <c r="J15" s="2"/>
      <c r="K15" s="1"/>
      <c r="L15" s="1"/>
      <c r="M15" s="1"/>
      <c r="N15" s="3"/>
      <c r="O15" s="3"/>
      <c r="P15" s="3"/>
      <c r="Q15" s="2"/>
    </row>
    <row r="16" spans="1:20" ht="9" customHeight="1" x14ac:dyDescent="0.15">
      <c r="A16" s="73" t="s">
        <v>24</v>
      </c>
      <c r="B16" s="42"/>
      <c r="C16" s="161" t="s">
        <v>68</v>
      </c>
      <c r="D16" s="2" t="str">
        <f>D22</f>
        <v>Tragbar (Rucksack)</v>
      </c>
      <c r="F16" s="2"/>
      <c r="G16" s="2"/>
      <c r="H16" s="2"/>
      <c r="I16" s="1"/>
      <c r="J16" s="1"/>
      <c r="K16" s="2"/>
      <c r="L16" s="1"/>
      <c r="M16" s="1"/>
      <c r="N16" s="3"/>
      <c r="O16" s="3"/>
      <c r="P16" s="3"/>
      <c r="Q16" s="2"/>
    </row>
    <row r="17" spans="1:47" ht="9" customHeight="1" x14ac:dyDescent="0.15">
      <c r="A17" s="72" t="s">
        <v>14</v>
      </c>
      <c r="B17" s="42"/>
      <c r="C17" s="162" t="s">
        <v>73</v>
      </c>
      <c r="D17" s="40">
        <v>0</v>
      </c>
      <c r="E17" s="33" t="str">
        <f>E22</f>
        <v>Schlafstätte</v>
      </c>
      <c r="J17" s="1"/>
      <c r="K17" s="1"/>
      <c r="L17" s="2"/>
      <c r="M17" s="1"/>
      <c r="N17" s="3"/>
      <c r="O17" s="3"/>
      <c r="P17" s="3"/>
      <c r="Q17" s="2"/>
    </row>
    <row r="18" spans="1:47" ht="9" customHeight="1" x14ac:dyDescent="0.15">
      <c r="A18" s="73" t="s">
        <v>27</v>
      </c>
      <c r="B18" s="42"/>
      <c r="C18" s="42">
        <v>0</v>
      </c>
      <c r="D18" s="42">
        <v>0</v>
      </c>
      <c r="E18" s="40">
        <v>0</v>
      </c>
      <c r="F18" s="47" t="str">
        <f>F22</f>
        <v>Waschbares Material</v>
      </c>
      <c r="J18" s="1"/>
      <c r="K18" s="1"/>
      <c r="L18" s="1"/>
      <c r="M18" s="2"/>
      <c r="N18" s="3"/>
      <c r="O18" s="3"/>
      <c r="P18" s="3"/>
      <c r="Q18" s="2"/>
    </row>
    <row r="19" spans="1:47" ht="9" customHeight="1" x14ac:dyDescent="0.15">
      <c r="A19" s="73" t="s">
        <v>28</v>
      </c>
      <c r="B19" s="42"/>
      <c r="C19" s="162" t="s">
        <v>73</v>
      </c>
      <c r="D19" s="42">
        <v>0</v>
      </c>
      <c r="E19" s="162" t="s">
        <v>68</v>
      </c>
      <c r="F19" s="164" t="s">
        <v>73</v>
      </c>
      <c r="G19" s="33" t="str">
        <f>G22</f>
        <v>Wärmend</v>
      </c>
      <c r="J19" s="1"/>
      <c r="K19" s="1"/>
      <c r="L19" s="1"/>
      <c r="M19" s="2"/>
      <c r="N19" s="3"/>
      <c r="O19" s="3"/>
      <c r="P19" s="3"/>
      <c r="Q19" s="2"/>
    </row>
    <row r="20" spans="1:47" ht="9" customHeight="1" x14ac:dyDescent="0.15">
      <c r="A20" s="73" t="s">
        <v>29</v>
      </c>
      <c r="B20" s="111"/>
      <c r="C20" s="163" t="s">
        <v>68</v>
      </c>
      <c r="D20" s="163" t="s">
        <v>68</v>
      </c>
      <c r="E20" s="111">
        <v>0</v>
      </c>
      <c r="F20" s="112">
        <v>0</v>
      </c>
      <c r="G20" s="165" t="s">
        <v>74</v>
      </c>
      <c r="H20" s="33" t="str">
        <f>H22</f>
        <v>Flexible Benutzbarkeit</v>
      </c>
      <c r="J20" s="1"/>
      <c r="K20" s="1"/>
      <c r="L20" s="1"/>
      <c r="M20" s="2"/>
      <c r="N20" s="3"/>
      <c r="O20" s="3"/>
      <c r="P20" s="3"/>
      <c r="Q20" s="2"/>
    </row>
    <row r="21" spans="1:47" ht="9" customHeight="1" x14ac:dyDescent="0.15">
      <c r="A21" s="49" t="s">
        <v>15</v>
      </c>
      <c r="B21" s="130"/>
      <c r="C21" s="48" t="s">
        <v>67</v>
      </c>
      <c r="D21" s="153" t="s">
        <v>68</v>
      </c>
      <c r="E21" s="48" t="s">
        <v>67</v>
      </c>
      <c r="F21" s="153" t="s">
        <v>68</v>
      </c>
      <c r="G21" s="153" t="s">
        <v>68</v>
      </c>
      <c r="H21" s="153" t="s">
        <v>68</v>
      </c>
      <c r="J21" s="1"/>
      <c r="K21" s="1"/>
      <c r="L21" s="1"/>
      <c r="M21" s="1"/>
      <c r="N21" s="3"/>
      <c r="O21" s="3"/>
      <c r="P21" s="3"/>
    </row>
    <row r="22" spans="1:47" s="51" customFormat="1" ht="101.25" customHeight="1" x14ac:dyDescent="0.15">
      <c r="A22" s="31"/>
      <c r="B22" s="152"/>
      <c r="C22" s="152" t="s">
        <v>61</v>
      </c>
      <c r="D22" s="152" t="s">
        <v>62</v>
      </c>
      <c r="E22" s="152" t="s">
        <v>63</v>
      </c>
      <c r="F22" s="152" t="s">
        <v>64</v>
      </c>
      <c r="G22" s="152" t="s">
        <v>65</v>
      </c>
      <c r="H22" s="152" t="s">
        <v>66</v>
      </c>
      <c r="I22" s="93" t="s">
        <v>16</v>
      </c>
      <c r="J22" s="160" t="s">
        <v>70</v>
      </c>
      <c r="K22" s="160" t="s">
        <v>69</v>
      </c>
      <c r="L22" s="160" t="s">
        <v>72</v>
      </c>
      <c r="M22" s="160" t="s">
        <v>71</v>
      </c>
      <c r="N22" s="132" t="s">
        <v>43</v>
      </c>
      <c r="O22" s="132" t="s">
        <v>44</v>
      </c>
      <c r="P22" s="132" t="s">
        <v>45</v>
      </c>
      <c r="Q22" s="131" t="s">
        <v>17</v>
      </c>
      <c r="R22" s="133" t="s">
        <v>46</v>
      </c>
      <c r="S22" s="133" t="s">
        <v>47</v>
      </c>
      <c r="T22" s="133" t="s">
        <v>48</v>
      </c>
      <c r="U22" s="50"/>
      <c r="V22" s="41"/>
      <c r="AQ22" s="41"/>
    </row>
    <row r="23" spans="1:47" s="66" customFormat="1" ht="11.25" customHeight="1" x14ac:dyDescent="0.2">
      <c r="A23" s="150" t="s">
        <v>51</v>
      </c>
      <c r="B23" s="52"/>
      <c r="C23" s="150">
        <v>2</v>
      </c>
      <c r="D23" s="154">
        <v>0</v>
      </c>
      <c r="E23" s="154">
        <v>3</v>
      </c>
      <c r="F23" s="150">
        <v>1</v>
      </c>
      <c r="G23" s="150">
        <v>3</v>
      </c>
      <c r="H23" s="150">
        <v>2</v>
      </c>
      <c r="I23" s="129">
        <f>PaarwVgl.!Y4</f>
        <v>10</v>
      </c>
      <c r="J23" s="52">
        <v>1</v>
      </c>
      <c r="K23" s="53">
        <v>5</v>
      </c>
      <c r="L23" s="53">
        <v>3</v>
      </c>
      <c r="M23" s="54">
        <v>4</v>
      </c>
      <c r="N23" s="95">
        <f t="shared" ref="N23:N32" si="0">IF(J23=0,0,M23/J23)</f>
        <v>4</v>
      </c>
      <c r="O23" s="95">
        <f>IF(K23=0,0,M23/K23)</f>
        <v>0.8</v>
      </c>
      <c r="P23" s="95">
        <f>IF(L23=0,0,M23/L23)</f>
        <v>1.3333333333333333</v>
      </c>
      <c r="Q23" s="28">
        <v>1</v>
      </c>
      <c r="R23" s="94">
        <f>Q23*N23*I23</f>
        <v>40</v>
      </c>
      <c r="S23" s="94">
        <f>Q23*O23*I23</f>
        <v>8</v>
      </c>
      <c r="T23" s="94">
        <f>Q23*P23*I23</f>
        <v>13.333333333333332</v>
      </c>
      <c r="U23" s="63"/>
      <c r="V23" s="100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</row>
    <row r="24" spans="1:47" s="66" customFormat="1" ht="11.25" customHeight="1" x14ac:dyDescent="0.2">
      <c r="A24" s="150" t="s">
        <v>52</v>
      </c>
      <c r="B24" s="56"/>
      <c r="C24" s="150">
        <v>3</v>
      </c>
      <c r="D24" s="154">
        <v>3</v>
      </c>
      <c r="E24" s="154">
        <v>3</v>
      </c>
      <c r="F24" s="150">
        <v>0</v>
      </c>
      <c r="G24" s="150">
        <v>0</v>
      </c>
      <c r="H24" s="150">
        <v>3</v>
      </c>
      <c r="I24" s="129">
        <f>PaarwVgl.!Y5</f>
        <v>10</v>
      </c>
      <c r="J24" s="56">
        <v>1</v>
      </c>
      <c r="K24" s="29">
        <v>5</v>
      </c>
      <c r="L24" s="29">
        <v>2</v>
      </c>
      <c r="M24" s="30">
        <v>4</v>
      </c>
      <c r="N24" s="95">
        <f t="shared" si="0"/>
        <v>4</v>
      </c>
      <c r="O24" s="95">
        <f t="shared" ref="O24:O32" si="1">IF(K24=0,0,M24/K24)</f>
        <v>0.8</v>
      </c>
      <c r="P24" s="95">
        <f t="shared" ref="P24:P32" si="2">IF(L24=0,0,M24/L24)</f>
        <v>2</v>
      </c>
      <c r="Q24" s="28">
        <v>1</v>
      </c>
      <c r="R24" s="94">
        <f t="shared" ref="R24:R32" si="3">Q24*N24*I24</f>
        <v>40</v>
      </c>
      <c r="S24" s="94">
        <f t="shared" ref="S24:S32" si="4">Q24*O24*I24</f>
        <v>8</v>
      </c>
      <c r="T24" s="94">
        <f t="shared" ref="T24:T32" si="5">Q24*P24*I24</f>
        <v>20</v>
      </c>
      <c r="U24" s="63"/>
      <c r="V24" s="100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Q24" s="63"/>
      <c r="AR24" s="63"/>
      <c r="AS24" s="63"/>
      <c r="AT24" s="63"/>
      <c r="AU24" s="63"/>
    </row>
    <row r="25" spans="1:47" s="66" customFormat="1" ht="11.25" customHeight="1" x14ac:dyDescent="0.2">
      <c r="A25" s="150" t="s">
        <v>53</v>
      </c>
      <c r="B25" s="56"/>
      <c r="C25" s="150">
        <v>0</v>
      </c>
      <c r="D25" s="150">
        <v>0</v>
      </c>
      <c r="E25" s="150">
        <v>1</v>
      </c>
      <c r="F25" s="150">
        <v>0</v>
      </c>
      <c r="G25" s="154">
        <v>0</v>
      </c>
      <c r="H25" s="150">
        <v>3</v>
      </c>
      <c r="I25" s="129">
        <f>PaarwVgl.!Y6</f>
        <v>10</v>
      </c>
      <c r="J25" s="56">
        <v>1</v>
      </c>
      <c r="K25" s="29">
        <v>5</v>
      </c>
      <c r="L25" s="29">
        <v>1</v>
      </c>
      <c r="M25" s="30">
        <v>4</v>
      </c>
      <c r="N25" s="95">
        <f t="shared" si="0"/>
        <v>4</v>
      </c>
      <c r="O25" s="95">
        <f t="shared" si="1"/>
        <v>0.8</v>
      </c>
      <c r="P25" s="95">
        <f t="shared" si="2"/>
        <v>4</v>
      </c>
      <c r="Q25" s="28">
        <v>1</v>
      </c>
      <c r="R25" s="94">
        <f t="shared" si="3"/>
        <v>40</v>
      </c>
      <c r="S25" s="94">
        <f t="shared" si="4"/>
        <v>8</v>
      </c>
      <c r="T25" s="94">
        <f t="shared" si="5"/>
        <v>40</v>
      </c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Q25" s="63"/>
      <c r="AR25" s="63"/>
      <c r="AS25" s="63"/>
      <c r="AT25" s="63"/>
      <c r="AU25" s="63"/>
    </row>
    <row r="26" spans="1:47" s="66" customFormat="1" ht="11.25" customHeight="1" x14ac:dyDescent="0.2">
      <c r="A26" s="150" t="s">
        <v>54</v>
      </c>
      <c r="B26" s="56"/>
      <c r="C26" s="150">
        <v>3</v>
      </c>
      <c r="D26" s="150">
        <v>3</v>
      </c>
      <c r="E26" s="150">
        <v>0</v>
      </c>
      <c r="F26" s="150">
        <v>1</v>
      </c>
      <c r="G26" s="154">
        <v>1</v>
      </c>
      <c r="H26" s="154">
        <v>3</v>
      </c>
      <c r="I26" s="129">
        <f>PaarwVgl.!Y7</f>
        <v>10</v>
      </c>
      <c r="J26" s="56">
        <v>1</v>
      </c>
      <c r="K26" s="29">
        <v>1</v>
      </c>
      <c r="L26" s="29">
        <v>5</v>
      </c>
      <c r="M26" s="30">
        <v>3</v>
      </c>
      <c r="N26" s="95">
        <f t="shared" si="0"/>
        <v>3</v>
      </c>
      <c r="O26" s="95">
        <f t="shared" si="1"/>
        <v>3</v>
      </c>
      <c r="P26" s="95">
        <f t="shared" si="2"/>
        <v>0.6</v>
      </c>
      <c r="Q26" s="28">
        <v>1</v>
      </c>
      <c r="R26" s="94">
        <f t="shared" si="3"/>
        <v>30</v>
      </c>
      <c r="S26" s="94">
        <f t="shared" si="4"/>
        <v>30</v>
      </c>
      <c r="T26" s="94">
        <f t="shared" si="5"/>
        <v>6</v>
      </c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Q26" s="63"/>
      <c r="AR26" s="63"/>
      <c r="AS26" s="63"/>
      <c r="AT26" s="63"/>
      <c r="AU26" s="63"/>
    </row>
    <row r="27" spans="1:47" s="66" customFormat="1" ht="11.25" customHeight="1" x14ac:dyDescent="0.2">
      <c r="A27" s="150" t="s">
        <v>55</v>
      </c>
      <c r="B27" s="56"/>
      <c r="C27" s="150">
        <v>3</v>
      </c>
      <c r="D27" s="150">
        <v>3</v>
      </c>
      <c r="E27" s="150">
        <v>0</v>
      </c>
      <c r="F27" s="150">
        <v>0</v>
      </c>
      <c r="G27" s="154">
        <v>0</v>
      </c>
      <c r="H27" s="154">
        <v>3</v>
      </c>
      <c r="I27" s="129">
        <f>PaarwVgl.!Y8</f>
        <v>10</v>
      </c>
      <c r="J27" s="56">
        <v>1</v>
      </c>
      <c r="K27" s="29">
        <v>1</v>
      </c>
      <c r="L27" s="29">
        <v>5</v>
      </c>
      <c r="M27" s="30">
        <v>4</v>
      </c>
      <c r="N27" s="95">
        <f t="shared" si="0"/>
        <v>4</v>
      </c>
      <c r="O27" s="95">
        <f t="shared" si="1"/>
        <v>4</v>
      </c>
      <c r="P27" s="95">
        <f t="shared" si="2"/>
        <v>0.8</v>
      </c>
      <c r="Q27" s="28">
        <v>3</v>
      </c>
      <c r="R27" s="94">
        <f t="shared" si="3"/>
        <v>120</v>
      </c>
      <c r="S27" s="94">
        <f t="shared" si="4"/>
        <v>120</v>
      </c>
      <c r="T27" s="94">
        <f t="shared" si="5"/>
        <v>24.000000000000004</v>
      </c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Q27" s="63"/>
      <c r="AR27" s="63"/>
      <c r="AS27" s="63"/>
      <c r="AT27" s="63"/>
      <c r="AU27" s="63"/>
    </row>
    <row r="28" spans="1:47" s="66" customFormat="1" ht="11.25" customHeight="1" x14ac:dyDescent="0.2">
      <c r="A28" s="150" t="s">
        <v>56</v>
      </c>
      <c r="B28" s="56"/>
      <c r="C28" s="150">
        <v>2</v>
      </c>
      <c r="D28" s="154">
        <v>1</v>
      </c>
      <c r="E28" s="150">
        <v>3</v>
      </c>
      <c r="F28" s="150">
        <v>2</v>
      </c>
      <c r="G28" s="150">
        <v>2</v>
      </c>
      <c r="H28" s="150">
        <v>2</v>
      </c>
      <c r="I28" s="129">
        <f>PaarwVgl.!Y9</f>
        <v>10</v>
      </c>
      <c r="J28" s="56">
        <v>1</v>
      </c>
      <c r="K28" s="29">
        <v>2</v>
      </c>
      <c r="L28" s="29">
        <v>1</v>
      </c>
      <c r="M28" s="30">
        <v>5</v>
      </c>
      <c r="N28" s="95">
        <f t="shared" si="0"/>
        <v>5</v>
      </c>
      <c r="O28" s="95">
        <f t="shared" si="1"/>
        <v>2.5</v>
      </c>
      <c r="P28" s="95">
        <f t="shared" si="2"/>
        <v>5</v>
      </c>
      <c r="Q28" s="28">
        <v>1</v>
      </c>
      <c r="R28" s="94">
        <f t="shared" si="3"/>
        <v>50</v>
      </c>
      <c r="S28" s="94">
        <f t="shared" si="4"/>
        <v>25</v>
      </c>
      <c r="T28" s="94">
        <f t="shared" si="5"/>
        <v>50</v>
      </c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Q28" s="63"/>
      <c r="AR28" s="63"/>
      <c r="AS28" s="63"/>
      <c r="AT28" s="63"/>
      <c r="AU28" s="63"/>
    </row>
    <row r="29" spans="1:47" s="66" customFormat="1" ht="11.25" customHeight="1" x14ac:dyDescent="0.2">
      <c r="A29" s="151" t="s">
        <v>57</v>
      </c>
      <c r="B29" s="56"/>
      <c r="C29" s="150">
        <v>3</v>
      </c>
      <c r="D29" s="154">
        <v>0</v>
      </c>
      <c r="E29" s="150">
        <v>0</v>
      </c>
      <c r="F29" s="150">
        <v>0</v>
      </c>
      <c r="G29" s="150">
        <v>0</v>
      </c>
      <c r="H29" s="150">
        <v>3</v>
      </c>
      <c r="I29" s="129">
        <f>PaarwVgl.!Y10</f>
        <v>10</v>
      </c>
      <c r="J29" s="56">
        <v>1</v>
      </c>
      <c r="K29" s="29">
        <v>1</v>
      </c>
      <c r="L29" s="29">
        <v>4</v>
      </c>
      <c r="M29" s="30">
        <v>4</v>
      </c>
      <c r="N29" s="95">
        <f t="shared" si="0"/>
        <v>4</v>
      </c>
      <c r="O29" s="95">
        <f t="shared" si="1"/>
        <v>4</v>
      </c>
      <c r="P29" s="95">
        <f t="shared" si="2"/>
        <v>1</v>
      </c>
      <c r="Q29" s="28">
        <v>1</v>
      </c>
      <c r="R29" s="94">
        <f t="shared" si="3"/>
        <v>40</v>
      </c>
      <c r="S29" s="94">
        <f t="shared" si="4"/>
        <v>40</v>
      </c>
      <c r="T29" s="94">
        <f t="shared" si="5"/>
        <v>10</v>
      </c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Q29" s="63"/>
      <c r="AR29" s="63"/>
      <c r="AS29" s="63"/>
      <c r="AT29" s="63"/>
      <c r="AU29" s="63"/>
    </row>
    <row r="30" spans="1:47" s="66" customFormat="1" ht="11.25" customHeight="1" x14ac:dyDescent="0.2">
      <c r="A30" s="151" t="s">
        <v>58</v>
      </c>
      <c r="B30" s="56"/>
      <c r="C30" s="150">
        <v>1</v>
      </c>
      <c r="D30" s="154">
        <v>1</v>
      </c>
      <c r="E30" s="150">
        <v>0</v>
      </c>
      <c r="F30" s="150">
        <v>2</v>
      </c>
      <c r="G30" s="150">
        <v>1</v>
      </c>
      <c r="H30" s="150">
        <v>0</v>
      </c>
      <c r="I30" s="129">
        <f>PaarwVgl.!Y11</f>
        <v>7</v>
      </c>
      <c r="J30" s="56">
        <v>1</v>
      </c>
      <c r="K30" s="29">
        <v>2</v>
      </c>
      <c r="L30" s="29">
        <v>5</v>
      </c>
      <c r="M30" s="30">
        <v>4</v>
      </c>
      <c r="N30" s="95">
        <f t="shared" si="0"/>
        <v>4</v>
      </c>
      <c r="O30" s="95">
        <f t="shared" si="1"/>
        <v>2</v>
      </c>
      <c r="P30" s="95">
        <f t="shared" si="2"/>
        <v>0.8</v>
      </c>
      <c r="Q30" s="28">
        <v>1</v>
      </c>
      <c r="R30" s="94">
        <f t="shared" si="3"/>
        <v>28</v>
      </c>
      <c r="S30" s="94">
        <f t="shared" si="4"/>
        <v>14</v>
      </c>
      <c r="T30" s="94">
        <f t="shared" si="5"/>
        <v>5.6000000000000005</v>
      </c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Q30" s="63"/>
      <c r="AR30" s="63"/>
      <c r="AS30" s="63"/>
      <c r="AT30" s="63"/>
      <c r="AU30" s="63"/>
    </row>
    <row r="31" spans="1:47" s="66" customFormat="1" ht="11.25" customHeight="1" x14ac:dyDescent="0.2">
      <c r="A31" s="151" t="s">
        <v>59</v>
      </c>
      <c r="B31" s="56"/>
      <c r="C31" s="150">
        <v>1</v>
      </c>
      <c r="D31" s="154">
        <v>1</v>
      </c>
      <c r="E31" s="150">
        <v>2</v>
      </c>
      <c r="F31" s="150">
        <v>0</v>
      </c>
      <c r="G31" s="150">
        <v>3</v>
      </c>
      <c r="H31" s="150">
        <v>2</v>
      </c>
      <c r="I31" s="129">
        <f>PaarwVgl.!Y12</f>
        <v>5</v>
      </c>
      <c r="J31" s="56">
        <v>1</v>
      </c>
      <c r="K31" s="29">
        <v>3</v>
      </c>
      <c r="L31" s="29">
        <v>1</v>
      </c>
      <c r="M31" s="30">
        <v>5</v>
      </c>
      <c r="N31" s="95">
        <f t="shared" si="0"/>
        <v>5</v>
      </c>
      <c r="O31" s="95">
        <f t="shared" si="1"/>
        <v>1.6666666666666667</v>
      </c>
      <c r="P31" s="95">
        <f t="shared" si="2"/>
        <v>5</v>
      </c>
      <c r="Q31" s="28">
        <v>1</v>
      </c>
      <c r="R31" s="94">
        <f t="shared" si="3"/>
        <v>25</v>
      </c>
      <c r="S31" s="94">
        <f t="shared" si="4"/>
        <v>8.3333333333333339</v>
      </c>
      <c r="T31" s="94">
        <f t="shared" si="5"/>
        <v>25</v>
      </c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Q31" s="63"/>
      <c r="AR31" s="63"/>
      <c r="AS31" s="63"/>
      <c r="AT31" s="63"/>
      <c r="AU31" s="63"/>
    </row>
    <row r="32" spans="1:47" s="66" customFormat="1" ht="11.25" customHeight="1" thickBot="1" x14ac:dyDescent="0.25">
      <c r="A32" s="151" t="s">
        <v>60</v>
      </c>
      <c r="B32" s="56"/>
      <c r="C32" s="150">
        <v>1</v>
      </c>
      <c r="D32" s="154">
        <v>0</v>
      </c>
      <c r="E32" s="150">
        <v>2</v>
      </c>
      <c r="F32" s="150">
        <v>2</v>
      </c>
      <c r="G32" s="150">
        <v>3</v>
      </c>
      <c r="H32" s="150">
        <v>2</v>
      </c>
      <c r="I32" s="129">
        <f>PaarwVgl.!Y13</f>
        <v>2</v>
      </c>
      <c r="J32" s="56">
        <v>1</v>
      </c>
      <c r="K32" s="29">
        <v>4</v>
      </c>
      <c r="L32" s="29">
        <v>1</v>
      </c>
      <c r="M32" s="30">
        <v>5</v>
      </c>
      <c r="N32" s="95">
        <f t="shared" si="0"/>
        <v>5</v>
      </c>
      <c r="O32" s="95">
        <f t="shared" si="1"/>
        <v>1.25</v>
      </c>
      <c r="P32" s="95">
        <f t="shared" si="2"/>
        <v>5</v>
      </c>
      <c r="Q32" s="28">
        <v>1</v>
      </c>
      <c r="R32" s="94">
        <f t="shared" si="3"/>
        <v>10</v>
      </c>
      <c r="S32" s="94">
        <f t="shared" si="4"/>
        <v>2.5</v>
      </c>
      <c r="T32" s="94">
        <f t="shared" si="5"/>
        <v>10</v>
      </c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Q32" s="63"/>
      <c r="AR32" s="63"/>
      <c r="AS32" s="63"/>
      <c r="AT32" s="63"/>
      <c r="AU32" s="63"/>
    </row>
    <row r="33" spans="1:43" ht="11.25" customHeight="1" thickBot="1" x14ac:dyDescent="0.2">
      <c r="A33" s="57" t="s">
        <v>18</v>
      </c>
      <c r="B33" s="99"/>
      <c r="C33" s="99">
        <v>5</v>
      </c>
      <c r="D33" s="99">
        <v>4</v>
      </c>
      <c r="E33" s="99">
        <v>2</v>
      </c>
      <c r="F33" s="99">
        <v>2</v>
      </c>
      <c r="G33" s="99">
        <v>4</v>
      </c>
      <c r="H33" s="99">
        <v>5</v>
      </c>
      <c r="J33" s="134">
        <f>SUMPRODUCT(J23:J32,$I23:$I32)</f>
        <v>84</v>
      </c>
      <c r="K33" s="135">
        <f>SUMPRODUCT(K23:K32,$I23:$I32)</f>
        <v>237</v>
      </c>
      <c r="L33" s="135">
        <f>SUMPRODUCT(L23:L32,$I23:$I32)</f>
        <v>252</v>
      </c>
      <c r="M33" s="136">
        <f>SUMPRODUCT(M23:M32,$I23:$I32)</f>
        <v>343</v>
      </c>
      <c r="N33" s="137">
        <f>SUM(N23:N32)</f>
        <v>42</v>
      </c>
      <c r="O33" s="138">
        <f>SUM(O23:O32)</f>
        <v>20.816666666666666</v>
      </c>
      <c r="P33" s="139">
        <f>SUM(P23:P32)</f>
        <v>25.533333333333331</v>
      </c>
      <c r="Q33" s="140"/>
      <c r="R33" s="137">
        <f>SUM(R23:R32)</f>
        <v>423</v>
      </c>
      <c r="S33" s="138">
        <f>SUM(S23:S32)</f>
        <v>263.83333333333331</v>
      </c>
      <c r="T33" s="139">
        <f>SUM(T23:T32)</f>
        <v>203.93333333333331</v>
      </c>
      <c r="U33" s="58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Q33" s="34"/>
    </row>
    <row r="34" spans="1:43" ht="149.4" thickBot="1" x14ac:dyDescent="0.2">
      <c r="A34" s="57" t="s">
        <v>50</v>
      </c>
      <c r="B34" s="99"/>
      <c r="C34" s="166" t="s">
        <v>75</v>
      </c>
      <c r="D34" s="166" t="s">
        <v>78</v>
      </c>
      <c r="E34" s="166" t="s">
        <v>76</v>
      </c>
      <c r="F34" s="166" t="s">
        <v>77</v>
      </c>
      <c r="G34" s="166" t="s">
        <v>79</v>
      </c>
      <c r="H34" s="166" t="s">
        <v>80</v>
      </c>
      <c r="J34" s="146"/>
      <c r="K34" s="146"/>
      <c r="L34" s="146"/>
      <c r="M34" s="146"/>
      <c r="N34" s="147"/>
      <c r="O34" s="147"/>
      <c r="P34" s="147"/>
      <c r="Q34" s="140"/>
      <c r="R34" s="147"/>
      <c r="S34" s="147"/>
      <c r="T34" s="147"/>
      <c r="U34" s="58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Q34" s="34"/>
    </row>
    <row r="35" spans="1:43" s="45" customFormat="1" ht="11.25" customHeight="1" x14ac:dyDescent="0.25">
      <c r="A35" s="57" t="s">
        <v>70</v>
      </c>
      <c r="B35" s="59"/>
      <c r="C35" s="60"/>
      <c r="D35" s="60"/>
      <c r="E35" s="60"/>
      <c r="F35" s="60"/>
      <c r="G35" s="60"/>
      <c r="H35" s="141"/>
      <c r="I35" s="142">
        <f>SUM(B35:H35)</f>
        <v>0</v>
      </c>
      <c r="J35" s="61" t="s">
        <v>49</v>
      </c>
      <c r="K35" s="62"/>
      <c r="L35" s="62"/>
      <c r="M35" s="62"/>
      <c r="N35" s="46"/>
      <c r="O35" s="46"/>
      <c r="P35" s="46"/>
      <c r="R35" s="46"/>
      <c r="S35" s="46"/>
      <c r="T35" s="46"/>
      <c r="U35" s="63"/>
      <c r="V35" s="64"/>
    </row>
    <row r="36" spans="1:43" s="45" customFormat="1" ht="11.25" customHeight="1" x14ac:dyDescent="0.25">
      <c r="A36" s="57" t="s">
        <v>69</v>
      </c>
      <c r="B36" s="65"/>
      <c r="C36" s="156">
        <v>1</v>
      </c>
      <c r="D36" s="156">
        <v>1</v>
      </c>
      <c r="E36" s="156">
        <v>5</v>
      </c>
      <c r="F36" s="156">
        <v>3</v>
      </c>
      <c r="G36" s="156">
        <v>5</v>
      </c>
      <c r="H36" s="157">
        <v>1</v>
      </c>
      <c r="I36" s="143">
        <f>SUM(B36:H36)</f>
        <v>16</v>
      </c>
      <c r="J36" s="66"/>
      <c r="N36" s="46"/>
      <c r="O36" s="46"/>
      <c r="P36" s="46"/>
      <c r="R36" s="46"/>
      <c r="S36" s="46"/>
      <c r="T36" s="46"/>
      <c r="U36" s="63"/>
    </row>
    <row r="37" spans="1:43" s="45" customFormat="1" ht="11.25" customHeight="1" x14ac:dyDescent="0.25">
      <c r="A37" s="57" t="s">
        <v>72</v>
      </c>
      <c r="B37" s="65"/>
      <c r="C37" s="156">
        <v>5</v>
      </c>
      <c r="D37" s="156">
        <v>5</v>
      </c>
      <c r="E37" s="156">
        <v>1</v>
      </c>
      <c r="F37" s="156">
        <v>3</v>
      </c>
      <c r="G37" s="156">
        <v>1</v>
      </c>
      <c r="H37" s="157">
        <v>5</v>
      </c>
      <c r="I37" s="143">
        <f>SUM(B37:H37)</f>
        <v>20</v>
      </c>
      <c r="J37" s="66"/>
      <c r="N37" s="46"/>
      <c r="O37" s="46"/>
      <c r="P37" s="46"/>
      <c r="R37" s="46"/>
      <c r="S37" s="46"/>
      <c r="T37" s="46"/>
      <c r="U37" s="63"/>
    </row>
    <row r="38" spans="1:43" s="45" customFormat="1" ht="11.25" customHeight="1" thickBot="1" x14ac:dyDescent="0.3">
      <c r="A38" s="57" t="s">
        <v>71</v>
      </c>
      <c r="B38" s="67"/>
      <c r="C38" s="158">
        <v>5</v>
      </c>
      <c r="D38" s="158">
        <v>5</v>
      </c>
      <c r="E38" s="158">
        <v>5</v>
      </c>
      <c r="F38" s="158">
        <v>3</v>
      </c>
      <c r="G38" s="158">
        <v>5</v>
      </c>
      <c r="H38" s="159">
        <v>5</v>
      </c>
      <c r="I38" s="144">
        <f>SUM(B38:H38)</f>
        <v>28</v>
      </c>
      <c r="J38" s="66"/>
      <c r="N38" s="46"/>
      <c r="O38" s="46"/>
      <c r="P38" s="46"/>
      <c r="R38" s="46"/>
      <c r="S38" s="46"/>
      <c r="T38" s="46"/>
      <c r="U38" s="63"/>
      <c r="V38" s="68"/>
    </row>
    <row r="39" spans="1:43" s="45" customFormat="1" ht="17.25" customHeight="1" x14ac:dyDescent="0.25">
      <c r="A39" s="96" t="s">
        <v>19</v>
      </c>
      <c r="B39" s="145">
        <f>SUMPRODUCT(B23:B32,$I23:$I32)</f>
        <v>0</v>
      </c>
      <c r="C39" s="145">
        <f>SUMPRODUCT(C23:C32,$I23:$I32)</f>
        <v>174</v>
      </c>
      <c r="D39" s="145">
        <f>SUMPRODUCT(D23:D32,$I23:$I32)</f>
        <v>112</v>
      </c>
      <c r="E39" s="145">
        <f>SUMPRODUCT(E23:E32,$I23:$I32)</f>
        <v>114</v>
      </c>
      <c r="F39" s="145">
        <f>SUMPRODUCT(F23:F32,$I23:$I32)</f>
        <v>58</v>
      </c>
      <c r="G39" s="145">
        <f>SUMPRODUCT(G23:G32,$I23:$I32)</f>
        <v>88</v>
      </c>
      <c r="H39" s="145">
        <f>SUMPRODUCT(H23:H32,$I23:$I32)</f>
        <v>204</v>
      </c>
      <c r="J39" s="66"/>
      <c r="N39" s="46"/>
      <c r="O39" s="46"/>
      <c r="P39" s="46"/>
      <c r="R39" s="46"/>
      <c r="S39" s="46"/>
      <c r="T39" s="46"/>
      <c r="U39" s="63"/>
      <c r="V39" s="68"/>
    </row>
    <row r="40" spans="1:43" s="45" customFormat="1" ht="57" customHeight="1" x14ac:dyDescent="0.25">
      <c r="A40" s="57" t="s">
        <v>23</v>
      </c>
      <c r="B40" s="69">
        <f>B39/SUM($B$39:$H$39)*100</f>
        <v>0</v>
      </c>
      <c r="C40" s="69">
        <f>C39/SUM($B$39:$H$39)*100</f>
        <v>23.200000000000003</v>
      </c>
      <c r="D40" s="69">
        <f>D39/SUM($B$39:$H$39)*100</f>
        <v>14.933333333333335</v>
      </c>
      <c r="E40" s="69">
        <f>E39/SUM($B$39:$H$39)*100</f>
        <v>15.2</v>
      </c>
      <c r="F40" s="69">
        <f>F39/SUM($B$39:$H$39)*100</f>
        <v>7.7333333333333334</v>
      </c>
      <c r="G40" s="69">
        <f>G39/SUM($B$39:$H$39)*100</f>
        <v>11.733333333333333</v>
      </c>
      <c r="H40" s="69">
        <f>H39/SUM($B$39:$H$39)*100</f>
        <v>27.200000000000003</v>
      </c>
      <c r="I40" s="74" t="s">
        <v>30</v>
      </c>
      <c r="J40" s="66"/>
      <c r="N40" s="46"/>
      <c r="O40" s="46"/>
      <c r="P40" s="46"/>
      <c r="R40" s="46"/>
      <c r="S40" s="46"/>
      <c r="T40" s="46"/>
      <c r="U40" s="63"/>
      <c r="V40" s="68"/>
    </row>
    <row r="41" spans="1:43" s="45" customFormat="1" ht="17.25" customHeight="1" x14ac:dyDescent="0.25">
      <c r="A41" s="97" t="s">
        <v>20</v>
      </c>
      <c r="B41" s="98">
        <f>SUMPRODUCT(B23:B32,$R23:$R32)</f>
        <v>0</v>
      </c>
      <c r="C41" s="98">
        <f>SUMPRODUCT(C23:C32,$R23:$R32)</f>
        <v>933</v>
      </c>
      <c r="D41" s="98">
        <f>SUMPRODUCT(D23:D32,$R23:$R32)</f>
        <v>673</v>
      </c>
      <c r="E41" s="98">
        <f>SUMPRODUCT(E23:E32,$R23:$R32)</f>
        <v>500</v>
      </c>
      <c r="F41" s="98">
        <f>SUMPRODUCT(F23:F32,$R23:$R32)</f>
        <v>246</v>
      </c>
      <c r="G41" s="98">
        <f>SUMPRODUCT(G23:G32,$R23:$R32)</f>
        <v>383</v>
      </c>
      <c r="H41" s="98">
        <f>SUMPRODUCT(H23:H32,$R23:$R32)</f>
        <v>1060</v>
      </c>
      <c r="N41" s="46"/>
      <c r="O41" s="46"/>
      <c r="P41" s="46"/>
      <c r="R41" s="46"/>
      <c r="S41" s="46"/>
      <c r="T41" s="46"/>
      <c r="U41" s="63"/>
      <c r="V41" s="64"/>
    </row>
    <row r="42" spans="1:43" s="45" customFormat="1" ht="57" customHeight="1" x14ac:dyDescent="0.25">
      <c r="A42" s="57" t="s">
        <v>21</v>
      </c>
      <c r="B42" s="69">
        <f>B41/SUM($B41:$H41)*100</f>
        <v>0</v>
      </c>
      <c r="C42" s="69">
        <f>C41/SUM($B41:$H41)*100</f>
        <v>24.584980237154149</v>
      </c>
      <c r="D42" s="69">
        <f>D41/SUM($B41:$H41)*100</f>
        <v>17.733860342555996</v>
      </c>
      <c r="E42" s="69">
        <f>E41/SUM($B41:$H41)*100</f>
        <v>13.175230566534916</v>
      </c>
      <c r="F42" s="69">
        <f>F41/SUM($B41:$H41)*100</f>
        <v>6.4822134387351777</v>
      </c>
      <c r="G42" s="69">
        <f>G41/SUM($B41:$H41)*100</f>
        <v>10.092226613965744</v>
      </c>
      <c r="H42" s="69">
        <f>H41/SUM($B41:$H41)*100</f>
        <v>27.931488801054016</v>
      </c>
      <c r="I42" s="74" t="s">
        <v>25</v>
      </c>
      <c r="N42" s="46"/>
      <c r="O42" s="46"/>
      <c r="P42" s="46"/>
      <c r="R42" s="46"/>
      <c r="S42" s="46"/>
      <c r="T42" s="46"/>
      <c r="U42" s="63"/>
      <c r="V42" s="68"/>
    </row>
    <row r="43" spans="1:43" x14ac:dyDescent="0.15"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</row>
  </sheetData>
  <phoneticPr fontId="0" type="noConversion"/>
  <conditionalFormatting sqref="B33:H34">
    <cfRule type="cellIs" dxfId="11" priority="10" stopIfTrue="1" operator="equal">
      <formula>2</formula>
    </cfRule>
    <cfRule type="cellIs" dxfId="10" priority="11" stopIfTrue="1" operator="equal">
      <formula>1</formula>
    </cfRule>
  </conditionalFormatting>
  <conditionalFormatting sqref="B23:H32">
    <cfRule type="cellIs" dxfId="9" priority="14" stopIfTrue="1" operator="equal">
      <formula>3</formula>
    </cfRule>
    <cfRule type="cellIs" dxfId="8" priority="15" stopIfTrue="1" operator="equal">
      <formula>2</formula>
    </cfRule>
  </conditionalFormatting>
  <conditionalFormatting sqref="J33:T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I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P32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7" priority="17" stopIfTrue="1" operator="between">
      <formula>1</formula>
      <formula>1.4</formula>
    </cfRule>
    <cfRule type="cellIs" dxfId="6" priority="18" stopIfTrue="1" operator="greaterThan">
      <formula>1.5</formula>
    </cfRule>
  </conditionalFormatting>
  <conditionalFormatting sqref="J23:M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:T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M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:T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H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12" right="0.12" top="0.21" bottom="0.55000000000000004" header="0.22" footer="0.51181102300000003"/>
  <pageSetup paperSize="9" scale="85" orientation="portrait" horizontalDpi="300" verticalDpi="300" r:id="rId1"/>
  <headerFooter>
    <oddHeader>&amp;F</oddHeader>
    <oddFooter>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D112"/>
  <sheetViews>
    <sheetView zoomScale="80" zoomScaleNormal="80" workbookViewId="0">
      <selection activeCell="AD15" sqref="AD15"/>
    </sheetView>
  </sheetViews>
  <sheetFormatPr baseColWidth="10" defaultColWidth="11.44140625" defaultRowHeight="15" x14ac:dyDescent="0.25"/>
  <cols>
    <col min="1" max="1" width="1.21875" style="19" customWidth="1"/>
    <col min="2" max="2" width="6.21875" style="19" customWidth="1"/>
    <col min="3" max="3" width="35.77734375" style="19" customWidth="1"/>
    <col min="4" max="23" width="4.21875" style="92" customWidth="1"/>
    <col min="24" max="24" width="6" style="92" customWidth="1"/>
    <col min="25" max="25" width="4.21875" style="92" customWidth="1"/>
    <col min="26" max="26" width="4.5546875" style="19" customWidth="1"/>
    <col min="27" max="27" width="7.44140625" style="19" customWidth="1"/>
    <col min="28" max="28" width="11.44140625" style="19"/>
    <col min="29" max="29" width="4" style="19" customWidth="1"/>
    <col min="30" max="16384" width="11.44140625" style="19"/>
  </cols>
  <sheetData>
    <row r="1" spans="2:30" ht="74.25" customHeight="1" x14ac:dyDescent="0.4">
      <c r="B1" s="20"/>
      <c r="C1" s="107"/>
      <c r="D1" s="148" t="s">
        <v>26</v>
      </c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8"/>
    </row>
    <row r="2" spans="2:30" ht="24" customHeight="1" thickBot="1" x14ac:dyDescent="0.3">
      <c r="B2" s="21"/>
      <c r="C2" s="105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90"/>
      <c r="Z2" s="22"/>
    </row>
    <row r="3" spans="2:30" ht="161.25" customHeight="1" thickBot="1" x14ac:dyDescent="0.4">
      <c r="B3" s="23"/>
      <c r="C3" s="101"/>
      <c r="D3" s="102" t="str">
        <f>$C4</f>
        <v>Bequem</v>
      </c>
      <c r="E3" s="103" t="str">
        <f>$C5</f>
        <v>Größe</v>
      </c>
      <c r="F3" s="103" t="str">
        <f>C6</f>
        <v>verschiedene Größe</v>
      </c>
      <c r="G3" s="103" t="str">
        <f>C7</f>
        <v>leicht</v>
      </c>
      <c r="H3" s="103" t="str">
        <f>C8</f>
        <v>faltbar</v>
      </c>
      <c r="I3" s="103" t="str">
        <f>C9</f>
        <v>Bettwäsche intergriert</v>
      </c>
      <c r="J3" s="103" t="str">
        <f>C10</f>
        <v>schnell aufbaubar</v>
      </c>
      <c r="K3" s="103" t="str">
        <f>C11</f>
        <v>maximal 100€</v>
      </c>
      <c r="L3" s="103" t="str">
        <f>C12</f>
        <v>Heizung Kühlung</v>
      </c>
      <c r="M3" s="103" t="str">
        <f>C13</f>
        <v>SommerWinter Decke</v>
      </c>
      <c r="N3" s="103" t="e">
        <f>C14</f>
        <v>#REF!</v>
      </c>
      <c r="O3" s="103" t="e">
        <f>C15</f>
        <v>#REF!</v>
      </c>
      <c r="P3" s="103" t="e">
        <f>C16</f>
        <v>#REF!</v>
      </c>
      <c r="Q3" s="103" t="e">
        <f>C17</f>
        <v>#REF!</v>
      </c>
      <c r="R3" s="103" t="e">
        <f>C18</f>
        <v>#REF!</v>
      </c>
      <c r="S3" s="103" t="e">
        <f>C19</f>
        <v>#REF!</v>
      </c>
      <c r="T3" s="103" t="e">
        <f>C20</f>
        <v>#REF!</v>
      </c>
      <c r="U3" s="103" t="e">
        <f>C21</f>
        <v>#REF!</v>
      </c>
      <c r="V3" s="103" t="e">
        <f>C22</f>
        <v>#REF!</v>
      </c>
      <c r="W3" s="104" t="e">
        <f>C23</f>
        <v>#REF!</v>
      </c>
      <c r="X3" s="117" t="s">
        <v>22</v>
      </c>
      <c r="Y3" s="120" t="s">
        <v>37</v>
      </c>
      <c r="Z3" s="123" t="s">
        <v>36</v>
      </c>
      <c r="AA3" s="123" t="s">
        <v>39</v>
      </c>
    </row>
    <row r="4" spans="2:30" ht="22.5" customHeight="1" x14ac:dyDescent="0.25">
      <c r="B4" s="75">
        <v>1</v>
      </c>
      <c r="C4" s="108" t="str">
        <f>HoQ!A23</f>
        <v>Bequem</v>
      </c>
      <c r="D4" s="76"/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8">
        <v>0</v>
      </c>
      <c r="P4" s="78">
        <v>0</v>
      </c>
      <c r="Q4" s="78">
        <v>0</v>
      </c>
      <c r="R4" s="78">
        <v>0</v>
      </c>
      <c r="S4" s="78">
        <v>0</v>
      </c>
      <c r="T4" s="78">
        <v>0</v>
      </c>
      <c r="U4" s="78">
        <v>0</v>
      </c>
      <c r="V4" s="78">
        <v>0</v>
      </c>
      <c r="W4" s="79">
        <v>0</v>
      </c>
      <c r="X4" s="80">
        <f t="shared" ref="X4:X23" si="0">SUM(IF(C4=0,0,SUM(D4:W4)))</f>
        <v>0</v>
      </c>
      <c r="Y4" s="155">
        <v>10</v>
      </c>
      <c r="Z4" s="124" t="e">
        <f>X4/$X$24*100</f>
        <v>#REF!</v>
      </c>
      <c r="AA4" s="124" t="e">
        <f>X4/$X$25*100</f>
        <v>#REF!</v>
      </c>
      <c r="AC4" s="128" t="s">
        <v>31</v>
      </c>
    </row>
    <row r="5" spans="2:30" ht="22.5" customHeight="1" x14ac:dyDescent="0.3">
      <c r="B5" s="75">
        <v>2</v>
      </c>
      <c r="C5" s="109" t="str">
        <f>HoQ!A24</f>
        <v>Größe</v>
      </c>
      <c r="D5" s="113">
        <f>2-E4</f>
        <v>2</v>
      </c>
      <c r="E5" s="81"/>
      <c r="F5" s="82">
        <v>0</v>
      </c>
      <c r="G5" s="82">
        <v>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3">
        <v>0</v>
      </c>
      <c r="P5" s="83">
        <v>0</v>
      </c>
      <c r="Q5" s="83">
        <v>0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4">
        <v>0</v>
      </c>
      <c r="X5" s="85">
        <f t="shared" si="0"/>
        <v>2</v>
      </c>
      <c r="Y5" s="155">
        <v>10</v>
      </c>
      <c r="Z5" s="124" t="e">
        <f t="shared" ref="Z5:Z23" si="1">X5/$X$24*100</f>
        <v>#REF!</v>
      </c>
      <c r="AA5" s="124" t="e">
        <f t="shared" ref="AA5:AA23" si="2">X5/$X$25*100</f>
        <v>#REF!</v>
      </c>
      <c r="AC5" s="127">
        <v>2</v>
      </c>
      <c r="AD5" s="126" t="s">
        <v>40</v>
      </c>
    </row>
    <row r="6" spans="2:30" ht="22.5" customHeight="1" x14ac:dyDescent="0.3">
      <c r="B6" s="75">
        <v>3</v>
      </c>
      <c r="C6" s="109" t="str">
        <f>HoQ!A25</f>
        <v>verschiedene Größe</v>
      </c>
      <c r="D6" s="113">
        <f>2-F4</f>
        <v>2</v>
      </c>
      <c r="E6" s="115">
        <f>2-F5</f>
        <v>2</v>
      </c>
      <c r="F6" s="81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3">
        <v>0</v>
      </c>
      <c r="P6" s="83">
        <v>0</v>
      </c>
      <c r="Q6" s="83">
        <v>0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4">
        <v>0</v>
      </c>
      <c r="X6" s="85">
        <f t="shared" si="0"/>
        <v>4</v>
      </c>
      <c r="Y6" s="155">
        <v>10</v>
      </c>
      <c r="Z6" s="124" t="e">
        <f t="shared" si="1"/>
        <v>#REF!</v>
      </c>
      <c r="AA6" s="124" t="e">
        <f t="shared" si="2"/>
        <v>#REF!</v>
      </c>
      <c r="AC6" s="127">
        <v>1</v>
      </c>
      <c r="AD6" s="126" t="s">
        <v>41</v>
      </c>
    </row>
    <row r="7" spans="2:30" ht="22.5" customHeight="1" x14ac:dyDescent="0.3">
      <c r="B7" s="75">
        <v>4</v>
      </c>
      <c r="C7" s="109" t="str">
        <f>HoQ!A26</f>
        <v>leicht</v>
      </c>
      <c r="D7" s="113">
        <f>2-G4</f>
        <v>2</v>
      </c>
      <c r="E7" s="115">
        <f>2-G5</f>
        <v>2</v>
      </c>
      <c r="F7" s="115">
        <f>2-G6</f>
        <v>2</v>
      </c>
      <c r="G7" s="81"/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3">
        <v>0</v>
      </c>
      <c r="P7" s="83">
        <v>0</v>
      </c>
      <c r="Q7" s="83">
        <v>0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4">
        <v>0</v>
      </c>
      <c r="X7" s="85">
        <f t="shared" si="0"/>
        <v>6</v>
      </c>
      <c r="Y7" s="155">
        <v>10</v>
      </c>
      <c r="Z7" s="124" t="e">
        <f t="shared" si="1"/>
        <v>#REF!</v>
      </c>
      <c r="AA7" s="124" t="e">
        <f t="shared" si="2"/>
        <v>#REF!</v>
      </c>
      <c r="AC7" s="127">
        <v>0</v>
      </c>
      <c r="AD7" s="126" t="s">
        <v>42</v>
      </c>
    </row>
    <row r="8" spans="2:30" ht="22.5" customHeight="1" x14ac:dyDescent="0.25">
      <c r="B8" s="75">
        <v>5</v>
      </c>
      <c r="C8" s="109" t="str">
        <f>HoQ!A27</f>
        <v>faltbar</v>
      </c>
      <c r="D8" s="113">
        <f>2-H4</f>
        <v>2</v>
      </c>
      <c r="E8" s="115">
        <f>2-H5</f>
        <v>2</v>
      </c>
      <c r="F8" s="115">
        <f>2-H6</f>
        <v>2</v>
      </c>
      <c r="G8" s="115">
        <f>2-H7</f>
        <v>2</v>
      </c>
      <c r="H8" s="81"/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4">
        <v>0</v>
      </c>
      <c r="X8" s="85">
        <f t="shared" si="0"/>
        <v>8</v>
      </c>
      <c r="Y8" s="155">
        <v>10</v>
      </c>
      <c r="Z8" s="124" t="e">
        <f t="shared" si="1"/>
        <v>#REF!</v>
      </c>
      <c r="AA8" s="124" t="e">
        <f t="shared" si="2"/>
        <v>#REF!</v>
      </c>
    </row>
    <row r="9" spans="2:30" ht="22.5" customHeight="1" x14ac:dyDescent="0.25">
      <c r="B9" s="75">
        <v>6</v>
      </c>
      <c r="C9" s="109" t="str">
        <f>HoQ!A28</f>
        <v>Bettwäsche intergriert</v>
      </c>
      <c r="D9" s="113">
        <f>2-I4</f>
        <v>2</v>
      </c>
      <c r="E9" s="115">
        <f>2-I5</f>
        <v>2</v>
      </c>
      <c r="F9" s="115">
        <f>2-I6</f>
        <v>2</v>
      </c>
      <c r="G9" s="115">
        <f>2-I7</f>
        <v>2</v>
      </c>
      <c r="H9" s="115">
        <f>2-I8</f>
        <v>2</v>
      </c>
      <c r="I9" s="81"/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4">
        <v>0</v>
      </c>
      <c r="X9" s="85">
        <f t="shared" si="0"/>
        <v>10</v>
      </c>
      <c r="Y9" s="155">
        <v>10</v>
      </c>
      <c r="Z9" s="124" t="e">
        <f t="shared" si="1"/>
        <v>#REF!</v>
      </c>
      <c r="AA9" s="124" t="e">
        <f t="shared" si="2"/>
        <v>#REF!</v>
      </c>
    </row>
    <row r="10" spans="2:30" ht="22.5" customHeight="1" x14ac:dyDescent="0.25">
      <c r="B10" s="24">
        <v>7</v>
      </c>
      <c r="C10" s="109" t="str">
        <f>HoQ!A29</f>
        <v>schnell aufbaubar</v>
      </c>
      <c r="D10" s="113">
        <f>2-J4</f>
        <v>2</v>
      </c>
      <c r="E10" s="115">
        <f>2-J5</f>
        <v>2</v>
      </c>
      <c r="F10" s="115">
        <f>2-J6</f>
        <v>2</v>
      </c>
      <c r="G10" s="115">
        <f>2-J7</f>
        <v>2</v>
      </c>
      <c r="H10" s="115">
        <f>2-J8</f>
        <v>2</v>
      </c>
      <c r="I10" s="115">
        <f>2-J9</f>
        <v>2</v>
      </c>
      <c r="J10" s="81"/>
      <c r="K10" s="82">
        <v>0</v>
      </c>
      <c r="L10" s="82">
        <v>0</v>
      </c>
      <c r="M10" s="82">
        <v>0</v>
      </c>
      <c r="N10" s="82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4">
        <v>0</v>
      </c>
      <c r="X10" s="85">
        <f t="shared" si="0"/>
        <v>12</v>
      </c>
      <c r="Y10" s="155">
        <v>10</v>
      </c>
      <c r="Z10" s="124" t="e">
        <f t="shared" si="1"/>
        <v>#REF!</v>
      </c>
      <c r="AA10" s="124" t="e">
        <f t="shared" si="2"/>
        <v>#REF!</v>
      </c>
    </row>
    <row r="11" spans="2:30" ht="22.5" customHeight="1" x14ac:dyDescent="0.25">
      <c r="B11" s="24">
        <v>8</v>
      </c>
      <c r="C11" s="109" t="str">
        <f>HoQ!A30</f>
        <v>maximal 100€</v>
      </c>
      <c r="D11" s="113">
        <f>2-K4</f>
        <v>2</v>
      </c>
      <c r="E11" s="115">
        <f>2-K5</f>
        <v>2</v>
      </c>
      <c r="F11" s="115">
        <f>2-K6</f>
        <v>2</v>
      </c>
      <c r="G11" s="115">
        <f>2-K7</f>
        <v>2</v>
      </c>
      <c r="H11" s="115">
        <f>2-K8</f>
        <v>2</v>
      </c>
      <c r="I11" s="115">
        <f>2-K9</f>
        <v>2</v>
      </c>
      <c r="J11" s="115">
        <f>2-K10</f>
        <v>2</v>
      </c>
      <c r="K11" s="81"/>
      <c r="L11" s="82">
        <v>0</v>
      </c>
      <c r="M11" s="82">
        <v>0</v>
      </c>
      <c r="N11" s="82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4">
        <v>0</v>
      </c>
      <c r="X11" s="85">
        <f t="shared" si="0"/>
        <v>14</v>
      </c>
      <c r="Y11" s="155">
        <v>7</v>
      </c>
      <c r="Z11" s="124" t="e">
        <f t="shared" si="1"/>
        <v>#REF!</v>
      </c>
      <c r="AA11" s="124" t="e">
        <f t="shared" si="2"/>
        <v>#REF!</v>
      </c>
    </row>
    <row r="12" spans="2:30" ht="22.5" customHeight="1" x14ac:dyDescent="0.25">
      <c r="B12" s="24">
        <v>9</v>
      </c>
      <c r="C12" s="109" t="str">
        <f>HoQ!A31</f>
        <v>Heizung Kühlung</v>
      </c>
      <c r="D12" s="113">
        <f>2-L4</f>
        <v>2</v>
      </c>
      <c r="E12" s="115">
        <f>2-L5</f>
        <v>2</v>
      </c>
      <c r="F12" s="115">
        <f>2-L6</f>
        <v>2</v>
      </c>
      <c r="G12" s="115">
        <f>2-L7</f>
        <v>2</v>
      </c>
      <c r="H12" s="115">
        <f>2-L8</f>
        <v>2</v>
      </c>
      <c r="I12" s="115">
        <f>2-L9</f>
        <v>2</v>
      </c>
      <c r="J12" s="115">
        <f>2-L10</f>
        <v>2</v>
      </c>
      <c r="K12" s="115">
        <f>2-L11</f>
        <v>2</v>
      </c>
      <c r="L12" s="81"/>
      <c r="M12" s="82">
        <v>0</v>
      </c>
      <c r="N12" s="82">
        <v>0</v>
      </c>
      <c r="O12" s="83">
        <v>0</v>
      </c>
      <c r="P12" s="83">
        <v>0</v>
      </c>
      <c r="Q12" s="83">
        <v>0</v>
      </c>
      <c r="R12" s="83">
        <v>0</v>
      </c>
      <c r="S12" s="83">
        <v>0</v>
      </c>
      <c r="T12" s="83">
        <v>0</v>
      </c>
      <c r="U12" s="83">
        <v>0</v>
      </c>
      <c r="V12" s="83">
        <v>0</v>
      </c>
      <c r="W12" s="84">
        <v>0</v>
      </c>
      <c r="X12" s="85">
        <f t="shared" si="0"/>
        <v>16</v>
      </c>
      <c r="Y12" s="155">
        <v>5</v>
      </c>
      <c r="Z12" s="124" t="e">
        <f t="shared" si="1"/>
        <v>#REF!</v>
      </c>
      <c r="AA12" s="124" t="e">
        <f t="shared" si="2"/>
        <v>#REF!</v>
      </c>
    </row>
    <row r="13" spans="2:30" ht="22.5" customHeight="1" x14ac:dyDescent="0.25">
      <c r="B13" s="24">
        <v>10</v>
      </c>
      <c r="C13" s="109" t="str">
        <f>HoQ!A32</f>
        <v>SommerWinter Decke</v>
      </c>
      <c r="D13" s="113">
        <f>2-M4</f>
        <v>2</v>
      </c>
      <c r="E13" s="115">
        <f>2-M5</f>
        <v>2</v>
      </c>
      <c r="F13" s="115">
        <f>2-M6</f>
        <v>2</v>
      </c>
      <c r="G13" s="115">
        <f>2-M7</f>
        <v>2</v>
      </c>
      <c r="H13" s="115">
        <f>2-M8</f>
        <v>2</v>
      </c>
      <c r="I13" s="115">
        <f>2-M9</f>
        <v>2</v>
      </c>
      <c r="J13" s="115">
        <f>2-M10</f>
        <v>2</v>
      </c>
      <c r="K13" s="115">
        <f>2-M11</f>
        <v>2</v>
      </c>
      <c r="L13" s="115">
        <f>2-M12</f>
        <v>2</v>
      </c>
      <c r="M13" s="81"/>
      <c r="N13" s="82">
        <v>0</v>
      </c>
      <c r="O13" s="83">
        <v>0</v>
      </c>
      <c r="P13" s="83">
        <v>0</v>
      </c>
      <c r="Q13" s="83">
        <v>0</v>
      </c>
      <c r="R13" s="83">
        <v>0</v>
      </c>
      <c r="S13" s="83">
        <v>0</v>
      </c>
      <c r="T13" s="83">
        <v>0</v>
      </c>
      <c r="U13" s="83">
        <v>0</v>
      </c>
      <c r="V13" s="83">
        <v>0</v>
      </c>
      <c r="W13" s="84">
        <v>0</v>
      </c>
      <c r="X13" s="85">
        <f t="shared" si="0"/>
        <v>18</v>
      </c>
      <c r="Y13" s="155">
        <v>2</v>
      </c>
      <c r="Z13" s="124" t="e">
        <f t="shared" si="1"/>
        <v>#REF!</v>
      </c>
      <c r="AA13" s="124" t="e">
        <f t="shared" si="2"/>
        <v>#REF!</v>
      </c>
    </row>
    <row r="14" spans="2:30" ht="22.5" customHeight="1" x14ac:dyDescent="0.25">
      <c r="B14" s="24">
        <v>11</v>
      </c>
      <c r="C14" s="109" t="e">
        <f>HoQ!#REF!</f>
        <v>#REF!</v>
      </c>
      <c r="D14" s="113">
        <f>2-N4</f>
        <v>2</v>
      </c>
      <c r="E14" s="115">
        <f>2-N5</f>
        <v>2</v>
      </c>
      <c r="F14" s="115">
        <f>2-N6</f>
        <v>2</v>
      </c>
      <c r="G14" s="115">
        <f>2-N7</f>
        <v>2</v>
      </c>
      <c r="H14" s="115">
        <f>2-N8</f>
        <v>2</v>
      </c>
      <c r="I14" s="115">
        <f>2-N9</f>
        <v>2</v>
      </c>
      <c r="J14" s="115">
        <f>2-N10</f>
        <v>2</v>
      </c>
      <c r="K14" s="115">
        <f>2-N11</f>
        <v>2</v>
      </c>
      <c r="L14" s="115">
        <f>2-N12</f>
        <v>2</v>
      </c>
      <c r="M14" s="115">
        <f>2-N13</f>
        <v>2</v>
      </c>
      <c r="N14" s="81"/>
      <c r="O14" s="87">
        <v>0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  <c r="V14" s="83">
        <v>0</v>
      </c>
      <c r="W14" s="84">
        <v>0</v>
      </c>
      <c r="X14" s="118" t="e">
        <f t="shared" si="0"/>
        <v>#REF!</v>
      </c>
      <c r="Y14" s="121" t="e">
        <f t="shared" ref="Y4:Y23" si="3">INT(X14/X$24*10)</f>
        <v>#REF!</v>
      </c>
      <c r="Z14" s="124" t="e">
        <f t="shared" si="1"/>
        <v>#REF!</v>
      </c>
      <c r="AA14" s="124" t="e">
        <f t="shared" si="2"/>
        <v>#REF!</v>
      </c>
    </row>
    <row r="15" spans="2:30" ht="22.5" customHeight="1" x14ac:dyDescent="0.25">
      <c r="B15" s="24">
        <v>12</v>
      </c>
      <c r="C15" s="109" t="e">
        <f>HoQ!#REF!</f>
        <v>#REF!</v>
      </c>
      <c r="D15" s="113">
        <f>2-O$4</f>
        <v>2</v>
      </c>
      <c r="E15" s="115">
        <f>2-O5</f>
        <v>2</v>
      </c>
      <c r="F15" s="115">
        <f>2-O6</f>
        <v>2</v>
      </c>
      <c r="G15" s="115">
        <f>2-O7</f>
        <v>2</v>
      </c>
      <c r="H15" s="115">
        <f>2-O8</f>
        <v>2</v>
      </c>
      <c r="I15" s="115">
        <f>2-O9</f>
        <v>2</v>
      </c>
      <c r="J15" s="115">
        <f>2-O10</f>
        <v>2</v>
      </c>
      <c r="K15" s="115">
        <f>2-O11</f>
        <v>2</v>
      </c>
      <c r="L15" s="115">
        <f>2-O12</f>
        <v>2</v>
      </c>
      <c r="M15" s="115">
        <f>2-O13</f>
        <v>2</v>
      </c>
      <c r="N15" s="115">
        <f>2-O14</f>
        <v>2</v>
      </c>
      <c r="O15" s="81"/>
      <c r="P15" s="87">
        <v>0</v>
      </c>
      <c r="Q15" s="87">
        <v>0</v>
      </c>
      <c r="R15" s="87">
        <v>0</v>
      </c>
      <c r="S15" s="87">
        <v>0</v>
      </c>
      <c r="T15" s="87">
        <v>0</v>
      </c>
      <c r="U15" s="87">
        <v>0</v>
      </c>
      <c r="V15" s="83">
        <v>0</v>
      </c>
      <c r="W15" s="84">
        <v>0</v>
      </c>
      <c r="X15" s="118" t="e">
        <f t="shared" si="0"/>
        <v>#REF!</v>
      </c>
      <c r="Y15" s="121" t="e">
        <f t="shared" si="3"/>
        <v>#REF!</v>
      </c>
      <c r="Z15" s="124" t="e">
        <f t="shared" si="1"/>
        <v>#REF!</v>
      </c>
      <c r="AA15" s="124" t="e">
        <f t="shared" si="2"/>
        <v>#REF!</v>
      </c>
    </row>
    <row r="16" spans="2:30" ht="22.5" customHeight="1" x14ac:dyDescent="0.25">
      <c r="B16" s="24">
        <v>13</v>
      </c>
      <c r="C16" s="109" t="e">
        <f>HoQ!#REF!</f>
        <v>#REF!</v>
      </c>
      <c r="D16" s="113">
        <f>2-P4</f>
        <v>2</v>
      </c>
      <c r="E16" s="115">
        <f>2-P5</f>
        <v>2</v>
      </c>
      <c r="F16" s="115">
        <f>2-P6</f>
        <v>2</v>
      </c>
      <c r="G16" s="115">
        <f>2-P7</f>
        <v>2</v>
      </c>
      <c r="H16" s="115">
        <f>2-P8</f>
        <v>2</v>
      </c>
      <c r="I16" s="115">
        <f>2-P9</f>
        <v>2</v>
      </c>
      <c r="J16" s="115">
        <f>2-P10</f>
        <v>2</v>
      </c>
      <c r="K16" s="115">
        <f>2-P11</f>
        <v>2</v>
      </c>
      <c r="L16" s="115">
        <f>2-P12</f>
        <v>2</v>
      </c>
      <c r="M16" s="115">
        <f>2-P13</f>
        <v>2</v>
      </c>
      <c r="N16" s="115">
        <f>2-P14</f>
        <v>2</v>
      </c>
      <c r="O16" s="115">
        <f>2-P15</f>
        <v>2</v>
      </c>
      <c r="P16" s="81"/>
      <c r="Q16" s="86">
        <v>0</v>
      </c>
      <c r="R16" s="86">
        <v>0</v>
      </c>
      <c r="S16" s="86">
        <v>0</v>
      </c>
      <c r="T16" s="86">
        <v>0</v>
      </c>
      <c r="U16" s="86">
        <v>0</v>
      </c>
      <c r="V16" s="83">
        <v>0</v>
      </c>
      <c r="W16" s="84">
        <v>0</v>
      </c>
      <c r="X16" s="118" t="e">
        <f t="shared" si="0"/>
        <v>#REF!</v>
      </c>
      <c r="Y16" s="121" t="e">
        <f t="shared" si="3"/>
        <v>#REF!</v>
      </c>
      <c r="Z16" s="124" t="e">
        <f t="shared" si="1"/>
        <v>#REF!</v>
      </c>
      <c r="AA16" s="124" t="e">
        <f t="shared" si="2"/>
        <v>#REF!</v>
      </c>
    </row>
    <row r="17" spans="2:27" ht="22.5" customHeight="1" x14ac:dyDescent="0.25">
      <c r="B17" s="24">
        <v>14</v>
      </c>
      <c r="C17" s="109" t="e">
        <f>HoQ!#REF!</f>
        <v>#REF!</v>
      </c>
      <c r="D17" s="113">
        <f>2-Q4</f>
        <v>2</v>
      </c>
      <c r="E17" s="115">
        <f>2-Q5</f>
        <v>2</v>
      </c>
      <c r="F17" s="115">
        <f>2-Q6</f>
        <v>2</v>
      </c>
      <c r="G17" s="115">
        <f>2-Q7</f>
        <v>2</v>
      </c>
      <c r="H17" s="115">
        <f>2-Q8</f>
        <v>2</v>
      </c>
      <c r="I17" s="115">
        <f>2-Q9</f>
        <v>2</v>
      </c>
      <c r="J17" s="115">
        <f>2-Q10</f>
        <v>2</v>
      </c>
      <c r="K17" s="115">
        <f>2-Q11</f>
        <v>2</v>
      </c>
      <c r="L17" s="115">
        <f>2-Q12</f>
        <v>2</v>
      </c>
      <c r="M17" s="115">
        <f>2-Q13</f>
        <v>2</v>
      </c>
      <c r="N17" s="115">
        <f>2-Q14</f>
        <v>2</v>
      </c>
      <c r="O17" s="115">
        <f>2-Q15</f>
        <v>2</v>
      </c>
      <c r="P17" s="115">
        <f>2-Q16</f>
        <v>2</v>
      </c>
      <c r="Q17" s="81"/>
      <c r="R17" s="86">
        <v>0</v>
      </c>
      <c r="S17" s="86">
        <v>0</v>
      </c>
      <c r="T17" s="86">
        <v>0</v>
      </c>
      <c r="U17" s="86">
        <v>0</v>
      </c>
      <c r="V17" s="83">
        <v>0</v>
      </c>
      <c r="W17" s="84">
        <v>0</v>
      </c>
      <c r="X17" s="118" t="e">
        <f t="shared" si="0"/>
        <v>#REF!</v>
      </c>
      <c r="Y17" s="121" t="e">
        <f t="shared" si="3"/>
        <v>#REF!</v>
      </c>
      <c r="Z17" s="124" t="e">
        <f t="shared" si="1"/>
        <v>#REF!</v>
      </c>
      <c r="AA17" s="124" t="e">
        <f t="shared" si="2"/>
        <v>#REF!</v>
      </c>
    </row>
    <row r="18" spans="2:27" ht="22.5" customHeight="1" x14ac:dyDescent="0.25">
      <c r="B18" s="24">
        <v>15</v>
      </c>
      <c r="C18" s="109" t="e">
        <f>HoQ!#REF!</f>
        <v>#REF!</v>
      </c>
      <c r="D18" s="113">
        <f>2-R4</f>
        <v>2</v>
      </c>
      <c r="E18" s="115">
        <f>2-R5</f>
        <v>2</v>
      </c>
      <c r="F18" s="115">
        <f>2-R6</f>
        <v>2</v>
      </c>
      <c r="G18" s="115">
        <f>2-R7</f>
        <v>2</v>
      </c>
      <c r="H18" s="115">
        <f>2-R8</f>
        <v>2</v>
      </c>
      <c r="I18" s="115">
        <f>2-R9</f>
        <v>2</v>
      </c>
      <c r="J18" s="115">
        <f>2-R10</f>
        <v>2</v>
      </c>
      <c r="K18" s="115">
        <f>2-R11</f>
        <v>2</v>
      </c>
      <c r="L18" s="115">
        <f>2-R12</f>
        <v>2</v>
      </c>
      <c r="M18" s="115">
        <f>2-R13</f>
        <v>2</v>
      </c>
      <c r="N18" s="115">
        <f>2-R14</f>
        <v>2</v>
      </c>
      <c r="O18" s="115">
        <f>2-R15</f>
        <v>2</v>
      </c>
      <c r="P18" s="115">
        <f>2-R16</f>
        <v>2</v>
      </c>
      <c r="Q18" s="115">
        <f>2-R17</f>
        <v>2</v>
      </c>
      <c r="R18" s="81"/>
      <c r="S18" s="86">
        <v>0</v>
      </c>
      <c r="T18" s="86">
        <v>0</v>
      </c>
      <c r="U18" s="86">
        <v>0</v>
      </c>
      <c r="V18" s="83">
        <v>0</v>
      </c>
      <c r="W18" s="84">
        <v>0</v>
      </c>
      <c r="X18" s="118" t="e">
        <f t="shared" si="0"/>
        <v>#REF!</v>
      </c>
      <c r="Y18" s="121" t="e">
        <f t="shared" si="3"/>
        <v>#REF!</v>
      </c>
      <c r="Z18" s="124" t="e">
        <f t="shared" si="1"/>
        <v>#REF!</v>
      </c>
      <c r="AA18" s="124" t="e">
        <f t="shared" si="2"/>
        <v>#REF!</v>
      </c>
    </row>
    <row r="19" spans="2:27" ht="22.5" customHeight="1" x14ac:dyDescent="0.25">
      <c r="B19" s="24">
        <v>16</v>
      </c>
      <c r="C19" s="109" t="e">
        <f>HoQ!#REF!</f>
        <v>#REF!</v>
      </c>
      <c r="D19" s="113">
        <f>2-S4</f>
        <v>2</v>
      </c>
      <c r="E19" s="115">
        <f>2-S5</f>
        <v>2</v>
      </c>
      <c r="F19" s="115">
        <f>2-S6</f>
        <v>2</v>
      </c>
      <c r="G19" s="115">
        <f>2-S7</f>
        <v>2</v>
      </c>
      <c r="H19" s="115">
        <f>2-S8</f>
        <v>2</v>
      </c>
      <c r="I19" s="115">
        <f>2-S9</f>
        <v>2</v>
      </c>
      <c r="J19" s="115">
        <f>2-S10</f>
        <v>2</v>
      </c>
      <c r="K19" s="115">
        <f>2-S11</f>
        <v>2</v>
      </c>
      <c r="L19" s="115">
        <f>2-S12</f>
        <v>2</v>
      </c>
      <c r="M19" s="115">
        <f>2-S13</f>
        <v>2</v>
      </c>
      <c r="N19" s="115">
        <f>2-S14</f>
        <v>2</v>
      </c>
      <c r="O19" s="115">
        <f>2-S15</f>
        <v>2</v>
      </c>
      <c r="P19" s="115">
        <f>2-S16</f>
        <v>2</v>
      </c>
      <c r="Q19" s="115">
        <f>2-S17</f>
        <v>2</v>
      </c>
      <c r="R19" s="115">
        <f>2-S18</f>
        <v>2</v>
      </c>
      <c r="S19" s="81"/>
      <c r="T19" s="86">
        <v>0</v>
      </c>
      <c r="U19" s="86">
        <v>0</v>
      </c>
      <c r="V19" s="83">
        <v>0</v>
      </c>
      <c r="W19" s="84">
        <v>0</v>
      </c>
      <c r="X19" s="118" t="e">
        <f t="shared" si="0"/>
        <v>#REF!</v>
      </c>
      <c r="Y19" s="121" t="e">
        <f t="shared" si="3"/>
        <v>#REF!</v>
      </c>
      <c r="Z19" s="124" t="e">
        <f t="shared" si="1"/>
        <v>#REF!</v>
      </c>
      <c r="AA19" s="124" t="e">
        <f t="shared" si="2"/>
        <v>#REF!</v>
      </c>
    </row>
    <row r="20" spans="2:27" ht="22.5" customHeight="1" x14ac:dyDescent="0.25">
      <c r="B20" s="24">
        <v>17</v>
      </c>
      <c r="C20" s="109" t="e">
        <f>HoQ!#REF!</f>
        <v>#REF!</v>
      </c>
      <c r="D20" s="113">
        <f>2-T4</f>
        <v>2</v>
      </c>
      <c r="E20" s="115">
        <f>2-T5</f>
        <v>2</v>
      </c>
      <c r="F20" s="115">
        <f>2-T6</f>
        <v>2</v>
      </c>
      <c r="G20" s="115">
        <f>2-T7</f>
        <v>2</v>
      </c>
      <c r="H20" s="115">
        <f>2-T8</f>
        <v>2</v>
      </c>
      <c r="I20" s="115">
        <f>2-T9</f>
        <v>2</v>
      </c>
      <c r="J20" s="115">
        <f>2-T10</f>
        <v>2</v>
      </c>
      <c r="K20" s="115">
        <f>2-T11</f>
        <v>2</v>
      </c>
      <c r="L20" s="115">
        <f>2-T12</f>
        <v>2</v>
      </c>
      <c r="M20" s="115">
        <f>2-T13</f>
        <v>2</v>
      </c>
      <c r="N20" s="115">
        <f>2-T14</f>
        <v>2</v>
      </c>
      <c r="O20" s="115">
        <f>2-T15</f>
        <v>2</v>
      </c>
      <c r="P20" s="115">
        <f>2-T16</f>
        <v>2</v>
      </c>
      <c r="Q20" s="115">
        <f>2-T17</f>
        <v>2</v>
      </c>
      <c r="R20" s="115">
        <f>2-T18</f>
        <v>2</v>
      </c>
      <c r="S20" s="115">
        <f>2-T19</f>
        <v>2</v>
      </c>
      <c r="T20" s="81"/>
      <c r="U20" s="86">
        <v>0</v>
      </c>
      <c r="V20" s="83">
        <v>0</v>
      </c>
      <c r="W20" s="84">
        <v>0</v>
      </c>
      <c r="X20" s="118" t="e">
        <f t="shared" si="0"/>
        <v>#REF!</v>
      </c>
      <c r="Y20" s="121" t="e">
        <f t="shared" si="3"/>
        <v>#REF!</v>
      </c>
      <c r="Z20" s="124" t="e">
        <f t="shared" si="1"/>
        <v>#REF!</v>
      </c>
      <c r="AA20" s="124" t="e">
        <f t="shared" si="2"/>
        <v>#REF!</v>
      </c>
    </row>
    <row r="21" spans="2:27" ht="22.5" customHeight="1" x14ac:dyDescent="0.25">
      <c r="B21" s="24">
        <v>18</v>
      </c>
      <c r="C21" s="109" t="e">
        <f>HoQ!#REF!</f>
        <v>#REF!</v>
      </c>
      <c r="D21" s="113">
        <f>2-U4</f>
        <v>2</v>
      </c>
      <c r="E21" s="115">
        <f>2-U5</f>
        <v>2</v>
      </c>
      <c r="F21" s="115">
        <f>2-U6</f>
        <v>2</v>
      </c>
      <c r="G21" s="115">
        <f>2-U7</f>
        <v>2</v>
      </c>
      <c r="H21" s="115">
        <f>2-U8</f>
        <v>2</v>
      </c>
      <c r="I21" s="115">
        <f>2-U9</f>
        <v>2</v>
      </c>
      <c r="J21" s="115">
        <f>2-U10</f>
        <v>2</v>
      </c>
      <c r="K21" s="115">
        <f>2-U11</f>
        <v>2</v>
      </c>
      <c r="L21" s="115">
        <f>2-U12</f>
        <v>2</v>
      </c>
      <c r="M21" s="115">
        <f>2-U13</f>
        <v>2</v>
      </c>
      <c r="N21" s="115">
        <f>2-U14</f>
        <v>2</v>
      </c>
      <c r="O21" s="115">
        <f>2-U15</f>
        <v>2</v>
      </c>
      <c r="P21" s="115">
        <f>2-U16</f>
        <v>2</v>
      </c>
      <c r="Q21" s="115">
        <f>2-U17</f>
        <v>2</v>
      </c>
      <c r="R21" s="115">
        <f>2-U18</f>
        <v>2</v>
      </c>
      <c r="S21" s="115">
        <f>2-U19</f>
        <v>2</v>
      </c>
      <c r="T21" s="115">
        <f>2-U20</f>
        <v>2</v>
      </c>
      <c r="U21" s="81"/>
      <c r="V21" s="83">
        <v>0</v>
      </c>
      <c r="W21" s="84">
        <v>0</v>
      </c>
      <c r="X21" s="118" t="e">
        <f t="shared" si="0"/>
        <v>#REF!</v>
      </c>
      <c r="Y21" s="121" t="e">
        <f t="shared" si="3"/>
        <v>#REF!</v>
      </c>
      <c r="Z21" s="124" t="e">
        <f t="shared" si="1"/>
        <v>#REF!</v>
      </c>
      <c r="AA21" s="124" t="e">
        <f t="shared" si="2"/>
        <v>#REF!</v>
      </c>
    </row>
    <row r="22" spans="2:27" ht="22.5" customHeight="1" x14ac:dyDescent="0.25">
      <c r="B22" s="24">
        <v>19</v>
      </c>
      <c r="C22" s="109" t="e">
        <f>HoQ!#REF!</f>
        <v>#REF!</v>
      </c>
      <c r="D22" s="113">
        <f>2-V4</f>
        <v>2</v>
      </c>
      <c r="E22" s="115">
        <f>2-V5</f>
        <v>2</v>
      </c>
      <c r="F22" s="115">
        <f>2-V6</f>
        <v>2</v>
      </c>
      <c r="G22" s="115">
        <f>2-V7</f>
        <v>2</v>
      </c>
      <c r="H22" s="115">
        <f>2-V8</f>
        <v>2</v>
      </c>
      <c r="I22" s="115">
        <f>2-V9</f>
        <v>2</v>
      </c>
      <c r="J22" s="115">
        <f>2-V10</f>
        <v>2</v>
      </c>
      <c r="K22" s="115">
        <f>2-V11</f>
        <v>2</v>
      </c>
      <c r="L22" s="115">
        <f>2-V12</f>
        <v>2</v>
      </c>
      <c r="M22" s="115">
        <f>2-V13</f>
        <v>2</v>
      </c>
      <c r="N22" s="115">
        <f>2-V14</f>
        <v>2</v>
      </c>
      <c r="O22" s="115">
        <f>2-V15</f>
        <v>2</v>
      </c>
      <c r="P22" s="115">
        <f>2-V16</f>
        <v>2</v>
      </c>
      <c r="Q22" s="115">
        <f>2-V17</f>
        <v>2</v>
      </c>
      <c r="R22" s="115">
        <f>2-V18</f>
        <v>2</v>
      </c>
      <c r="S22" s="115">
        <f>2-V19</f>
        <v>2</v>
      </c>
      <c r="T22" s="115">
        <f>2-V20</f>
        <v>2</v>
      </c>
      <c r="U22" s="115">
        <f>2-V21</f>
        <v>2</v>
      </c>
      <c r="V22" s="81"/>
      <c r="W22" s="84">
        <v>0</v>
      </c>
      <c r="X22" s="118" t="e">
        <f t="shared" si="0"/>
        <v>#REF!</v>
      </c>
      <c r="Y22" s="121" t="e">
        <f t="shared" si="3"/>
        <v>#REF!</v>
      </c>
      <c r="Z22" s="124" t="e">
        <f t="shared" si="1"/>
        <v>#REF!</v>
      </c>
      <c r="AA22" s="124" t="e">
        <f t="shared" si="2"/>
        <v>#REF!</v>
      </c>
    </row>
    <row r="23" spans="2:27" ht="22.5" customHeight="1" thickBot="1" x14ac:dyDescent="0.3">
      <c r="B23" s="24">
        <v>20</v>
      </c>
      <c r="C23" s="110" t="e">
        <f>HoQ!#REF!</f>
        <v>#REF!</v>
      </c>
      <c r="D23" s="114">
        <f>2-W4</f>
        <v>2</v>
      </c>
      <c r="E23" s="116">
        <f>2-W5</f>
        <v>2</v>
      </c>
      <c r="F23" s="116">
        <f>2-W6</f>
        <v>2</v>
      </c>
      <c r="G23" s="116">
        <f>2-W7</f>
        <v>2</v>
      </c>
      <c r="H23" s="116">
        <f>2-W8</f>
        <v>2</v>
      </c>
      <c r="I23" s="116">
        <f>2-W9</f>
        <v>2</v>
      </c>
      <c r="J23" s="116">
        <f>2-W10</f>
        <v>2</v>
      </c>
      <c r="K23" s="116">
        <f>2-W11</f>
        <v>2</v>
      </c>
      <c r="L23" s="116">
        <f>2-W12</f>
        <v>2</v>
      </c>
      <c r="M23" s="116">
        <f>2-W13</f>
        <v>2</v>
      </c>
      <c r="N23" s="116">
        <f>2-W14</f>
        <v>2</v>
      </c>
      <c r="O23" s="116">
        <f>2-W15</f>
        <v>2</v>
      </c>
      <c r="P23" s="116">
        <f>2-W16</f>
        <v>2</v>
      </c>
      <c r="Q23" s="116">
        <f>2-W17</f>
        <v>2</v>
      </c>
      <c r="R23" s="116">
        <f>2-W18</f>
        <v>2</v>
      </c>
      <c r="S23" s="116">
        <f>2-W19</f>
        <v>2</v>
      </c>
      <c r="T23" s="116">
        <f>2-W20</f>
        <v>2</v>
      </c>
      <c r="U23" s="116">
        <f>2-W21</f>
        <v>2</v>
      </c>
      <c r="V23" s="116">
        <f>2-W22</f>
        <v>2</v>
      </c>
      <c r="W23" s="88"/>
      <c r="X23" s="119" t="e">
        <f t="shared" si="0"/>
        <v>#REF!</v>
      </c>
      <c r="Y23" s="122" t="e">
        <f t="shared" si="3"/>
        <v>#REF!</v>
      </c>
      <c r="Z23" s="124" t="e">
        <f t="shared" si="1"/>
        <v>#REF!</v>
      </c>
      <c r="AA23" s="124" t="e">
        <f t="shared" si="2"/>
        <v>#REF!</v>
      </c>
    </row>
    <row r="24" spans="2:27" ht="25.5" customHeight="1" x14ac:dyDescent="0.25">
      <c r="C24" s="26"/>
      <c r="D24" s="89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125" t="s">
        <v>38</v>
      </c>
      <c r="X24" s="90" t="e">
        <f>MAX(X4:X23)</f>
        <v>#REF!</v>
      </c>
      <c r="Y24" s="91"/>
      <c r="Z24" s="27"/>
      <c r="AA24" s="90" t="e">
        <f>MAX(AA4:AA23)</f>
        <v>#REF!</v>
      </c>
    </row>
    <row r="25" spans="2:27" ht="17.399999999999999" x14ac:dyDescent="0.25">
      <c r="C25" s="26"/>
      <c r="D25" s="89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125" t="s">
        <v>22</v>
      </c>
      <c r="X25" s="91" t="e">
        <f>SUM(X4:X23)</f>
        <v>#REF!</v>
      </c>
      <c r="Y25" s="91"/>
      <c r="Z25" s="27"/>
      <c r="AA25" s="90" t="e">
        <f>SUM(AA4:AA23)</f>
        <v>#REF!</v>
      </c>
    </row>
    <row r="26" spans="2:27" ht="17.399999999999999" x14ac:dyDescent="0.25">
      <c r="C26" s="26"/>
      <c r="D26" s="89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27"/>
    </row>
    <row r="27" spans="2:27" ht="17.399999999999999" x14ac:dyDescent="0.25">
      <c r="C27" s="26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27"/>
    </row>
    <row r="28" spans="2:27" ht="17.399999999999999" x14ac:dyDescent="0.25">
      <c r="C28" s="26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27"/>
    </row>
    <row r="29" spans="2:27" ht="17.399999999999999" x14ac:dyDescent="0.25">
      <c r="C29" s="26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27"/>
    </row>
    <row r="30" spans="2:27" ht="17.399999999999999" x14ac:dyDescent="0.25">
      <c r="C30" s="26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27"/>
    </row>
    <row r="31" spans="2:27" ht="17.399999999999999" x14ac:dyDescent="0.25">
      <c r="C31" s="26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27"/>
    </row>
    <row r="32" spans="2:27" ht="17.399999999999999" x14ac:dyDescent="0.25">
      <c r="C32" s="26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27"/>
    </row>
    <row r="33" spans="3:26" ht="17.399999999999999" x14ac:dyDescent="0.25">
      <c r="C33" s="26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27"/>
    </row>
    <row r="34" spans="3:26" x14ac:dyDescent="0.25">
      <c r="C34" s="26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25"/>
    </row>
    <row r="35" spans="3:26" x14ac:dyDescent="0.25">
      <c r="C35" s="26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25"/>
    </row>
    <row r="36" spans="3:26" x14ac:dyDescent="0.25">
      <c r="C36" s="26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25"/>
    </row>
    <row r="37" spans="3:26" x14ac:dyDescent="0.25">
      <c r="C37" s="26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25"/>
    </row>
    <row r="38" spans="3:26" x14ac:dyDescent="0.25">
      <c r="C38" s="26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25"/>
    </row>
    <row r="39" spans="3:26" x14ac:dyDescent="0.25">
      <c r="C39" s="26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25"/>
    </row>
    <row r="40" spans="3:26" x14ac:dyDescent="0.25">
      <c r="C40" s="26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25"/>
    </row>
    <row r="41" spans="3:26" x14ac:dyDescent="0.25">
      <c r="C41" s="26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25"/>
    </row>
    <row r="42" spans="3:26" x14ac:dyDescent="0.25">
      <c r="C42" s="26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25"/>
    </row>
    <row r="43" spans="3:26" x14ac:dyDescent="0.25">
      <c r="C43" s="26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25"/>
    </row>
    <row r="44" spans="3:26" x14ac:dyDescent="0.25">
      <c r="C44" s="26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25"/>
    </row>
    <row r="45" spans="3:26" x14ac:dyDescent="0.25">
      <c r="C45" s="26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25"/>
    </row>
    <row r="46" spans="3:26" x14ac:dyDescent="0.25">
      <c r="C46" s="26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25"/>
    </row>
    <row r="47" spans="3:26" x14ac:dyDescent="0.25">
      <c r="C47" s="26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25"/>
    </row>
    <row r="48" spans="3:26" x14ac:dyDescent="0.25">
      <c r="C48" s="26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25"/>
    </row>
    <row r="49" spans="3:26" x14ac:dyDescent="0.25">
      <c r="C49" s="26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25"/>
    </row>
    <row r="50" spans="3:26" x14ac:dyDescent="0.25">
      <c r="C50" s="26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25"/>
    </row>
    <row r="51" spans="3:26" x14ac:dyDescent="0.25">
      <c r="C51" s="26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25"/>
    </row>
    <row r="52" spans="3:26" x14ac:dyDescent="0.25">
      <c r="C52" s="26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25"/>
    </row>
    <row r="53" spans="3:26" x14ac:dyDescent="0.25">
      <c r="C53" s="26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25"/>
    </row>
    <row r="54" spans="3:26" x14ac:dyDescent="0.25">
      <c r="C54" s="26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25"/>
    </row>
    <row r="55" spans="3:26" x14ac:dyDescent="0.25">
      <c r="C55" s="26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25"/>
    </row>
    <row r="56" spans="3:26" x14ac:dyDescent="0.25">
      <c r="C56" s="26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25"/>
    </row>
    <row r="57" spans="3:26" x14ac:dyDescent="0.25">
      <c r="C57" s="26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25"/>
    </row>
    <row r="58" spans="3:26" x14ac:dyDescent="0.25">
      <c r="C58" s="26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25"/>
    </row>
    <row r="59" spans="3:26" x14ac:dyDescent="0.25">
      <c r="C59" s="26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25"/>
    </row>
    <row r="60" spans="3:26" x14ac:dyDescent="0.25">
      <c r="C60" s="26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25"/>
    </row>
    <row r="61" spans="3:26" x14ac:dyDescent="0.25">
      <c r="C61" s="26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25"/>
    </row>
    <row r="62" spans="3:26" x14ac:dyDescent="0.25">
      <c r="C62" s="26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25"/>
    </row>
    <row r="63" spans="3:26" x14ac:dyDescent="0.25">
      <c r="C63" s="26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25"/>
    </row>
    <row r="64" spans="3:26" x14ac:dyDescent="0.25">
      <c r="C64" s="26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25"/>
    </row>
    <row r="65" spans="3:26" x14ac:dyDescent="0.25">
      <c r="C65" s="26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25"/>
    </row>
    <row r="66" spans="3:26" x14ac:dyDescent="0.25">
      <c r="C66" s="26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25"/>
    </row>
    <row r="67" spans="3:26" x14ac:dyDescent="0.25">
      <c r="C67" s="26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25"/>
    </row>
    <row r="68" spans="3:26" x14ac:dyDescent="0.25">
      <c r="C68" s="26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25"/>
    </row>
    <row r="69" spans="3:26" x14ac:dyDescent="0.25">
      <c r="C69" s="26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25"/>
    </row>
    <row r="70" spans="3:26" x14ac:dyDescent="0.25">
      <c r="C70" s="26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25"/>
    </row>
    <row r="71" spans="3:26" x14ac:dyDescent="0.25">
      <c r="C71" s="26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25"/>
    </row>
    <row r="72" spans="3:26" x14ac:dyDescent="0.25">
      <c r="C72" s="26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25"/>
    </row>
    <row r="73" spans="3:26" x14ac:dyDescent="0.25">
      <c r="C73" s="26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25"/>
    </row>
    <row r="74" spans="3:26" x14ac:dyDescent="0.25">
      <c r="C74" s="26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25"/>
    </row>
    <row r="75" spans="3:26" x14ac:dyDescent="0.25">
      <c r="C75" s="26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25"/>
    </row>
    <row r="76" spans="3:26" x14ac:dyDescent="0.25">
      <c r="C76" s="26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25"/>
    </row>
    <row r="77" spans="3:26" x14ac:dyDescent="0.25">
      <c r="C77" s="26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25"/>
    </row>
    <row r="78" spans="3:26" x14ac:dyDescent="0.25">
      <c r="C78" s="26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25"/>
    </row>
    <row r="79" spans="3:26" x14ac:dyDescent="0.25">
      <c r="C79" s="26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25"/>
    </row>
    <row r="80" spans="3:26" x14ac:dyDescent="0.25">
      <c r="C80" s="26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25"/>
    </row>
    <row r="81" spans="3:26" x14ac:dyDescent="0.25">
      <c r="C81" s="26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25"/>
    </row>
    <row r="82" spans="3:26" x14ac:dyDescent="0.25">
      <c r="C82" s="26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25"/>
    </row>
    <row r="83" spans="3:26" x14ac:dyDescent="0.25">
      <c r="C83" s="26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25"/>
    </row>
    <row r="84" spans="3:26" x14ac:dyDescent="0.25">
      <c r="C84" s="26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25"/>
    </row>
    <row r="85" spans="3:26" x14ac:dyDescent="0.25">
      <c r="C85" s="26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25"/>
    </row>
    <row r="86" spans="3:26" x14ac:dyDescent="0.25">
      <c r="C86" s="26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25"/>
    </row>
    <row r="87" spans="3:26" x14ac:dyDescent="0.25">
      <c r="C87" s="26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25"/>
    </row>
    <row r="88" spans="3:26" x14ac:dyDescent="0.25">
      <c r="C88" s="26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25"/>
    </row>
    <row r="89" spans="3:26" x14ac:dyDescent="0.25">
      <c r="C89" s="26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25"/>
    </row>
    <row r="90" spans="3:26" x14ac:dyDescent="0.25">
      <c r="C90" s="26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25"/>
    </row>
    <row r="91" spans="3:26" x14ac:dyDescent="0.25">
      <c r="C91" s="26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25"/>
    </row>
    <row r="92" spans="3:26" x14ac:dyDescent="0.25">
      <c r="C92" s="26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25"/>
    </row>
    <row r="93" spans="3:26" x14ac:dyDescent="0.25">
      <c r="C93" s="26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25"/>
    </row>
    <row r="94" spans="3:26" x14ac:dyDescent="0.25">
      <c r="C94" s="26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25"/>
    </row>
    <row r="95" spans="3:26" x14ac:dyDescent="0.25">
      <c r="C95" s="26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25"/>
    </row>
    <row r="96" spans="3:26" x14ac:dyDescent="0.25">
      <c r="C96" s="26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25"/>
    </row>
    <row r="97" spans="3:26" x14ac:dyDescent="0.25">
      <c r="C97" s="26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25"/>
    </row>
    <row r="98" spans="3:26" x14ac:dyDescent="0.25">
      <c r="C98" s="26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25"/>
    </row>
    <row r="99" spans="3:26" x14ac:dyDescent="0.25">
      <c r="C99" s="26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25"/>
    </row>
    <row r="100" spans="3:26" x14ac:dyDescent="0.25">
      <c r="C100" s="26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25"/>
    </row>
    <row r="101" spans="3:26" x14ac:dyDescent="0.25">
      <c r="C101" s="26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25"/>
    </row>
    <row r="102" spans="3:26" x14ac:dyDescent="0.25">
      <c r="C102" s="26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25"/>
    </row>
    <row r="103" spans="3:26" x14ac:dyDescent="0.25">
      <c r="C103" s="26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25"/>
    </row>
    <row r="104" spans="3:26" x14ac:dyDescent="0.25">
      <c r="C104" s="26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25"/>
    </row>
    <row r="105" spans="3:26" x14ac:dyDescent="0.25">
      <c r="C105" s="26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25"/>
    </row>
    <row r="106" spans="3:26" x14ac:dyDescent="0.25">
      <c r="C106" s="26"/>
      <c r="D106" s="91"/>
      <c r="X106" s="91"/>
      <c r="Y106" s="91"/>
      <c r="Z106" s="25"/>
    </row>
    <row r="107" spans="3:26" x14ac:dyDescent="0.25">
      <c r="C107" s="26"/>
      <c r="D107" s="91"/>
      <c r="X107" s="91"/>
      <c r="Y107" s="91"/>
      <c r="Z107" s="25"/>
    </row>
    <row r="108" spans="3:26" x14ac:dyDescent="0.25">
      <c r="C108" s="26"/>
      <c r="D108" s="91"/>
      <c r="X108" s="91"/>
      <c r="Y108" s="91"/>
      <c r="Z108" s="25"/>
    </row>
    <row r="109" spans="3:26" x14ac:dyDescent="0.25">
      <c r="C109" s="26"/>
      <c r="D109" s="91"/>
      <c r="X109" s="91"/>
      <c r="Y109" s="91"/>
      <c r="Z109" s="25"/>
    </row>
    <row r="110" spans="3:26" x14ac:dyDescent="0.25">
      <c r="C110" s="25"/>
      <c r="D110" s="91"/>
      <c r="X110" s="91"/>
      <c r="Y110" s="91"/>
      <c r="Z110" s="25"/>
    </row>
    <row r="111" spans="3:26" x14ac:dyDescent="0.25">
      <c r="C111" s="25"/>
      <c r="D111" s="91"/>
      <c r="X111" s="91"/>
      <c r="Y111" s="91"/>
      <c r="Z111" s="25"/>
    </row>
    <row r="112" spans="3:26" x14ac:dyDescent="0.25">
      <c r="C112" s="25"/>
      <c r="D112" s="91"/>
      <c r="X112" s="91"/>
      <c r="Y112" s="91"/>
      <c r="Z112" s="25"/>
    </row>
  </sheetData>
  <mergeCells count="1">
    <mergeCell ref="D1:Y1"/>
  </mergeCells>
  <phoneticPr fontId="0" type="noConversion"/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Deckblatt</vt:lpstr>
      <vt:lpstr>HoQ</vt:lpstr>
      <vt:lpstr>PaarwVgl.</vt:lpstr>
      <vt:lpstr>HoQ!Druckbereich</vt:lpstr>
      <vt:lpstr>PaarwVgl.!Druckbereich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QFD-Berechnungsmatrix</dc:title>
  <dc:creator>TQU</dc:creator>
  <dc:description>20x20 HoQ, VS, Entw.-Potential, abs. Bedeutung, 3 Wettbewerber, Graphik</dc:description>
  <cp:lastModifiedBy>Tiroch Matze</cp:lastModifiedBy>
  <cp:lastPrinted>2003-11-20T13:51:37Z</cp:lastPrinted>
  <dcterms:created xsi:type="dcterms:W3CDTF">1997-07-11T15:52:46Z</dcterms:created>
  <dcterms:modified xsi:type="dcterms:W3CDTF">2019-11-15T11:55:56Z</dcterms:modified>
</cp:coreProperties>
</file>