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/Users/blessing/Documents/_DHBW-HDH-NEU/Lehre/Vorlesungen/_EIGENE/Risikoanalyse und CE-Konformität/"/>
    </mc:Choice>
  </mc:AlternateContent>
  <xr:revisionPtr revIDLastSave="0" documentId="13_ncr:1_{C27EE69C-9B1A-9F4D-8AF6-DBBF7334084F}" xr6:coauthVersionLast="45" xr6:coauthVersionMax="45" xr10:uidLastSave="{00000000-0000-0000-0000-000000000000}"/>
  <bookViews>
    <workbookView xWindow="12500" yWindow="540" windowWidth="29100" windowHeight="24460" tabRatio="904" activeTab="1" xr2:uid="{00000000-000D-0000-FFFF-FFFF00000000}"/>
  </bookViews>
  <sheets>
    <sheet name="Deckblatt" sheetId="10" r:id="rId1"/>
    <sheet name="HoQ" sheetId="11" r:id="rId2"/>
    <sheet name="PaarwVgl." sheetId="5" r:id="rId3"/>
  </sheets>
  <definedNames>
    <definedName name="_xlnm.Print_Area" localSheetId="1">HoQ!$A$1:$AH$53</definedName>
    <definedName name="_xlnm.Print_Area" localSheetId="2">PaarwVgl.!$B$1:$Y$21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6" i="11" l="1"/>
  <c r="V47" i="11"/>
  <c r="V48" i="11"/>
  <c r="V45" i="11"/>
  <c r="AA24" i="11"/>
  <c r="C5" i="5"/>
  <c r="X5" i="5" s="1"/>
  <c r="C4" i="5"/>
  <c r="X4" i="5"/>
  <c r="C6" i="5"/>
  <c r="F3" i="5" s="1"/>
  <c r="X6" i="5"/>
  <c r="C7" i="5"/>
  <c r="X7" i="5" s="1"/>
  <c r="C8" i="5"/>
  <c r="X8" i="5" s="1"/>
  <c r="C9" i="5"/>
  <c r="X9" i="5" s="1"/>
  <c r="C10" i="5"/>
  <c r="X10" i="5" s="1"/>
  <c r="C11" i="5"/>
  <c r="C12" i="5"/>
  <c r="L3" i="5" s="1"/>
  <c r="C13" i="5"/>
  <c r="X13" i="5" s="1"/>
  <c r="C14" i="5"/>
  <c r="X14" i="5" s="1"/>
  <c r="C15" i="5"/>
  <c r="X15" i="5" s="1"/>
  <c r="C16" i="5"/>
  <c r="X16" i="5" s="1"/>
  <c r="C17" i="5"/>
  <c r="C18" i="5"/>
  <c r="C19" i="5"/>
  <c r="X19" i="5" s="1"/>
  <c r="C20" i="5"/>
  <c r="X20" i="5" s="1"/>
  <c r="C21" i="5"/>
  <c r="X21" i="5" s="1"/>
  <c r="C22" i="5"/>
  <c r="X22" i="5" s="1"/>
  <c r="C23" i="5"/>
  <c r="AB24" i="11"/>
  <c r="AC24" i="11"/>
  <c r="AA25" i="11"/>
  <c r="AB25" i="11"/>
  <c r="AC25" i="11"/>
  <c r="AA26" i="11"/>
  <c r="AB26" i="11"/>
  <c r="AC26" i="11"/>
  <c r="AA27" i="11"/>
  <c r="AB27" i="11"/>
  <c r="AC27" i="11"/>
  <c r="AA28" i="11"/>
  <c r="AB28" i="11"/>
  <c r="AC28" i="11"/>
  <c r="AA29" i="11"/>
  <c r="AB29" i="11"/>
  <c r="AC29" i="11"/>
  <c r="AA30" i="11"/>
  <c r="AB30" i="11"/>
  <c r="AC30" i="11"/>
  <c r="AA31" i="11"/>
  <c r="AB31" i="11"/>
  <c r="AC31" i="11"/>
  <c r="AA32" i="11"/>
  <c r="AB32" i="11"/>
  <c r="AC32" i="11"/>
  <c r="AA33" i="11"/>
  <c r="AB33" i="11"/>
  <c r="AC33" i="11"/>
  <c r="AA34" i="11"/>
  <c r="AB34" i="11"/>
  <c r="AC34" i="11"/>
  <c r="AA35" i="11"/>
  <c r="AB35" i="11"/>
  <c r="AC35" i="11"/>
  <c r="AA36" i="11"/>
  <c r="AB36" i="11"/>
  <c r="AC36" i="11"/>
  <c r="AA37" i="11"/>
  <c r="AB37" i="11"/>
  <c r="AC37" i="11"/>
  <c r="AA38" i="11"/>
  <c r="AB38" i="11"/>
  <c r="AC38" i="11"/>
  <c r="AA39" i="11"/>
  <c r="AB39" i="11"/>
  <c r="AC39" i="11"/>
  <c r="AA40" i="11"/>
  <c r="AB40" i="11"/>
  <c r="AC40" i="11"/>
  <c r="AA41" i="11"/>
  <c r="AB41" i="11"/>
  <c r="AC41" i="11"/>
  <c r="AA42" i="11"/>
  <c r="AB42" i="11"/>
  <c r="AC42" i="11"/>
  <c r="AA23" i="11"/>
  <c r="AA43" i="11" s="1"/>
  <c r="AB23" i="11"/>
  <c r="AB43" i="11" s="1"/>
  <c r="AC23" i="11"/>
  <c r="AC43" i="11" s="1"/>
  <c r="D5" i="5"/>
  <c r="D6" i="5"/>
  <c r="E6" i="5"/>
  <c r="D7" i="5"/>
  <c r="E7" i="5"/>
  <c r="F7" i="5"/>
  <c r="D8" i="5"/>
  <c r="E8" i="5"/>
  <c r="F8" i="5"/>
  <c r="G8" i="5"/>
  <c r="D9" i="5"/>
  <c r="E9" i="5"/>
  <c r="F9" i="5"/>
  <c r="G9" i="5"/>
  <c r="H9" i="5"/>
  <c r="D10" i="5"/>
  <c r="E10" i="5"/>
  <c r="F10" i="5"/>
  <c r="G10" i="5"/>
  <c r="H10" i="5"/>
  <c r="I10" i="5"/>
  <c r="D11" i="5"/>
  <c r="E11" i="5"/>
  <c r="X11" i="5" s="1"/>
  <c r="F11" i="5"/>
  <c r="G11" i="5"/>
  <c r="H11" i="5"/>
  <c r="I11" i="5"/>
  <c r="J11" i="5"/>
  <c r="D12" i="5"/>
  <c r="E12" i="5"/>
  <c r="F12" i="5"/>
  <c r="G12" i="5"/>
  <c r="X12" i="5" s="1"/>
  <c r="H12" i="5"/>
  <c r="I12" i="5"/>
  <c r="J12" i="5"/>
  <c r="K12" i="5"/>
  <c r="D13" i="5"/>
  <c r="E13" i="5"/>
  <c r="F13" i="5"/>
  <c r="G13" i="5"/>
  <c r="H13" i="5"/>
  <c r="I13" i="5"/>
  <c r="J13" i="5"/>
  <c r="K13" i="5"/>
  <c r="L13" i="5"/>
  <c r="D14" i="5"/>
  <c r="E14" i="5"/>
  <c r="F14" i="5"/>
  <c r="G14" i="5"/>
  <c r="H14" i="5"/>
  <c r="I14" i="5"/>
  <c r="J14" i="5"/>
  <c r="K14" i="5"/>
  <c r="L14" i="5"/>
  <c r="M14" i="5"/>
  <c r="D15" i="5"/>
  <c r="E15" i="5"/>
  <c r="F15" i="5"/>
  <c r="G15" i="5"/>
  <c r="H15" i="5"/>
  <c r="I15" i="5"/>
  <c r="J15" i="5"/>
  <c r="K15" i="5"/>
  <c r="L15" i="5"/>
  <c r="M15" i="5"/>
  <c r="N15" i="5"/>
  <c r="D16" i="5"/>
  <c r="E16" i="5"/>
  <c r="F16" i="5"/>
  <c r="G16" i="5"/>
  <c r="H16" i="5"/>
  <c r="I16" i="5"/>
  <c r="J16" i="5"/>
  <c r="K16" i="5"/>
  <c r="L16" i="5"/>
  <c r="M16" i="5"/>
  <c r="N16" i="5"/>
  <c r="O16" i="5"/>
  <c r="D17" i="5"/>
  <c r="X17" i="5" s="1"/>
  <c r="E17" i="5"/>
  <c r="F17" i="5"/>
  <c r="G17" i="5"/>
  <c r="H17" i="5"/>
  <c r="I17" i="5"/>
  <c r="J17" i="5"/>
  <c r="K17" i="5"/>
  <c r="L17" i="5"/>
  <c r="M17" i="5"/>
  <c r="N17" i="5"/>
  <c r="O17" i="5"/>
  <c r="P17" i="5"/>
  <c r="D18" i="5"/>
  <c r="X18" i="5" s="1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D23" i="5"/>
  <c r="E23" i="5"/>
  <c r="X23" i="5" s="1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E3" i="5"/>
  <c r="H3" i="5"/>
  <c r="I3" i="5"/>
  <c r="J3" i="5"/>
  <c r="K3" i="5"/>
  <c r="C2" i="11"/>
  <c r="D3" i="11"/>
  <c r="E4" i="11"/>
  <c r="F5" i="11"/>
  <c r="G6" i="11"/>
  <c r="H7" i="11"/>
  <c r="I8" i="11"/>
  <c r="J9" i="11"/>
  <c r="K10" i="11"/>
  <c r="L11" i="11"/>
  <c r="M12" i="11"/>
  <c r="N13" i="11"/>
  <c r="O14" i="11"/>
  <c r="P15" i="11"/>
  <c r="Q16" i="11"/>
  <c r="R17" i="11"/>
  <c r="S18" i="11"/>
  <c r="T19" i="11"/>
  <c r="U20" i="11"/>
  <c r="D3" i="5"/>
  <c r="N3" i="5"/>
  <c r="O3" i="5"/>
  <c r="P3" i="5"/>
  <c r="Q3" i="5"/>
  <c r="R3" i="5"/>
  <c r="T3" i="5"/>
  <c r="U3" i="5"/>
  <c r="V3" i="5"/>
  <c r="W3" i="5"/>
  <c r="Y20" i="5" l="1"/>
  <c r="V39" i="11" s="1"/>
  <c r="AG39" i="11" s="1"/>
  <c r="Y12" i="5"/>
  <c r="V31" i="11" s="1"/>
  <c r="Z12" i="5"/>
  <c r="AA12" i="5"/>
  <c r="Z6" i="5"/>
  <c r="Z16" i="5"/>
  <c r="X25" i="5"/>
  <c r="AA4" i="5" s="1"/>
  <c r="Y23" i="5"/>
  <c r="V42" i="11" s="1"/>
  <c r="AG42" i="11" s="1"/>
  <c r="Z23" i="5"/>
  <c r="AA23" i="5"/>
  <c r="AE29" i="11"/>
  <c r="X24" i="5"/>
  <c r="Y4" i="5" s="1"/>
  <c r="V23" i="11" s="1"/>
  <c r="AG23" i="11" s="1"/>
  <c r="Y5" i="5"/>
  <c r="V24" i="11" s="1"/>
  <c r="AG24" i="11" s="1"/>
  <c r="Z17" i="5"/>
  <c r="AA17" i="5"/>
  <c r="Y17" i="5"/>
  <c r="V36" i="11" s="1"/>
  <c r="AF36" i="11" s="1"/>
  <c r="AG40" i="11"/>
  <c r="Z7" i="5"/>
  <c r="AA7" i="5"/>
  <c r="Z18" i="5"/>
  <c r="AA18" i="5"/>
  <c r="Y18" i="5"/>
  <c r="V37" i="11" s="1"/>
  <c r="AF37" i="11" s="1"/>
  <c r="AG36" i="11"/>
  <c r="AE36" i="11"/>
  <c r="AA22" i="5"/>
  <c r="Y10" i="5"/>
  <c r="V29" i="11" s="1"/>
  <c r="AG29" i="11" s="1"/>
  <c r="Z10" i="5"/>
  <c r="AA10" i="5"/>
  <c r="AE39" i="11"/>
  <c r="Y19" i="5"/>
  <c r="V38" i="11" s="1"/>
  <c r="AG38" i="11" s="1"/>
  <c r="Z19" i="5"/>
  <c r="AA11" i="5"/>
  <c r="AF39" i="11"/>
  <c r="Z21" i="5"/>
  <c r="Y21" i="5"/>
  <c r="V40" i="11" s="1"/>
  <c r="AF40" i="11" s="1"/>
  <c r="AA21" i="5"/>
  <c r="G3" i="5"/>
  <c r="Z4" i="5"/>
  <c r="Y6" i="5"/>
  <c r="V25" i="11" s="1"/>
  <c r="AG25" i="11" s="1"/>
  <c r="AF23" i="11"/>
  <c r="M3" i="5"/>
  <c r="S3" i="5"/>
  <c r="AA6" i="5"/>
  <c r="AF38" i="11" l="1"/>
  <c r="AF31" i="11"/>
  <c r="AE31" i="11"/>
  <c r="Y16" i="5"/>
  <c r="V35" i="11" s="1"/>
  <c r="AA20" i="5"/>
  <c r="AE37" i="11"/>
  <c r="Y11" i="5"/>
  <c r="V30" i="11" s="1"/>
  <c r="Z22" i="5"/>
  <c r="Y7" i="5"/>
  <c r="V26" i="11" s="1"/>
  <c r="Z20" i="5"/>
  <c r="AE40" i="11"/>
  <c r="AA5" i="5"/>
  <c r="AA25" i="5" s="1"/>
  <c r="Y22" i="5"/>
  <c r="V41" i="11" s="1"/>
  <c r="Z5" i="5"/>
  <c r="AE42" i="11"/>
  <c r="Z13" i="5"/>
  <c r="AA14" i="5"/>
  <c r="Y15" i="5"/>
  <c r="V34" i="11" s="1"/>
  <c r="Y8" i="5"/>
  <c r="V27" i="11" s="1"/>
  <c r="P49" i="11"/>
  <c r="AE23" i="11"/>
  <c r="Z11" i="5"/>
  <c r="AF24" i="11"/>
  <c r="AE24" i="11"/>
  <c r="Z15" i="5"/>
  <c r="AA16" i="5"/>
  <c r="AA9" i="5"/>
  <c r="Y9" i="5"/>
  <c r="V28" i="11" s="1"/>
  <c r="AG31" i="11"/>
  <c r="Y13" i="5"/>
  <c r="V32" i="11" s="1"/>
  <c r="Y14" i="5"/>
  <c r="V33" i="11" s="1"/>
  <c r="AA15" i="5"/>
  <c r="AA8" i="5"/>
  <c r="AE38" i="11"/>
  <c r="AF25" i="11"/>
  <c r="AE25" i="11"/>
  <c r="AF42" i="11"/>
  <c r="Z9" i="5"/>
  <c r="AA19" i="5"/>
  <c r="AA13" i="5"/>
  <c r="Z14" i="5"/>
  <c r="AF29" i="11"/>
  <c r="AG37" i="11"/>
  <c r="Z8" i="5"/>
  <c r="AG27" i="11" l="1"/>
  <c r="AF27" i="11"/>
  <c r="AE27" i="11"/>
  <c r="H49" i="11"/>
  <c r="G49" i="11"/>
  <c r="AF28" i="11"/>
  <c r="AE28" i="11"/>
  <c r="AG28" i="11"/>
  <c r="O49" i="11"/>
  <c r="J49" i="11"/>
  <c r="J50" i="11" s="1"/>
  <c r="S51" i="11"/>
  <c r="D49" i="11"/>
  <c r="AG32" i="11"/>
  <c r="AF32" i="11"/>
  <c r="AE32" i="11"/>
  <c r="K49" i="11"/>
  <c r="C49" i="11"/>
  <c r="I49" i="11"/>
  <c r="AA24" i="5"/>
  <c r="Y43" i="11"/>
  <c r="X43" i="11"/>
  <c r="E49" i="11"/>
  <c r="N49" i="11"/>
  <c r="S49" i="11"/>
  <c r="L49" i="11"/>
  <c r="AG33" i="11"/>
  <c r="AE33" i="11"/>
  <c r="AF33" i="11"/>
  <c r="AF34" i="11"/>
  <c r="AE34" i="11"/>
  <c r="AG34" i="11"/>
  <c r="F49" i="11"/>
  <c r="AG35" i="11"/>
  <c r="AE35" i="11"/>
  <c r="AF35" i="11"/>
  <c r="AG41" i="11"/>
  <c r="AE41" i="11"/>
  <c r="AF41" i="11"/>
  <c r="Z43" i="11"/>
  <c r="AF30" i="11"/>
  <c r="AG30" i="11"/>
  <c r="AE30" i="11"/>
  <c r="R49" i="11"/>
  <c r="Q49" i="11"/>
  <c r="W43" i="11"/>
  <c r="B49" i="11"/>
  <c r="U49" i="11"/>
  <c r="M49" i="11"/>
  <c r="T49" i="11"/>
  <c r="AG26" i="11"/>
  <c r="AG43" i="11" s="1"/>
  <c r="AE26" i="11"/>
  <c r="C51" i="11" s="1"/>
  <c r="AF26" i="11"/>
  <c r="N50" i="11" l="1"/>
  <c r="F51" i="11"/>
  <c r="D50" i="11"/>
  <c r="O50" i="11"/>
  <c r="I51" i="11"/>
  <c r="Q51" i="11"/>
  <c r="F50" i="11"/>
  <c r="L51" i="11"/>
  <c r="B51" i="11"/>
  <c r="S52" i="11" s="1"/>
  <c r="H50" i="11"/>
  <c r="T51" i="11"/>
  <c r="T50" i="11"/>
  <c r="K51" i="11"/>
  <c r="B50" i="11"/>
  <c r="D51" i="11"/>
  <c r="D52" i="11" s="1"/>
  <c r="G51" i="11"/>
  <c r="O51" i="11"/>
  <c r="E51" i="11"/>
  <c r="P50" i="11"/>
  <c r="L50" i="11"/>
  <c r="R51" i="11"/>
  <c r="N51" i="11"/>
  <c r="S50" i="11"/>
  <c r="E50" i="11"/>
  <c r="Q50" i="11"/>
  <c r="U51" i="11"/>
  <c r="M51" i="11"/>
  <c r="AE43" i="11"/>
  <c r="M50" i="11"/>
  <c r="U50" i="11"/>
  <c r="P51" i="11"/>
  <c r="G50" i="11"/>
  <c r="R50" i="11"/>
  <c r="I50" i="11"/>
  <c r="J51" i="11"/>
  <c r="C50" i="11"/>
  <c r="AF43" i="11"/>
  <c r="K50" i="11"/>
  <c r="H51" i="11"/>
  <c r="N52" i="11" l="1"/>
  <c r="P52" i="11"/>
  <c r="Q52" i="11"/>
  <c r="L52" i="11"/>
  <c r="O52" i="11"/>
  <c r="I52" i="11"/>
  <c r="R52" i="11"/>
  <c r="E52" i="11"/>
  <c r="G52" i="11"/>
  <c r="M52" i="11"/>
  <c r="U52" i="11"/>
  <c r="K52" i="11"/>
  <c r="F52" i="11"/>
  <c r="B52" i="11"/>
  <c r="H52" i="11"/>
  <c r="J52" i="11"/>
  <c r="T52" i="11"/>
  <c r="C52" i="11"/>
</calcChain>
</file>

<file path=xl/sharedStrings.xml><?xml version="1.0" encoding="utf-8"?>
<sst xmlns="http://schemas.openxmlformats.org/spreadsheetml/2006/main" count="102" uniqueCount="98">
  <si>
    <t>Projektdaten:</t>
  </si>
  <si>
    <t>Projektbezeichnung:</t>
  </si>
  <si>
    <t>Projektstart:</t>
  </si>
  <si>
    <t>Projektteam:</t>
  </si>
  <si>
    <t>Marktsegment:</t>
  </si>
  <si>
    <t>Kunden:</t>
  </si>
  <si>
    <t>Ansprechpartner:</t>
  </si>
  <si>
    <t>Notizen:</t>
  </si>
  <si>
    <t>Projektziel</t>
  </si>
  <si>
    <t>Wirkung:</t>
  </si>
  <si>
    <t>Bewertungsmaßstäbe:</t>
  </si>
  <si>
    <t xml:space="preserve"> Funktion/Anforderung:</t>
  </si>
  <si>
    <t xml:space="preserve"> - neg. Wechselwirkung</t>
  </si>
  <si>
    <t xml:space="preserve"> + pos. Wechselwirkung</t>
  </si>
  <si>
    <t>Benchmarking:</t>
  </si>
  <si>
    <t>Optimierungsrichtung</t>
  </si>
  <si>
    <t>Bedeutung KA</t>
  </si>
  <si>
    <t>Eigenes Produkt SOLL</t>
  </si>
  <si>
    <t>Verkaufschwerpunkt</t>
  </si>
  <si>
    <t>techn. Schwierigkeiten</t>
  </si>
  <si>
    <t>technische Bedeutung (Kunde)</t>
  </si>
  <si>
    <t>technische Bedeutung (absolut)</t>
  </si>
  <si>
    <t>relative Bedeutung (absolut)</t>
  </si>
  <si>
    <t>HoQ</t>
  </si>
  <si>
    <t>Summe</t>
  </si>
  <si>
    <t>relative Bedeutung (Kunde)</t>
  </si>
  <si>
    <t xml:space="preserve"> 0  keine Wechselwirkung</t>
  </si>
  <si>
    <t xml:space="preserve">eigenes Produkt IST </t>
  </si>
  <si>
    <t>Wettbewerbsprodukt 1</t>
  </si>
  <si>
    <t>Wettbewerbsprodukt 2</t>
  </si>
  <si>
    <t>Ziel: eigenes Produkt SOLL</t>
  </si>
  <si>
    <t>Eigenes Produkt IST</t>
  </si>
  <si>
    <t>Funktion 1</t>
  </si>
  <si>
    <t>Funktion 2</t>
  </si>
  <si>
    <t>Funktion 3</t>
  </si>
  <si>
    <t>Funktion 4</t>
  </si>
  <si>
    <t>Funktion 5</t>
  </si>
  <si>
    <t>Funktion 6</t>
  </si>
  <si>
    <t>Funktion 7</t>
  </si>
  <si>
    <t>Funktion 8</t>
  </si>
  <si>
    <t>Funktion 9</t>
  </si>
  <si>
    <t>Funktion 10</t>
  </si>
  <si>
    <t>Funktion 11</t>
  </si>
  <si>
    <t>Funktion 12</t>
  </si>
  <si>
    <t>Funktion 13</t>
  </si>
  <si>
    <t>Funktion 14</t>
  </si>
  <si>
    <t>Funktion 15</t>
  </si>
  <si>
    <t>Funktion 16</t>
  </si>
  <si>
    <t>Funktion 17</t>
  </si>
  <si>
    <t>Funktion 18</t>
  </si>
  <si>
    <t>Funktion 19</t>
  </si>
  <si>
    <t>Funktion 20</t>
  </si>
  <si>
    <t>Anforderung 1</t>
  </si>
  <si>
    <t>Anforderung 2</t>
  </si>
  <si>
    <t>Anforderung 3</t>
  </si>
  <si>
    <t>Anforderung 4</t>
  </si>
  <si>
    <t>Anforderung 5</t>
  </si>
  <si>
    <t>Anforderung 6</t>
  </si>
  <si>
    <t>Anforderung 7</t>
  </si>
  <si>
    <t>Anforderung 8</t>
  </si>
  <si>
    <t>Anforderung 9</t>
  </si>
  <si>
    <t>Anforderung 10</t>
  </si>
  <si>
    <t>Anforderung 11</t>
  </si>
  <si>
    <t>Anforderung 12</t>
  </si>
  <si>
    <t>Anforderung 13</t>
  </si>
  <si>
    <t>Anforderung 14</t>
  </si>
  <si>
    <t>Anforderung 15</t>
  </si>
  <si>
    <t>Anforderung 16</t>
  </si>
  <si>
    <t>Anforderung 17</t>
  </si>
  <si>
    <t>Anforderung 18</t>
  </si>
  <si>
    <t>Anforderung 19</t>
  </si>
  <si>
    <t>Anforderung 20</t>
  </si>
  <si>
    <t>--&gt; Reflexion auf Entwicklungskosten</t>
  </si>
  <si>
    <t>Paarweiser Vergleich der Kundenanforderungen</t>
  </si>
  <si>
    <t xml:space="preserve"> 5 = Anf. sehr gut erfüllt</t>
  </si>
  <si>
    <t xml:space="preserve"> 3 = Anforderungen erfüllt</t>
  </si>
  <si>
    <t xml:space="preserve"> 1 = Anforderungen nicht erfüllt</t>
  </si>
  <si>
    <t>--&gt; Reflexion auf Herstellkosten</t>
  </si>
  <si>
    <t>Bewertung</t>
  </si>
  <si>
    <t>0 / 0 / 0 = kein Einfluß</t>
  </si>
  <si>
    <t>1 / 2 / 3 = mittlerer Einfluß</t>
  </si>
  <si>
    <t>2 / 3 / 9 = starker Einfluß</t>
  </si>
  <si>
    <t>0 / 1 / 1 = schwacher Einfluß</t>
  </si>
  <si>
    <t>Prozentwert</t>
  </si>
  <si>
    <t>Faktor, ganzzahlig</t>
  </si>
  <si>
    <t>Maximalwert</t>
  </si>
  <si>
    <t>Prozentwert, normiert</t>
  </si>
  <si>
    <t>wichtiger</t>
  </si>
  <si>
    <t>gleich wichtig</t>
  </si>
  <si>
    <t>weniger wichtig</t>
  </si>
  <si>
    <t>Entwicklungspotential eigenes Produkt</t>
  </si>
  <si>
    <t>Entwicklungspotential Wettbewerbsprodukt 1</t>
  </si>
  <si>
    <t>Entwicklungspotential Wettbewerbsprodukt 2</t>
  </si>
  <si>
    <t>absolute Bedeutung eigenes Produkt</t>
  </si>
  <si>
    <t>absolute Bedeutung Wettbewerbsprodukt 1</t>
  </si>
  <si>
    <t>absolute Bedeutung Wettbewerbsprodukt 2</t>
  </si>
  <si>
    <t>Summe Erfüllung</t>
  </si>
  <si>
    <t>Messbarer Zielwert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</si>
</sst>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0"/>
      <name val="MS Sans Serif"/>
    </font>
    <font>
      <sz val="6"/>
      <name val="Arial"/>
      <family val="2"/>
    </font>
    <font>
      <b/>
      <sz val="6"/>
      <name val="Arial"/>
      <family val="2"/>
    </font>
    <font>
      <b/>
      <i/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6"/>
      <name val="MS Sans Serif"/>
      <family val="2"/>
    </font>
    <font>
      <sz val="10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sz val="6"/>
      <color indexed="12"/>
      <name val="Arial"/>
      <family val="2"/>
    </font>
    <font>
      <sz val="6"/>
      <color indexed="12"/>
      <name val="Arial"/>
      <family val="2"/>
    </font>
    <font>
      <sz val="18"/>
      <name val="MS Sans Serif"/>
    </font>
    <font>
      <sz val="6"/>
      <name val="Symbol"/>
      <family val="1"/>
      <charset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1" fillId="0" borderId="0"/>
  </cellStyleXfs>
  <cellXfs count="186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/>
    <xf numFmtId="164" fontId="1" fillId="0" borderId="0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7" fillId="0" borderId="1" xfId="0" applyFont="1" applyBorder="1"/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/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6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/>
    <xf numFmtId="0" fontId="8" fillId="0" borderId="2" xfId="0" applyFont="1" applyBorder="1" applyAlignment="1">
      <alignment horizontal="center"/>
    </xf>
    <xf numFmtId="0" fontId="4" fillId="0" borderId="0" xfId="1" applyFont="1" applyBorder="1"/>
    <xf numFmtId="0" fontId="4" fillId="0" borderId="0" xfId="1" applyFont="1"/>
    <xf numFmtId="0" fontId="4" fillId="0" borderId="9" xfId="1" applyFont="1" applyBorder="1"/>
    <xf numFmtId="0" fontId="4" fillId="0" borderId="10" xfId="1" applyFont="1" applyBorder="1"/>
    <xf numFmtId="0" fontId="7" fillId="0" borderId="0" xfId="1" applyFont="1" applyBorder="1" applyAlignment="1">
      <alignment horizontal="center" vertical="center"/>
    </xf>
    <xf numFmtId="0" fontId="13" fillId="0" borderId="11" xfId="1" applyFont="1" applyBorder="1"/>
    <xf numFmtId="0" fontId="7" fillId="0" borderId="9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textRotation="90"/>
    </xf>
    <xf numFmtId="0" fontId="1" fillId="0" borderId="0" xfId="0" applyFont="1" applyFill="1" applyBorder="1" applyAlignment="1">
      <alignment horizontal="center"/>
    </xf>
    <xf numFmtId="0" fontId="1" fillId="0" borderId="14" xfId="0" applyFont="1" applyFill="1" applyBorder="1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/>
    <xf numFmtId="0" fontId="9" fillId="0" borderId="0" xfId="0" applyFont="1" applyFill="1" applyAlignment="1">
      <alignment horizontal="center"/>
    </xf>
    <xf numFmtId="0" fontId="2" fillId="0" borderId="0" xfId="0" applyFont="1" applyFill="1" applyBorder="1"/>
    <xf numFmtId="0" fontId="1" fillId="0" borderId="0" xfId="0" applyFont="1" applyFill="1" applyBorder="1" applyAlignment="1">
      <alignment horizontal="centerContinuous" vertical="center"/>
    </xf>
    <xf numFmtId="164" fontId="1" fillId="0" borderId="0" xfId="0" applyNumberFormat="1" applyFont="1" applyFill="1" applyBorder="1" applyAlignment="1">
      <alignment horizontal="centerContinuous" vertical="center"/>
    </xf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Alignment="1">
      <alignment horizontal="right"/>
    </xf>
    <xf numFmtId="0" fontId="1" fillId="0" borderId="15" xfId="0" applyFont="1" applyFill="1" applyBorder="1"/>
    <xf numFmtId="0" fontId="2" fillId="0" borderId="0" xfId="0" applyFont="1" applyFill="1" applyAlignment="1">
      <alignment horizontal="left"/>
    </xf>
    <xf numFmtId="0" fontId="1" fillId="0" borderId="16" xfId="0" applyFont="1" applyFill="1" applyBorder="1"/>
    <xf numFmtId="0" fontId="1" fillId="0" borderId="17" xfId="0" applyFont="1" applyFill="1" applyBorder="1"/>
    <xf numFmtId="0" fontId="10" fillId="0" borderId="0" xfId="0" applyFont="1" applyFill="1" applyAlignment="1">
      <alignment horizontal="center"/>
    </xf>
    <xf numFmtId="0" fontId="0" fillId="0" borderId="0" xfId="0" applyFill="1"/>
    <xf numFmtId="14" fontId="1" fillId="0" borderId="0" xfId="0" applyNumberFormat="1" applyFont="1" applyFill="1" applyBorder="1" applyAlignment="1">
      <alignment horizontal="centerContinuous" vertical="center"/>
    </xf>
    <xf numFmtId="0" fontId="1" fillId="0" borderId="18" xfId="0" applyFont="1" applyFill="1" applyBorder="1"/>
    <xf numFmtId="0" fontId="1" fillId="0" borderId="0" xfId="0" applyFont="1" applyFill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1" fillId="0" borderId="11" xfId="0" applyFont="1" applyFill="1" applyBorder="1"/>
    <xf numFmtId="0" fontId="1" fillId="0" borderId="19" xfId="0" applyFont="1" applyFill="1" applyBorder="1"/>
    <xf numFmtId="0" fontId="1" fillId="0" borderId="12" xfId="0" applyFont="1" applyFill="1" applyBorder="1"/>
    <xf numFmtId="0" fontId="2" fillId="0" borderId="12" xfId="0" applyFont="1" applyFill="1" applyBorder="1" applyAlignment="1">
      <alignment horizontal="left"/>
    </xf>
    <xf numFmtId="0" fontId="2" fillId="0" borderId="12" xfId="0" applyFont="1" applyFill="1" applyBorder="1" applyAlignment="1">
      <alignment horizontal="center" textRotation="90"/>
    </xf>
    <xf numFmtId="0" fontId="1" fillId="0" borderId="0" xfId="0" applyFont="1" applyFill="1" applyAlignment="1">
      <alignment horizontal="right" textRotation="90"/>
    </xf>
    <xf numFmtId="0" fontId="1" fillId="0" borderId="0" xfId="0" applyFont="1" applyFill="1" applyAlignment="1">
      <alignment textRotation="90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right"/>
    </xf>
    <xf numFmtId="0" fontId="1" fillId="0" borderId="22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center"/>
    </xf>
    <xf numFmtId="0" fontId="2" fillId="0" borderId="0" xfId="0" applyFont="1" applyFill="1" applyAlignment="1">
      <alignment horizontal="right"/>
    </xf>
    <xf numFmtId="0" fontId="1" fillId="0" borderId="20" xfId="0" applyFont="1" applyFill="1" applyBorder="1" applyAlignment="1">
      <alignment horizontal="center" vertical="center" textRotation="90"/>
    </xf>
    <xf numFmtId="49" fontId="1" fillId="0" borderId="21" xfId="0" applyNumberFormat="1" applyFont="1" applyFill="1" applyBorder="1" applyAlignment="1">
      <alignment horizontal="center" vertical="center" textRotation="90"/>
    </xf>
    <xf numFmtId="49" fontId="1" fillId="0" borderId="21" xfId="0" applyNumberFormat="1" applyFont="1" applyFill="1" applyBorder="1" applyAlignment="1">
      <alignment horizontal="center" vertical="center" textRotation="90" wrapText="1"/>
    </xf>
    <xf numFmtId="0" fontId="2" fillId="0" borderId="0" xfId="0" applyFont="1" applyFill="1" applyAlignment="1">
      <alignment horizontal="centerContinuous" vertical="top"/>
    </xf>
    <xf numFmtId="0" fontId="2" fillId="0" borderId="0" xfId="0" applyFont="1" applyFill="1" applyAlignment="1">
      <alignment horizontal="centerContinuous" vertical="center"/>
    </xf>
    <xf numFmtId="0" fontId="1" fillId="0" borderId="0" xfId="0" applyFont="1" applyFill="1" applyAlignment="1">
      <alignment horizontal="righ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2" xfId="0" applyFont="1" applyFill="1" applyBorder="1" applyAlignment="1">
      <alignment horizontal="center" vertical="center" textRotation="90"/>
    </xf>
    <xf numFmtId="49" fontId="1" fillId="0" borderId="13" xfId="0" applyNumberFormat="1" applyFont="1" applyFill="1" applyBorder="1" applyAlignment="1">
      <alignment horizontal="center" vertical="center" textRotation="90"/>
    </xf>
    <xf numFmtId="49" fontId="1" fillId="0" borderId="13" xfId="0" applyNumberFormat="1" applyFont="1" applyFill="1" applyBorder="1" applyAlignment="1">
      <alignment horizontal="center" vertical="center" textRotation="90" wrapText="1"/>
    </xf>
    <xf numFmtId="0" fontId="1" fillId="0" borderId="0" xfId="0" applyFont="1" applyFill="1" applyAlignment="1">
      <alignment vertical="center"/>
    </xf>
    <xf numFmtId="0" fontId="1" fillId="0" borderId="23" xfId="0" applyFont="1" applyFill="1" applyBorder="1" applyAlignment="1">
      <alignment horizontal="center" vertical="center" textRotation="90"/>
    </xf>
    <xf numFmtId="49" fontId="1" fillId="0" borderId="24" xfId="0" applyNumberFormat="1" applyFont="1" applyFill="1" applyBorder="1" applyAlignment="1">
      <alignment horizontal="center" vertical="center" textRotation="90"/>
    </xf>
    <xf numFmtId="49" fontId="1" fillId="0" borderId="24" xfId="0" applyNumberFormat="1" applyFont="1" applyFill="1" applyBorder="1" applyAlignment="1">
      <alignment horizontal="center" vertical="center" textRotation="90" wrapText="1"/>
    </xf>
    <xf numFmtId="0" fontId="2" fillId="0" borderId="0" xfId="0" applyFont="1" applyFill="1" applyAlignment="1">
      <alignment horizontal="left" vertical="center"/>
    </xf>
    <xf numFmtId="2" fontId="1" fillId="0" borderId="12" xfId="0" applyNumberFormat="1" applyFont="1" applyFill="1" applyBorder="1" applyAlignment="1">
      <alignment horizontal="center" vertical="center" textRotation="90"/>
    </xf>
    <xf numFmtId="164" fontId="1" fillId="0" borderId="0" xfId="0" applyNumberFormat="1" applyFont="1" applyFill="1"/>
    <xf numFmtId="0" fontId="2" fillId="0" borderId="0" xfId="0" applyFont="1" applyFill="1" applyAlignment="1">
      <alignment horizontal="left" indent="1"/>
    </xf>
    <xf numFmtId="0" fontId="3" fillId="0" borderId="0" xfId="0" applyFont="1" applyFill="1" applyAlignment="1">
      <alignment horizontal="left" indent="1"/>
    </xf>
    <xf numFmtId="0" fontId="1" fillId="0" borderId="0" xfId="0" applyFont="1" applyFill="1" applyAlignment="1">
      <alignment horizontal="left" indent="1"/>
    </xf>
    <xf numFmtId="0" fontId="1" fillId="0" borderId="0" xfId="0" quotePrefix="1" applyFont="1" applyFill="1" applyAlignment="1">
      <alignment horizontal="left" vertical="center"/>
    </xf>
    <xf numFmtId="0" fontId="7" fillId="0" borderId="11" xfId="1" applyFont="1" applyBorder="1" applyAlignment="1">
      <alignment horizontal="center" vertical="center"/>
    </xf>
    <xf numFmtId="0" fontId="9" fillId="2" borderId="25" xfId="1" applyFont="1" applyFill="1" applyBorder="1" applyAlignment="1">
      <alignment horizontal="center" vertical="center"/>
    </xf>
    <xf numFmtId="0" fontId="9" fillId="0" borderId="26" xfId="1" applyFont="1" applyBorder="1" applyAlignment="1">
      <alignment horizontal="center" vertical="center"/>
    </xf>
    <xf numFmtId="0" fontId="9" fillId="0" borderId="27" xfId="1" applyFont="1" applyBorder="1" applyAlignment="1">
      <alignment horizontal="center" vertical="center"/>
    </xf>
    <xf numFmtId="0" fontId="9" fillId="0" borderId="28" xfId="1" applyFont="1" applyBorder="1" applyAlignment="1">
      <alignment horizontal="center" vertical="center"/>
    </xf>
    <xf numFmtId="0" fontId="9" fillId="0" borderId="29" xfId="1" applyFont="1" applyBorder="1" applyAlignment="1">
      <alignment horizontal="center" vertical="center"/>
    </xf>
    <xf numFmtId="0" fontId="9" fillId="2" borderId="12" xfId="1" applyFont="1" applyFill="1" applyBorder="1" applyAlignment="1">
      <alignment horizontal="center" vertical="center"/>
    </xf>
    <xf numFmtId="0" fontId="9" fillId="0" borderId="12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9" fillId="0" borderId="31" xfId="1" applyFont="1" applyBorder="1" applyAlignment="1">
      <alignment horizontal="center" vertical="center"/>
    </xf>
    <xf numFmtId="0" fontId="9" fillId="0" borderId="32" xfId="1" applyFont="1" applyBorder="1" applyAlignment="1">
      <alignment horizontal="center" vertical="center"/>
    </xf>
    <xf numFmtId="0" fontId="9" fillId="3" borderId="12" xfId="1" applyFont="1" applyFill="1" applyBorder="1" applyAlignment="1">
      <alignment horizontal="center" vertical="center"/>
    </xf>
    <xf numFmtId="0" fontId="9" fillId="0" borderId="12" xfId="1" applyFont="1" applyFill="1" applyBorder="1" applyAlignment="1">
      <alignment horizontal="center" vertical="center"/>
    </xf>
    <xf numFmtId="0" fontId="9" fillId="2" borderId="35" xfId="1" applyFont="1" applyFill="1" applyBorder="1" applyAlignment="1">
      <alignment horizontal="center" vertical="center"/>
    </xf>
    <xf numFmtId="0" fontId="9" fillId="0" borderId="0" xfId="1" applyFont="1" applyBorder="1" applyAlignment="1">
      <alignment horizontal="left"/>
    </xf>
    <xf numFmtId="0" fontId="9" fillId="0" borderId="0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/>
    <xf numFmtId="0" fontId="14" fillId="4" borderId="12" xfId="0" applyFont="1" applyFill="1" applyBorder="1" applyAlignment="1">
      <alignment horizontal="center" textRotation="90"/>
    </xf>
    <xf numFmtId="164" fontId="1" fillId="2" borderId="12" xfId="0" applyNumberFormat="1" applyFont="1" applyFill="1" applyBorder="1" applyAlignment="1">
      <alignment horizontal="center" vertical="center"/>
    </xf>
    <xf numFmtId="164" fontId="17" fillId="0" borderId="12" xfId="0" applyNumberFormat="1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textRotation="90"/>
    </xf>
    <xf numFmtId="0" fontId="2" fillId="5" borderId="12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1" fontId="1" fillId="2" borderId="12" xfId="0" applyNumberFormat="1" applyFont="1" applyFill="1" applyBorder="1" applyAlignment="1">
      <alignment horizontal="center" vertical="center" textRotation="90"/>
    </xf>
    <xf numFmtId="0" fontId="1" fillId="0" borderId="12" xfId="0" applyFont="1" applyFill="1" applyBorder="1" applyAlignment="1">
      <alignment horizontal="center" vertical="center"/>
    </xf>
    <xf numFmtId="1" fontId="1" fillId="0" borderId="0" xfId="0" applyNumberFormat="1" applyFont="1" applyFill="1" applyAlignment="1">
      <alignment horizontal="right" vertical="center"/>
    </xf>
    <xf numFmtId="0" fontId="1" fillId="0" borderId="12" xfId="0" applyFont="1" applyFill="1" applyBorder="1" applyAlignment="1">
      <alignment horizontal="left" vertical="center" wrapText="1"/>
    </xf>
    <xf numFmtId="0" fontId="12" fillId="0" borderId="36" xfId="1" applyFont="1" applyBorder="1" applyAlignment="1">
      <alignment horizontal="center" vertical="center" wrapText="1"/>
    </xf>
    <xf numFmtId="0" fontId="9" fillId="0" borderId="37" xfId="1" applyFont="1" applyBorder="1" applyAlignment="1">
      <alignment horizontal="center" textRotation="90" wrapText="1"/>
    </xf>
    <xf numFmtId="0" fontId="9" fillId="0" borderId="38" xfId="1" applyFont="1" applyBorder="1" applyAlignment="1">
      <alignment horizontal="center" textRotation="90" wrapText="1"/>
    </xf>
    <xf numFmtId="0" fontId="9" fillId="0" borderId="39" xfId="1" applyFont="1" applyBorder="1" applyAlignment="1">
      <alignment horizontal="center" textRotation="90" wrapText="1"/>
    </xf>
    <xf numFmtId="0" fontId="4" fillId="0" borderId="40" xfId="1" applyFont="1" applyBorder="1"/>
    <xf numFmtId="0" fontId="9" fillId="0" borderId="40" xfId="1" applyFont="1" applyBorder="1" applyAlignment="1">
      <alignment horizontal="center" vertical="center"/>
    </xf>
    <xf numFmtId="0" fontId="12" fillId="0" borderId="41" xfId="1" applyFont="1" applyBorder="1"/>
    <xf numFmtId="0" fontId="9" fillId="0" borderId="42" xfId="1" applyFont="1" applyBorder="1" applyAlignment="1">
      <alignment horizontal="left" vertical="center" wrapText="1" indent="1"/>
    </xf>
    <xf numFmtId="0" fontId="9" fillId="0" borderId="43" xfId="1" applyFont="1" applyBorder="1" applyAlignment="1">
      <alignment horizontal="left" vertical="center" wrapText="1" indent="1"/>
    </xf>
    <xf numFmtId="0" fontId="9" fillId="0" borderId="36" xfId="1" applyFont="1" applyBorder="1" applyAlignment="1">
      <alignment horizontal="left" vertical="center" wrapText="1" indent="1"/>
    </xf>
    <xf numFmtId="0" fontId="1" fillId="0" borderId="44" xfId="0" applyFont="1" applyFill="1" applyBorder="1"/>
    <xf numFmtId="0" fontId="1" fillId="0" borderId="45" xfId="0" applyFont="1" applyFill="1" applyBorder="1"/>
    <xf numFmtId="0" fontId="1" fillId="0" borderId="44" xfId="0" applyFont="1" applyFill="1" applyBorder="1" applyAlignment="1">
      <alignment horizontal="center"/>
    </xf>
    <xf numFmtId="0" fontId="1" fillId="0" borderId="46" xfId="0" applyFont="1" applyFill="1" applyBorder="1"/>
    <xf numFmtId="0" fontId="1" fillId="0" borderId="47" xfId="0" applyFont="1" applyFill="1" applyBorder="1"/>
    <xf numFmtId="0" fontId="1" fillId="0" borderId="48" xfId="0" applyFont="1" applyFill="1" applyBorder="1"/>
    <xf numFmtId="0" fontId="9" fillId="6" borderId="30" xfId="1" applyFont="1" applyFill="1" applyBorder="1" applyAlignment="1">
      <alignment horizontal="center" vertical="center"/>
    </xf>
    <xf numFmtId="0" fontId="9" fillId="6" borderId="33" xfId="1" applyFont="1" applyFill="1" applyBorder="1" applyAlignment="1">
      <alignment horizontal="center" vertical="center"/>
    </xf>
    <xf numFmtId="0" fontId="9" fillId="6" borderId="12" xfId="1" applyFont="1" applyFill="1" applyBorder="1" applyAlignment="1">
      <alignment horizontal="center" vertical="center"/>
    </xf>
    <xf numFmtId="0" fontId="9" fillId="6" borderId="34" xfId="1" applyFont="1" applyFill="1" applyBorder="1" applyAlignment="1">
      <alignment horizontal="center" vertical="center"/>
    </xf>
    <xf numFmtId="0" fontId="9" fillId="0" borderId="49" xfId="1" applyFont="1" applyBorder="1" applyAlignment="1">
      <alignment horizontal="center" textRotation="90"/>
    </xf>
    <xf numFmtId="0" fontId="9" fillId="0" borderId="50" xfId="1" applyFont="1" applyBorder="1" applyAlignment="1">
      <alignment horizontal="center" vertical="center"/>
    </xf>
    <xf numFmtId="0" fontId="9" fillId="0" borderId="51" xfId="1" applyFont="1" applyBorder="1" applyAlignment="1">
      <alignment horizontal="center" vertical="center"/>
    </xf>
    <xf numFmtId="0" fontId="9" fillId="0" borderId="53" xfId="1" applyFont="1" applyBorder="1" applyAlignment="1">
      <alignment horizontal="center" textRotation="90"/>
    </xf>
    <xf numFmtId="1" fontId="9" fillId="0" borderId="29" xfId="1" applyNumberFormat="1" applyFont="1" applyBorder="1" applyAlignment="1">
      <alignment horizontal="center" vertical="center"/>
    </xf>
    <xf numFmtId="1" fontId="9" fillId="0" borderId="32" xfId="1" applyNumberFormat="1" applyFont="1" applyBorder="1" applyAlignment="1">
      <alignment horizontal="center" vertical="center"/>
    </xf>
    <xf numFmtId="1" fontId="9" fillId="0" borderId="50" xfId="1" applyNumberFormat="1" applyFont="1" applyBorder="1" applyAlignment="1">
      <alignment horizontal="center" vertical="center"/>
    </xf>
    <xf numFmtId="1" fontId="9" fillId="0" borderId="51" xfId="1" applyNumberFormat="1" applyFont="1" applyBorder="1" applyAlignment="1">
      <alignment horizontal="center" vertical="center"/>
    </xf>
    <xf numFmtId="0" fontId="7" fillId="0" borderId="42" xfId="1" applyFont="1" applyBorder="1" applyAlignment="1">
      <alignment horizontal="center" textRotation="90"/>
    </xf>
    <xf numFmtId="0" fontId="4" fillId="0" borderId="52" xfId="1" applyFont="1" applyBorder="1" applyAlignment="1">
      <alignment horizontal="center" vertical="center"/>
    </xf>
    <xf numFmtId="0" fontId="9" fillId="0" borderId="0" xfId="1" applyFont="1" applyAlignment="1">
      <alignment horizontal="right" vertical="center"/>
    </xf>
    <xf numFmtId="0" fontId="7" fillId="0" borderId="0" xfId="1" applyFont="1"/>
    <xf numFmtId="0" fontId="7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  <xf numFmtId="1" fontId="15" fillId="4" borderId="12" xfId="0" applyNumberFormat="1" applyFont="1" applyFill="1" applyBorder="1" applyAlignment="1">
      <alignment horizontal="center" vertical="center"/>
    </xf>
    <xf numFmtId="0" fontId="19" fillId="0" borderId="12" xfId="0" applyFont="1" applyFill="1" applyBorder="1"/>
    <xf numFmtId="0" fontId="2" fillId="7" borderId="12" xfId="0" applyFont="1" applyFill="1" applyBorder="1" applyAlignment="1">
      <alignment horizontal="center" textRotation="90"/>
    </xf>
    <xf numFmtId="164" fontId="16" fillId="0" borderId="12" xfId="0" applyNumberFormat="1" applyFont="1" applyFill="1" applyBorder="1" applyAlignment="1">
      <alignment horizontal="center" textRotation="90" wrapText="1"/>
    </xf>
    <xf numFmtId="164" fontId="2" fillId="2" borderId="12" xfId="0" applyNumberFormat="1" applyFont="1" applyFill="1" applyBorder="1" applyAlignment="1">
      <alignment horizontal="center" textRotation="90" wrapText="1"/>
    </xf>
    <xf numFmtId="0" fontId="1" fillId="0" borderId="54" xfId="0" applyFont="1" applyFill="1" applyBorder="1" applyAlignment="1">
      <alignment horizontal="center" vertical="center"/>
    </xf>
    <xf numFmtId="0" fontId="1" fillId="0" borderId="55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164" fontId="17" fillId="0" borderId="47" xfId="0" applyNumberFormat="1" applyFont="1" applyFill="1" applyBorder="1" applyAlignment="1">
      <alignment horizontal="center" vertical="center"/>
    </xf>
    <xf numFmtId="1" fontId="20" fillId="0" borderId="56" xfId="0" applyNumberFormat="1" applyFont="1" applyFill="1" applyBorder="1" applyAlignment="1">
      <alignment horizontal="center" vertical="center"/>
    </xf>
    <xf numFmtId="1" fontId="20" fillId="0" borderId="57" xfId="0" applyNumberFormat="1" applyFont="1" applyFill="1" applyBorder="1" applyAlignment="1">
      <alignment horizontal="center" vertical="center"/>
    </xf>
    <xf numFmtId="1" fontId="20" fillId="0" borderId="58" xfId="0" applyNumberFormat="1" applyFont="1" applyFill="1" applyBorder="1" applyAlignment="1">
      <alignment horizontal="center" vertical="center"/>
    </xf>
    <xf numFmtId="164" fontId="20" fillId="0" borderId="59" xfId="0" applyNumberFormat="1" applyFont="1" applyFill="1" applyBorder="1" applyAlignment="1">
      <alignment horizontal="center" vertical="center"/>
    </xf>
    <xf numFmtId="164" fontId="20" fillId="0" borderId="60" xfId="0" applyNumberFormat="1" applyFont="1" applyFill="1" applyBorder="1" applyAlignment="1">
      <alignment horizontal="center" vertical="center"/>
    </xf>
    <xf numFmtId="164" fontId="20" fillId="0" borderId="58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Alignment="1">
      <alignment horizontal="center" vertical="center"/>
    </xf>
    <xf numFmtId="49" fontId="1" fillId="0" borderId="61" xfId="0" applyNumberFormat="1" applyFont="1" applyFill="1" applyBorder="1" applyAlignment="1">
      <alignment horizontal="center" vertical="center" textRotation="90"/>
    </xf>
    <xf numFmtId="49" fontId="1" fillId="0" borderId="62" xfId="0" applyNumberFormat="1" applyFont="1" applyFill="1" applyBorder="1" applyAlignment="1">
      <alignment horizontal="center" vertical="center" textRotation="90"/>
    </xf>
    <xf numFmtId="49" fontId="1" fillId="0" borderId="63" xfId="0" applyNumberFormat="1" applyFont="1" applyFill="1" applyBorder="1" applyAlignment="1">
      <alignment horizontal="center" vertical="center" textRotation="90"/>
    </xf>
    <xf numFmtId="0" fontId="1" fillId="0" borderId="42" xfId="0" applyFont="1" applyFill="1" applyBorder="1" applyAlignment="1">
      <alignment horizontal="center" vertical="center"/>
    </xf>
    <xf numFmtId="0" fontId="1" fillId="0" borderId="52" xfId="0" applyFont="1" applyFill="1" applyBorder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1" fontId="1" fillId="5" borderId="1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2">
    <cellStyle name="Standard" xfId="0" builtinId="0"/>
    <cellStyle name="Standard_vorselekt" xfId="1" xr:uid="{00000000-0005-0000-0000-000001000000}"/>
  </cellStyles>
  <dxfs count="6">
    <dxf>
      <fill>
        <patternFill>
          <bgColor indexed="46"/>
        </patternFill>
      </fill>
    </dxf>
    <dxf>
      <font>
        <b/>
        <i val="0"/>
        <condense val="0"/>
        <extend val="0"/>
        <color auto="1"/>
      </font>
      <fill>
        <patternFill>
          <bgColor indexed="14"/>
        </patternFill>
      </fill>
    </dxf>
    <dxf>
      <font>
        <b/>
        <i val="0"/>
        <condense val="0"/>
        <extend val="0"/>
        <color indexed="9"/>
      </font>
      <fill>
        <patternFill>
          <bgColor indexed="12"/>
        </patternFill>
      </fill>
    </dxf>
    <dxf>
      <font>
        <b/>
        <i val="0"/>
        <condense val="0"/>
        <extend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21</xdr:row>
      <xdr:rowOff>1019175</xdr:rowOff>
    </xdr:from>
    <xdr:to>
      <xdr:col>0</xdr:col>
      <xdr:colOff>1524000</xdr:colOff>
      <xdr:row>21</xdr:row>
      <xdr:rowOff>1123950</xdr:rowOff>
    </xdr:to>
    <xdr:sp macro="" textlink="">
      <xdr:nvSpPr>
        <xdr:cNvPr id="1030" name="Text 6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ChangeArrowheads="1"/>
        </xdr:cNvSpPr>
      </xdr:nvSpPr>
      <xdr:spPr bwMode="auto">
        <a:xfrm>
          <a:off x="76200" y="3495675"/>
          <a:ext cx="1066800" cy="1047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Kundenanforderungen</a:t>
          </a:r>
        </a:p>
      </xdr:txBody>
    </xdr:sp>
    <xdr:clientData/>
  </xdr:twoCellAnchor>
  <xdr:twoCellAnchor>
    <xdr:from>
      <xdr:col>0</xdr:col>
      <xdr:colOff>50800</xdr:colOff>
      <xdr:row>21</xdr:row>
      <xdr:rowOff>25400</xdr:rowOff>
    </xdr:from>
    <xdr:to>
      <xdr:col>0</xdr:col>
      <xdr:colOff>1612900</xdr:colOff>
      <xdr:row>21</xdr:row>
      <xdr:rowOff>1155700</xdr:rowOff>
    </xdr:to>
    <xdr:sp macro="" textlink="">
      <xdr:nvSpPr>
        <xdr:cNvPr id="1068" name="Rectangle 3">
          <a:extLst>
            <a:ext uri="{FF2B5EF4-FFF2-40B4-BE49-F238E27FC236}">
              <a16:creationId xmlns:a16="http://schemas.microsoft.com/office/drawing/2014/main" id="{00000000-0008-0000-0100-00002C040000}"/>
            </a:ext>
          </a:extLst>
        </xdr:cNvPr>
        <xdr:cNvSpPr>
          <a:spLocks noChangeArrowheads="1"/>
        </xdr:cNvSpPr>
      </xdr:nvSpPr>
      <xdr:spPr bwMode="auto">
        <a:xfrm>
          <a:off x="50800" y="2501900"/>
          <a:ext cx="1562100" cy="11303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63500</xdr:colOff>
      <xdr:row>21</xdr:row>
      <xdr:rowOff>25400</xdr:rowOff>
    </xdr:from>
    <xdr:to>
      <xdr:col>0</xdr:col>
      <xdr:colOff>1612900</xdr:colOff>
      <xdr:row>21</xdr:row>
      <xdr:rowOff>1155700</xdr:rowOff>
    </xdr:to>
    <xdr:sp macro="" textlink="">
      <xdr:nvSpPr>
        <xdr:cNvPr id="1069" name="Line 4">
          <a:extLst>
            <a:ext uri="{FF2B5EF4-FFF2-40B4-BE49-F238E27FC236}">
              <a16:creationId xmlns:a16="http://schemas.microsoft.com/office/drawing/2014/main" id="{00000000-0008-0000-0100-00002D040000}"/>
            </a:ext>
          </a:extLst>
        </xdr:cNvPr>
        <xdr:cNvSpPr>
          <a:spLocks noChangeShapeType="1"/>
        </xdr:cNvSpPr>
      </xdr:nvSpPr>
      <xdr:spPr bwMode="auto">
        <a:xfrm>
          <a:off x="63500" y="2501900"/>
          <a:ext cx="1549400" cy="11303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25400</xdr:colOff>
      <xdr:row>0</xdr:row>
      <xdr:rowOff>101600</xdr:rowOff>
    </xdr:from>
    <xdr:to>
      <xdr:col>0</xdr:col>
      <xdr:colOff>1816100</xdr:colOff>
      <xdr:row>20</xdr:row>
      <xdr:rowOff>0</xdr:rowOff>
    </xdr:to>
    <xdr:sp macro="" textlink="">
      <xdr:nvSpPr>
        <xdr:cNvPr id="1070" name="Rectangle 7">
          <a:extLst>
            <a:ext uri="{FF2B5EF4-FFF2-40B4-BE49-F238E27FC236}">
              <a16:creationId xmlns:a16="http://schemas.microsoft.com/office/drawing/2014/main" id="{00000000-0008-0000-0100-00002E040000}"/>
            </a:ext>
          </a:extLst>
        </xdr:cNvPr>
        <xdr:cNvSpPr>
          <a:spLocks noChangeArrowheads="1"/>
        </xdr:cNvSpPr>
      </xdr:nvSpPr>
      <xdr:spPr bwMode="auto">
        <a:xfrm>
          <a:off x="25400" y="101600"/>
          <a:ext cx="1790700" cy="22606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0</xdr:col>
      <xdr:colOff>720725</xdr:colOff>
      <xdr:row>21</xdr:row>
      <xdr:rowOff>76200</xdr:rowOff>
    </xdr:from>
    <xdr:to>
      <xdr:col>0</xdr:col>
      <xdr:colOff>1542013</xdr:colOff>
      <xdr:row>21</xdr:row>
      <xdr:rowOff>409575</xdr:rowOff>
    </xdr:to>
    <xdr:sp macro="" textlink="">
      <xdr:nvSpPr>
        <xdr:cNvPr id="1066" name="Text 5">
          <a:extLst>
            <a:ext uri="{FF2B5EF4-FFF2-40B4-BE49-F238E27FC236}">
              <a16:creationId xmlns:a16="http://schemas.microsoft.com/office/drawing/2014/main" id="{00000000-0008-0000-0100-00002A040000}"/>
            </a:ext>
          </a:extLst>
        </xdr:cNvPr>
        <xdr:cNvSpPr txBox="1">
          <a:spLocks noChangeArrowheads="1"/>
        </xdr:cNvSpPr>
      </xdr:nvSpPr>
      <xdr:spPr bwMode="auto">
        <a:xfrm>
          <a:off x="542925" y="2552700"/>
          <a:ext cx="619125" cy="3333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Funktionen /</a:t>
          </a:r>
        </a:p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Merkmale /</a:t>
          </a:r>
        </a:p>
        <a:p>
          <a:pPr algn="r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Baugruppen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690032</xdr:colOff>
      <xdr:row>2</xdr:row>
      <xdr:rowOff>965199</xdr:rowOff>
    </xdr:from>
    <xdr:to>
      <xdr:col>3</xdr:col>
      <xdr:colOff>21165</xdr:colOff>
      <xdr:row>2</xdr:row>
      <xdr:rowOff>1435099</xdr:rowOff>
    </xdr:to>
    <xdr:sp macro="" textlink="">
      <xdr:nvSpPr>
        <xdr:cNvPr id="2115" name="AutoShape 1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rrowheads="1"/>
        </xdr:cNvSpPr>
      </xdr:nvSpPr>
      <xdr:spPr bwMode="auto">
        <a:xfrm rot="-2543862">
          <a:off x="1164165" y="2218266"/>
          <a:ext cx="1600200" cy="469900"/>
        </a:xfrm>
        <a:prstGeom prst="rightArrow">
          <a:avLst>
            <a:gd name="adj1" fmla="val 19694"/>
            <a:gd name="adj2" fmla="val 14003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lang="de-DE"/>
        </a:p>
      </xdr:txBody>
    </xdr:sp>
    <xdr:clientData/>
  </xdr:twoCellAnchor>
  <xdr:twoCellAnchor>
    <xdr:from>
      <xdr:col>2</xdr:col>
      <xdr:colOff>517525</xdr:colOff>
      <xdr:row>2</xdr:row>
      <xdr:rowOff>819150</xdr:rowOff>
    </xdr:from>
    <xdr:to>
      <xdr:col>2</xdr:col>
      <xdr:colOff>1923043</xdr:colOff>
      <xdr:row>2</xdr:row>
      <xdr:rowOff>1066800</xdr:rowOff>
    </xdr:to>
    <xdr:sp macro="" textlink="">
      <xdr:nvSpPr>
        <xdr:cNvPr id="2050" name="WordArt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rrowheads="1" noChangeShapeType="1" noTextEdit="1"/>
        </xdr:cNvSpPr>
      </xdr:nvSpPr>
      <xdr:spPr bwMode="auto">
        <a:xfrm rot="-2509210">
          <a:off x="885825" y="2066925"/>
          <a:ext cx="1047750" cy="2476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de-DE" sz="1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noFill/>
              <a:effectLst/>
              <a:latin typeface="Arial" charset="0"/>
              <a:ea typeface="Arial" charset="0"/>
              <a:cs typeface="Arial" charset="0"/>
            </a:rPr>
            <a:t>wichtiger als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7"/>
  <sheetViews>
    <sheetView workbookViewId="0">
      <selection activeCell="B16" sqref="B16"/>
    </sheetView>
  </sheetViews>
  <sheetFormatPr baseColWidth="10" defaultColWidth="11.3984375" defaultRowHeight="18"/>
  <cols>
    <col min="1" max="1" width="20.3984375" style="5" customWidth="1"/>
    <col min="2" max="2" width="65" style="5" customWidth="1"/>
    <col min="3" max="16384" width="11.3984375" style="5"/>
  </cols>
  <sheetData>
    <row r="1" spans="1:2">
      <c r="A1" s="7" t="s">
        <v>0</v>
      </c>
      <c r="B1" s="6"/>
    </row>
    <row r="2" spans="1:2" s="4" customFormat="1" ht="13">
      <c r="A2" s="8"/>
      <c r="B2" s="9"/>
    </row>
    <row r="3" spans="1:2" s="4" customFormat="1" ht="13">
      <c r="A3" s="10" t="s">
        <v>1</v>
      </c>
      <c r="B3" s="9"/>
    </row>
    <row r="4" spans="1:2" s="4" customFormat="1" ht="13">
      <c r="A4" s="10" t="s">
        <v>2</v>
      </c>
      <c r="B4" s="9"/>
    </row>
    <row r="5" spans="1:2" s="4" customFormat="1" ht="13">
      <c r="A5" s="10" t="s">
        <v>3</v>
      </c>
      <c r="B5" s="9"/>
    </row>
    <row r="6" spans="1:2" s="4" customFormat="1" ht="13">
      <c r="A6" s="10"/>
      <c r="B6" s="9"/>
    </row>
    <row r="7" spans="1:2" s="4" customFormat="1" ht="13">
      <c r="A7" s="10" t="s">
        <v>4</v>
      </c>
      <c r="B7" s="9"/>
    </row>
    <row r="8" spans="1:2" s="4" customFormat="1" ht="13">
      <c r="A8" s="10" t="s">
        <v>5</v>
      </c>
      <c r="B8" s="9"/>
    </row>
    <row r="9" spans="1:2" s="4" customFormat="1" ht="13">
      <c r="A9" s="10"/>
      <c r="B9" s="9"/>
    </row>
    <row r="10" spans="1:2" s="4" customFormat="1" ht="14" thickBot="1">
      <c r="A10" s="11" t="s">
        <v>6</v>
      </c>
      <c r="B10" s="12"/>
    </row>
    <row r="11" spans="1:2" ht="19" thickBot="1"/>
    <row r="12" spans="1:2">
      <c r="A12" s="17" t="s">
        <v>7</v>
      </c>
      <c r="B12" s="6" t="s">
        <v>8</v>
      </c>
    </row>
    <row r="13" spans="1:2" s="4" customFormat="1" ht="13">
      <c r="A13" s="15"/>
      <c r="B13" s="16"/>
    </row>
    <row r="14" spans="1:2" s="4" customFormat="1" ht="13">
      <c r="A14" s="15"/>
      <c r="B14" s="16"/>
    </row>
    <row r="15" spans="1:2" s="4" customFormat="1" ht="13">
      <c r="A15" s="15"/>
      <c r="B15" s="16"/>
    </row>
    <row r="16" spans="1:2" s="4" customFormat="1" ht="13">
      <c r="A16" s="15"/>
      <c r="B16" s="16"/>
    </row>
    <row r="17" spans="1:2" s="4" customFormat="1" ht="13">
      <c r="A17" s="15"/>
      <c r="B17" s="16"/>
    </row>
    <row r="18" spans="1:2" s="4" customFormat="1" ht="13">
      <c r="A18" s="15"/>
      <c r="B18" s="16"/>
    </row>
    <row r="19" spans="1:2" s="4" customFormat="1" ht="13">
      <c r="A19" s="15"/>
      <c r="B19" s="16"/>
    </row>
    <row r="20" spans="1:2" s="4" customFormat="1" ht="13">
      <c r="A20" s="15"/>
      <c r="B20" s="16"/>
    </row>
    <row r="21" spans="1:2" s="4" customFormat="1" ht="13">
      <c r="A21" s="13"/>
      <c r="B21" s="9"/>
    </row>
    <row r="22" spans="1:2" s="4" customFormat="1" ht="13">
      <c r="A22" s="13"/>
      <c r="B22" s="9"/>
    </row>
    <row r="23" spans="1:2" s="4" customFormat="1" ht="13">
      <c r="A23" s="13"/>
      <c r="B23" s="9"/>
    </row>
    <row r="24" spans="1:2" s="4" customFormat="1" ht="13">
      <c r="A24" s="13"/>
      <c r="B24" s="9"/>
    </row>
    <row r="25" spans="1:2" s="4" customFormat="1" ht="13">
      <c r="A25" s="13"/>
      <c r="B25" s="9"/>
    </row>
    <row r="26" spans="1:2" s="4" customFormat="1" ht="13">
      <c r="A26" s="13"/>
      <c r="B26" s="9"/>
    </row>
    <row r="27" spans="1:2" s="4" customFormat="1" ht="13">
      <c r="A27" s="13"/>
      <c r="B27" s="9"/>
    </row>
    <row r="28" spans="1:2" s="4" customFormat="1" ht="13">
      <c r="A28" s="13"/>
      <c r="B28" s="9"/>
    </row>
    <row r="29" spans="1:2" s="4" customFormat="1" ht="13">
      <c r="A29" s="13"/>
      <c r="B29" s="9"/>
    </row>
    <row r="30" spans="1:2" s="4" customFormat="1" ht="13">
      <c r="A30" s="13"/>
      <c r="B30" s="9"/>
    </row>
    <row r="31" spans="1:2" s="4" customFormat="1" ht="13">
      <c r="A31" s="13"/>
      <c r="B31" s="9"/>
    </row>
    <row r="32" spans="1:2" s="4" customFormat="1" ht="13">
      <c r="A32" s="13"/>
      <c r="B32" s="9"/>
    </row>
    <row r="33" spans="1:2" s="4" customFormat="1" ht="13">
      <c r="A33" s="13"/>
      <c r="B33" s="9"/>
    </row>
    <row r="34" spans="1:2" s="4" customFormat="1" ht="13">
      <c r="A34" s="13"/>
      <c r="B34" s="9"/>
    </row>
    <row r="35" spans="1:2" s="4" customFormat="1" ht="13">
      <c r="A35" s="13"/>
      <c r="B35" s="9"/>
    </row>
    <row r="36" spans="1:2" s="4" customFormat="1" ht="13">
      <c r="A36" s="13"/>
      <c r="B36" s="9"/>
    </row>
    <row r="37" spans="1:2" s="4" customFormat="1" ht="13">
      <c r="A37" s="13"/>
      <c r="B37" s="9"/>
    </row>
    <row r="38" spans="1:2" s="4" customFormat="1" ht="13">
      <c r="A38" s="13"/>
      <c r="B38" s="9"/>
    </row>
    <row r="39" spans="1:2" s="4" customFormat="1" ht="13">
      <c r="A39" s="13"/>
      <c r="B39" s="9"/>
    </row>
    <row r="40" spans="1:2" s="4" customFormat="1" ht="13">
      <c r="A40" s="13"/>
      <c r="B40" s="9"/>
    </row>
    <row r="41" spans="1:2" s="4" customFormat="1" ht="13">
      <c r="A41" s="13"/>
      <c r="B41" s="9"/>
    </row>
    <row r="42" spans="1:2" s="4" customFormat="1" ht="13">
      <c r="A42" s="13"/>
      <c r="B42" s="9"/>
    </row>
    <row r="43" spans="1:2" s="4" customFormat="1" ht="13">
      <c r="A43" s="13"/>
      <c r="B43" s="9"/>
    </row>
    <row r="44" spans="1:2" s="4" customFormat="1" ht="13">
      <c r="A44" s="13"/>
      <c r="B44" s="9"/>
    </row>
    <row r="45" spans="1:2" s="4" customFormat="1" ht="13">
      <c r="A45" s="13"/>
      <c r="B45" s="9"/>
    </row>
    <row r="46" spans="1:2" s="4" customFormat="1" ht="13">
      <c r="A46" s="13"/>
      <c r="B46" s="9"/>
    </row>
    <row r="47" spans="1:2" s="4" customFormat="1" ht="14" thickBot="1">
      <c r="A47" s="14"/>
      <c r="B47" s="12"/>
    </row>
  </sheetData>
  <phoneticPr fontId="0" type="noConversion"/>
  <printOptions horizontalCentered="1" vertic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H53"/>
  <sheetViews>
    <sheetView showGridLines="0" tabSelected="1" zoomScale="217" zoomScaleNormal="217" workbookViewId="0">
      <selection activeCell="AB44" sqref="AB44"/>
    </sheetView>
  </sheetViews>
  <sheetFormatPr baseColWidth="10" defaultColWidth="11.3984375" defaultRowHeight="10"/>
  <cols>
    <col min="1" max="1" width="21.59765625" style="34" customWidth="1"/>
    <col min="2" max="11" width="2.19921875" style="36" customWidth="1"/>
    <col min="12" max="12" width="2.19921875" style="52" customWidth="1"/>
    <col min="13" max="21" width="2.19921875" style="36" customWidth="1"/>
    <col min="22" max="22" width="2.3984375" style="56" customWidth="1"/>
    <col min="23" max="25" width="2.796875" style="56" customWidth="1"/>
    <col min="26" max="26" width="4" style="56" customWidth="1"/>
    <col min="27" max="29" width="4.19921875" style="57" bestFit="1" customWidth="1"/>
    <col min="30" max="30" width="2.3984375" style="36" customWidth="1"/>
    <col min="31" max="33" width="3.796875" style="57" customWidth="1"/>
    <col min="34" max="34" width="3.19921875" style="43" customWidth="1"/>
    <col min="35" max="54" width="5.19921875" style="36" customWidth="1"/>
    <col min="55" max="55" width="11.3984375" style="36"/>
    <col min="56" max="60" width="4.796875" style="36" customWidth="1"/>
    <col min="61" max="16384" width="11.3984375" style="36"/>
  </cols>
  <sheetData>
    <row r="1" spans="1:33" ht="16">
      <c r="B1" s="45" t="s">
        <v>9</v>
      </c>
      <c r="H1" s="35"/>
      <c r="J1" s="37"/>
      <c r="L1" s="38" t="s">
        <v>23</v>
      </c>
      <c r="S1" s="2"/>
      <c r="T1" s="39"/>
      <c r="U1" s="2"/>
      <c r="V1" s="40"/>
      <c r="W1" s="40"/>
      <c r="X1" s="40"/>
      <c r="Y1" s="40"/>
      <c r="Z1" s="40"/>
      <c r="AA1" s="41"/>
      <c r="AB1" s="41"/>
      <c r="AC1" s="41"/>
      <c r="AD1" s="42"/>
      <c r="AE1" s="41"/>
      <c r="AF1" s="41"/>
      <c r="AG1" s="41"/>
    </row>
    <row r="2" spans="1:33" ht="9" customHeight="1">
      <c r="B2" s="44"/>
      <c r="C2" s="36" t="str">
        <f>C22</f>
        <v>Funktion 2</v>
      </c>
      <c r="H2" s="1"/>
      <c r="I2" s="2"/>
      <c r="J2" s="2"/>
      <c r="K2" s="2"/>
      <c r="L2" s="32"/>
      <c r="M2" s="2"/>
      <c r="S2" s="2"/>
      <c r="T2" s="39"/>
      <c r="U2" s="2"/>
      <c r="V2" s="40"/>
      <c r="W2" s="40"/>
      <c r="X2" s="40"/>
      <c r="Y2" s="40"/>
      <c r="Z2" s="40"/>
      <c r="AA2" s="41"/>
      <c r="AB2" s="41"/>
      <c r="AC2" s="41"/>
      <c r="AD2" s="42"/>
      <c r="AE2" s="41"/>
      <c r="AF2" s="41"/>
      <c r="AG2" s="41"/>
    </row>
    <row r="3" spans="1:33" ht="9" customHeight="1">
      <c r="B3" s="46"/>
      <c r="C3" s="47"/>
      <c r="D3" s="2" t="str">
        <f>D22</f>
        <v>Funktion 3</v>
      </c>
      <c r="E3" s="2"/>
      <c r="F3" s="2"/>
      <c r="G3" s="2"/>
      <c r="H3" s="2"/>
      <c r="I3" s="1"/>
      <c r="J3" s="2"/>
      <c r="K3" s="2"/>
      <c r="L3" s="48"/>
      <c r="M3" s="2"/>
      <c r="P3" s="49"/>
      <c r="Q3" s="49"/>
      <c r="S3" s="2"/>
      <c r="T3" s="39"/>
      <c r="U3" s="2"/>
      <c r="V3" s="50"/>
      <c r="W3" s="40"/>
      <c r="X3" s="40"/>
      <c r="Y3" s="40"/>
      <c r="Z3" s="40"/>
      <c r="AA3" s="41"/>
      <c r="AB3" s="41"/>
      <c r="AC3" s="41"/>
      <c r="AD3" s="42"/>
      <c r="AE3" s="41"/>
      <c r="AF3" s="41"/>
      <c r="AG3" s="41"/>
    </row>
    <row r="4" spans="1:33" ht="9" customHeight="1">
      <c r="B4" s="46"/>
      <c r="C4" s="33"/>
      <c r="D4" s="47"/>
      <c r="E4" s="51" t="str">
        <f>E22</f>
        <v>Funktion 4</v>
      </c>
      <c r="F4" s="2"/>
      <c r="G4" s="2"/>
      <c r="H4" s="2"/>
      <c r="I4" s="2"/>
      <c r="J4" s="1"/>
      <c r="K4" s="2"/>
      <c r="L4" s="32"/>
      <c r="M4" s="2"/>
      <c r="S4" s="2"/>
      <c r="T4" s="39"/>
      <c r="U4" s="2"/>
      <c r="V4" s="40"/>
      <c r="W4" s="40"/>
      <c r="X4" s="40"/>
      <c r="Y4" s="40"/>
      <c r="Z4" s="40"/>
      <c r="AA4" s="41"/>
      <c r="AB4" s="41"/>
      <c r="AC4" s="41"/>
      <c r="AD4" s="42"/>
      <c r="AE4" s="41"/>
      <c r="AF4" s="41"/>
      <c r="AG4" s="41"/>
    </row>
    <row r="5" spans="1:33" ht="9" customHeight="1">
      <c r="B5" s="46"/>
      <c r="C5" s="33"/>
      <c r="D5" s="33"/>
      <c r="E5" s="47"/>
      <c r="F5" s="51" t="str">
        <f>F22</f>
        <v>Funktion 5</v>
      </c>
      <c r="G5" s="2"/>
      <c r="H5" s="2"/>
      <c r="I5" s="2"/>
      <c r="J5" s="2"/>
      <c r="K5" s="1"/>
      <c r="L5" s="32"/>
      <c r="M5" s="2"/>
      <c r="S5" s="2"/>
      <c r="T5" s="39"/>
      <c r="U5" s="2"/>
      <c r="V5" s="40"/>
      <c r="W5" s="40"/>
      <c r="X5" s="40"/>
      <c r="Y5" s="40"/>
      <c r="Z5" s="40"/>
      <c r="AA5" s="41"/>
      <c r="AB5" s="41"/>
      <c r="AC5" s="41"/>
      <c r="AD5" s="42"/>
      <c r="AE5" s="41"/>
      <c r="AF5" s="41"/>
      <c r="AG5" s="41"/>
    </row>
    <row r="6" spans="1:33" ht="9" customHeight="1">
      <c r="B6" s="46"/>
      <c r="C6" s="33"/>
      <c r="D6" s="33"/>
      <c r="E6" s="33"/>
      <c r="F6" s="47"/>
      <c r="G6" s="2" t="str">
        <f>G22</f>
        <v>Funktion 6</v>
      </c>
      <c r="H6" s="2"/>
      <c r="I6" s="2"/>
      <c r="J6" s="2"/>
      <c r="K6" s="2"/>
      <c r="L6" s="1"/>
      <c r="M6" s="2"/>
      <c r="N6" s="2"/>
      <c r="O6" s="2"/>
      <c r="P6" s="2"/>
      <c r="Q6" s="2"/>
      <c r="R6" s="2"/>
      <c r="S6" s="2"/>
      <c r="T6" s="39"/>
      <c r="U6" s="2"/>
      <c r="V6" s="40"/>
      <c r="W6" s="40"/>
      <c r="X6" s="40"/>
      <c r="Y6" s="40"/>
      <c r="Z6" s="40"/>
      <c r="AA6" s="41"/>
      <c r="AB6" s="41"/>
      <c r="AC6" s="41"/>
      <c r="AD6" s="42"/>
      <c r="AE6" s="41"/>
      <c r="AF6" s="41"/>
      <c r="AG6" s="41"/>
    </row>
    <row r="7" spans="1:33" ht="9" customHeight="1">
      <c r="A7" s="93" t="s">
        <v>10</v>
      </c>
      <c r="B7" s="46"/>
      <c r="C7" s="33"/>
      <c r="D7" s="33"/>
      <c r="E7" s="33"/>
      <c r="F7" s="33"/>
      <c r="G7" s="47"/>
      <c r="H7" s="36" t="str">
        <f>H22</f>
        <v>Funktion 7</v>
      </c>
      <c r="M7" s="1"/>
      <c r="N7" s="2"/>
      <c r="O7" s="2"/>
      <c r="P7" s="2"/>
      <c r="Q7" s="2"/>
      <c r="R7" s="2"/>
      <c r="S7" s="2"/>
      <c r="T7" s="39"/>
      <c r="U7" s="2"/>
      <c r="V7" s="40"/>
      <c r="W7" s="40"/>
      <c r="X7" s="40"/>
      <c r="Y7" s="40"/>
      <c r="Z7" s="40"/>
      <c r="AA7" s="41"/>
      <c r="AB7" s="41"/>
      <c r="AC7" s="41"/>
      <c r="AD7" s="42"/>
      <c r="AE7" s="41"/>
      <c r="AF7" s="41"/>
      <c r="AG7" s="41"/>
    </row>
    <row r="8" spans="1:33" ht="9" customHeight="1">
      <c r="A8" s="94" t="s">
        <v>11</v>
      </c>
      <c r="B8" s="46"/>
      <c r="C8" s="33"/>
      <c r="D8" s="33"/>
      <c r="E8" s="33"/>
      <c r="F8" s="33"/>
      <c r="G8" s="33"/>
      <c r="H8" s="44"/>
      <c r="I8" s="36" t="str">
        <f>I22</f>
        <v>Funktion 8</v>
      </c>
      <c r="M8" s="2"/>
      <c r="N8" s="1"/>
      <c r="O8" s="2"/>
      <c r="P8" s="2"/>
      <c r="Q8" s="2"/>
      <c r="R8" s="2"/>
      <c r="S8" s="2"/>
      <c r="T8" s="39"/>
      <c r="U8" s="2"/>
      <c r="V8" s="40"/>
      <c r="W8" s="40"/>
      <c r="X8" s="40"/>
      <c r="Y8" s="40"/>
      <c r="Z8" s="40"/>
      <c r="AA8" s="41"/>
      <c r="AB8" s="41"/>
      <c r="AC8" s="41"/>
      <c r="AD8" s="42"/>
      <c r="AE8" s="41"/>
      <c r="AF8" s="41"/>
      <c r="AG8" s="41"/>
    </row>
    <row r="9" spans="1:33" ht="9" customHeight="1">
      <c r="A9" s="95" t="s">
        <v>81</v>
      </c>
      <c r="B9" s="46"/>
      <c r="C9" s="33"/>
      <c r="D9" s="33"/>
      <c r="E9" s="33"/>
      <c r="F9" s="33"/>
      <c r="G9" s="33"/>
      <c r="H9" s="46"/>
      <c r="I9" s="44"/>
      <c r="J9" s="36" t="str">
        <f>J22</f>
        <v>Funktion 9</v>
      </c>
      <c r="M9" s="2"/>
      <c r="N9" s="2"/>
      <c r="O9" s="1"/>
      <c r="P9" s="2"/>
      <c r="Q9" s="2"/>
      <c r="R9" s="2"/>
      <c r="S9" s="2"/>
      <c r="T9" s="2"/>
      <c r="U9" s="2"/>
      <c r="V9" s="40"/>
      <c r="W9" s="40"/>
      <c r="X9" s="40"/>
      <c r="Y9" s="40"/>
      <c r="Z9" s="40"/>
      <c r="AA9" s="41"/>
      <c r="AB9" s="41"/>
      <c r="AC9" s="41"/>
      <c r="AD9" s="42"/>
      <c r="AE9" s="41"/>
      <c r="AF9" s="41"/>
      <c r="AG9" s="41"/>
    </row>
    <row r="10" spans="1:33" ht="9" customHeight="1">
      <c r="A10" s="95" t="s">
        <v>80</v>
      </c>
      <c r="B10" s="46"/>
      <c r="C10" s="33"/>
      <c r="D10" s="33"/>
      <c r="E10" s="33"/>
      <c r="F10" s="33"/>
      <c r="G10" s="33"/>
      <c r="H10" s="46"/>
      <c r="I10" s="46"/>
      <c r="J10" s="44"/>
      <c r="K10" s="36" t="str">
        <f>K22</f>
        <v>Funktion 10</v>
      </c>
      <c r="M10" s="2"/>
      <c r="N10" s="2"/>
      <c r="O10" s="2"/>
      <c r="P10" s="1"/>
      <c r="Q10" s="1"/>
      <c r="R10" s="2"/>
      <c r="S10" s="2"/>
      <c r="T10" s="2"/>
      <c r="U10" s="2"/>
      <c r="V10" s="1"/>
      <c r="W10" s="1"/>
      <c r="X10" s="1"/>
      <c r="Y10" s="1"/>
      <c r="Z10" s="1"/>
      <c r="AA10" s="3"/>
      <c r="AB10" s="3"/>
      <c r="AC10" s="3"/>
      <c r="AD10" s="2"/>
      <c r="AE10" s="3"/>
      <c r="AF10" s="3"/>
      <c r="AG10" s="3"/>
    </row>
    <row r="11" spans="1:33" ht="9" customHeight="1">
      <c r="A11" s="95" t="s">
        <v>82</v>
      </c>
      <c r="B11" s="46"/>
      <c r="C11" s="33"/>
      <c r="D11" s="33"/>
      <c r="E11" s="33"/>
      <c r="F11" s="53"/>
      <c r="G11" s="53"/>
      <c r="H11" s="54"/>
      <c r="I11" s="46"/>
      <c r="J11" s="46"/>
      <c r="K11" s="44"/>
      <c r="L11" s="34" t="str">
        <f>L22</f>
        <v>Funktion 11</v>
      </c>
      <c r="M11" s="2"/>
      <c r="N11" s="2"/>
      <c r="O11" s="2"/>
      <c r="P11" s="2"/>
      <c r="Q11" s="2"/>
      <c r="R11" s="1"/>
      <c r="S11" s="2"/>
      <c r="T11" s="2"/>
      <c r="U11" s="2"/>
      <c r="V11" s="1"/>
      <c r="W11" s="1"/>
      <c r="X11" s="1"/>
      <c r="Y11" s="1"/>
      <c r="Z11" s="1"/>
      <c r="AA11" s="3"/>
      <c r="AB11" s="3"/>
      <c r="AC11" s="3"/>
      <c r="AD11" s="2"/>
      <c r="AE11" s="3"/>
      <c r="AF11" s="3"/>
      <c r="AG11" s="3"/>
    </row>
    <row r="12" spans="1:33" ht="9" customHeight="1">
      <c r="A12" s="95" t="s">
        <v>79</v>
      </c>
      <c r="B12" s="46"/>
      <c r="C12" s="33"/>
      <c r="D12" s="33"/>
      <c r="E12" s="33"/>
      <c r="F12" s="33"/>
      <c r="G12" s="33"/>
      <c r="H12" s="46"/>
      <c r="I12" s="46"/>
      <c r="J12" s="46"/>
      <c r="K12" s="46"/>
      <c r="L12" s="55"/>
      <c r="M12" s="36" t="str">
        <f>M22</f>
        <v>Funktion 12</v>
      </c>
      <c r="N12" s="2"/>
      <c r="O12" s="2"/>
      <c r="P12" s="2"/>
      <c r="Q12" s="2"/>
      <c r="R12" s="2"/>
      <c r="S12" s="1"/>
      <c r="T12" s="2"/>
      <c r="U12" s="2"/>
      <c r="V12" s="1"/>
      <c r="W12" s="1"/>
    </row>
    <row r="13" spans="1:33" ht="9" customHeight="1">
      <c r="A13" s="94" t="s">
        <v>9</v>
      </c>
      <c r="B13" s="46"/>
      <c r="C13" s="33"/>
      <c r="D13" s="33"/>
      <c r="E13" s="33"/>
      <c r="F13" s="33"/>
      <c r="G13" s="33"/>
      <c r="H13" s="46"/>
      <c r="I13" s="46"/>
      <c r="J13" s="46"/>
      <c r="K13" s="46"/>
      <c r="L13" s="54"/>
      <c r="M13" s="44"/>
      <c r="N13" s="36" t="str">
        <f>N22</f>
        <v>Funktion 13</v>
      </c>
      <c r="S13" s="2"/>
      <c r="T13" s="1"/>
      <c r="U13" s="2"/>
      <c r="V13" s="1"/>
      <c r="W13" s="1"/>
    </row>
    <row r="14" spans="1:33" ht="9" customHeight="1">
      <c r="A14" s="95" t="s">
        <v>12</v>
      </c>
      <c r="B14" s="46"/>
      <c r="C14" s="33"/>
      <c r="D14" s="33"/>
      <c r="E14" s="33"/>
      <c r="F14" s="33"/>
      <c r="G14" s="33"/>
      <c r="H14" s="46"/>
      <c r="I14" s="46"/>
      <c r="J14" s="46"/>
      <c r="K14" s="46"/>
      <c r="L14" s="54"/>
      <c r="M14" s="46"/>
      <c r="N14" s="44"/>
      <c r="O14" s="36" t="str">
        <f>O22</f>
        <v>Funktion 14</v>
      </c>
      <c r="S14" s="2"/>
      <c r="T14" s="2"/>
      <c r="U14" s="1"/>
      <c r="V14" s="2"/>
      <c r="W14" s="1"/>
    </row>
    <row r="15" spans="1:33" ht="9" customHeight="1">
      <c r="A15" s="95" t="s">
        <v>13</v>
      </c>
      <c r="B15" s="46"/>
      <c r="C15" s="33"/>
      <c r="D15" s="33"/>
      <c r="E15" s="33"/>
      <c r="F15" s="33"/>
      <c r="G15" s="33"/>
      <c r="H15" s="46"/>
      <c r="I15" s="46"/>
      <c r="J15" s="46"/>
      <c r="K15" s="46"/>
      <c r="L15" s="54"/>
      <c r="M15" s="46"/>
      <c r="N15" s="46"/>
      <c r="O15" s="44"/>
      <c r="P15" s="36" t="str">
        <f>P22</f>
        <v>Funktion 15</v>
      </c>
      <c r="S15" s="2"/>
      <c r="T15" s="2"/>
      <c r="U15" s="2"/>
      <c r="V15" s="1"/>
      <c r="W15" s="2"/>
      <c r="X15" s="1"/>
      <c r="Y15" s="1"/>
      <c r="Z15" s="1"/>
      <c r="AA15" s="3"/>
      <c r="AB15" s="3"/>
      <c r="AC15" s="3"/>
      <c r="AD15" s="2"/>
    </row>
    <row r="16" spans="1:33" ht="9" customHeight="1">
      <c r="A16" s="95" t="s">
        <v>26</v>
      </c>
      <c r="B16" s="46"/>
      <c r="C16" s="33"/>
      <c r="D16" s="33"/>
      <c r="E16" s="33"/>
      <c r="F16" s="33"/>
      <c r="G16" s="33"/>
      <c r="H16" s="46"/>
      <c r="I16" s="46"/>
      <c r="J16" s="46"/>
      <c r="K16" s="46"/>
      <c r="L16" s="54"/>
      <c r="M16" s="46"/>
      <c r="N16" s="46"/>
      <c r="O16" s="46"/>
      <c r="P16" s="44"/>
      <c r="Q16" s="2" t="str">
        <f>Q22</f>
        <v>Funktion 16</v>
      </c>
      <c r="S16" s="2"/>
      <c r="T16" s="2"/>
      <c r="U16" s="2"/>
      <c r="V16" s="1"/>
      <c r="W16" s="1"/>
      <c r="X16" s="2"/>
      <c r="Y16" s="1"/>
      <c r="Z16" s="1"/>
      <c r="AA16" s="3"/>
      <c r="AB16" s="3"/>
      <c r="AC16" s="3"/>
      <c r="AD16" s="2"/>
    </row>
    <row r="17" spans="1:60" ht="9" customHeight="1">
      <c r="A17" s="94" t="s">
        <v>14</v>
      </c>
      <c r="B17" s="46"/>
      <c r="C17" s="33"/>
      <c r="D17" s="33"/>
      <c r="E17" s="33"/>
      <c r="F17" s="33"/>
      <c r="G17" s="33"/>
      <c r="H17" s="46"/>
      <c r="I17" s="46"/>
      <c r="J17" s="46"/>
      <c r="K17" s="46"/>
      <c r="L17" s="54"/>
      <c r="M17" s="46"/>
      <c r="N17" s="46"/>
      <c r="O17" s="46"/>
      <c r="P17" s="46"/>
      <c r="Q17" s="44"/>
      <c r="R17" s="36" t="str">
        <f>R22</f>
        <v>Funktion 17</v>
      </c>
      <c r="W17" s="1"/>
      <c r="X17" s="1"/>
      <c r="Y17" s="2"/>
      <c r="Z17" s="1"/>
      <c r="AA17" s="3"/>
      <c r="AB17" s="3"/>
      <c r="AC17" s="3"/>
      <c r="AD17" s="2"/>
    </row>
    <row r="18" spans="1:60" ht="9" customHeight="1">
      <c r="A18" s="95" t="s">
        <v>74</v>
      </c>
      <c r="B18" s="46"/>
      <c r="C18" s="33"/>
      <c r="D18" s="33"/>
      <c r="E18" s="33"/>
      <c r="F18" s="33"/>
      <c r="G18" s="33"/>
      <c r="H18" s="46"/>
      <c r="I18" s="46"/>
      <c r="J18" s="46"/>
      <c r="K18" s="46"/>
      <c r="L18" s="54"/>
      <c r="M18" s="46"/>
      <c r="N18" s="46"/>
      <c r="O18" s="46"/>
      <c r="P18" s="46"/>
      <c r="Q18" s="46"/>
      <c r="R18" s="44"/>
      <c r="S18" s="58" t="str">
        <f>S22</f>
        <v>Funktion 18</v>
      </c>
      <c r="W18" s="1"/>
      <c r="X18" s="1"/>
      <c r="Y18" s="1"/>
      <c r="Z18" s="2"/>
      <c r="AA18" s="3"/>
      <c r="AB18" s="3"/>
      <c r="AC18" s="3"/>
      <c r="AD18" s="2"/>
    </row>
    <row r="19" spans="1:60" ht="9" customHeight="1">
      <c r="A19" s="95" t="s">
        <v>75</v>
      </c>
      <c r="B19" s="46"/>
      <c r="C19" s="33"/>
      <c r="D19" s="33"/>
      <c r="E19" s="33"/>
      <c r="F19" s="33"/>
      <c r="G19" s="33"/>
      <c r="H19" s="46"/>
      <c r="I19" s="46"/>
      <c r="J19" s="46"/>
      <c r="K19" s="46"/>
      <c r="L19" s="54"/>
      <c r="M19" s="46"/>
      <c r="N19" s="46"/>
      <c r="O19" s="46"/>
      <c r="P19" s="46"/>
      <c r="Q19" s="46"/>
      <c r="R19" s="46"/>
      <c r="S19" s="59"/>
      <c r="T19" s="36" t="str">
        <f>T22</f>
        <v>Funktion 19</v>
      </c>
      <c r="W19" s="1"/>
      <c r="X19" s="1"/>
      <c r="Y19" s="1"/>
      <c r="Z19" s="2"/>
      <c r="AA19" s="3"/>
      <c r="AB19" s="3"/>
      <c r="AC19" s="3"/>
      <c r="AD19" s="2"/>
    </row>
    <row r="20" spans="1:60" ht="9" customHeight="1">
      <c r="A20" s="95" t="s">
        <v>76</v>
      </c>
      <c r="B20" s="135"/>
      <c r="C20" s="136"/>
      <c r="D20" s="136"/>
      <c r="E20" s="136"/>
      <c r="F20" s="136"/>
      <c r="G20" s="136"/>
      <c r="H20" s="135"/>
      <c r="I20" s="135"/>
      <c r="J20" s="135"/>
      <c r="K20" s="135"/>
      <c r="L20" s="137"/>
      <c r="M20" s="135"/>
      <c r="N20" s="135"/>
      <c r="O20" s="135"/>
      <c r="P20" s="135"/>
      <c r="Q20" s="135"/>
      <c r="R20" s="135"/>
      <c r="S20" s="138"/>
      <c r="T20" s="139"/>
      <c r="U20" s="36" t="str">
        <f>U22</f>
        <v>Funktion 20</v>
      </c>
      <c r="W20" s="1"/>
      <c r="X20" s="1"/>
      <c r="Y20" s="1"/>
      <c r="Z20" s="2"/>
      <c r="AA20" s="3"/>
      <c r="AB20" s="3"/>
      <c r="AC20" s="3"/>
      <c r="AD20" s="2"/>
    </row>
    <row r="21" spans="1:60" ht="9" customHeight="1">
      <c r="A21" s="61" t="s">
        <v>15</v>
      </c>
      <c r="B21" s="160"/>
      <c r="C21" s="140"/>
      <c r="D21" s="140"/>
      <c r="E21" s="140"/>
      <c r="F21" s="140"/>
      <c r="G21" s="140"/>
      <c r="H21" s="60"/>
      <c r="I21" s="60"/>
      <c r="J21" s="60"/>
      <c r="K21" s="60"/>
      <c r="L21" s="74"/>
      <c r="M21" s="60"/>
      <c r="N21" s="60"/>
      <c r="O21" s="60"/>
      <c r="P21" s="60"/>
      <c r="Q21" s="60"/>
      <c r="R21" s="60"/>
      <c r="S21" s="60"/>
      <c r="T21" s="60"/>
      <c r="U21" s="60"/>
      <c r="W21" s="1"/>
      <c r="X21" s="1"/>
      <c r="Y21" s="1"/>
      <c r="Z21" s="1"/>
      <c r="AA21" s="3"/>
      <c r="AB21" s="3"/>
      <c r="AC21" s="3"/>
    </row>
    <row r="22" spans="1:60" s="64" customFormat="1" ht="101.25" customHeight="1">
      <c r="A22" s="31"/>
      <c r="B22" s="118" t="s">
        <v>32</v>
      </c>
      <c r="C22" s="118" t="s">
        <v>33</v>
      </c>
      <c r="D22" s="118" t="s">
        <v>34</v>
      </c>
      <c r="E22" s="118" t="s">
        <v>35</v>
      </c>
      <c r="F22" s="118" t="s">
        <v>36</v>
      </c>
      <c r="G22" s="118" t="s">
        <v>37</v>
      </c>
      <c r="H22" s="118" t="s">
        <v>38</v>
      </c>
      <c r="I22" s="118" t="s">
        <v>39</v>
      </c>
      <c r="J22" s="118" t="s">
        <v>40</v>
      </c>
      <c r="K22" s="118" t="s">
        <v>41</v>
      </c>
      <c r="L22" s="118" t="s">
        <v>42</v>
      </c>
      <c r="M22" s="118" t="s">
        <v>43</v>
      </c>
      <c r="N22" s="118" t="s">
        <v>44</v>
      </c>
      <c r="O22" s="118" t="s">
        <v>45</v>
      </c>
      <c r="P22" s="118" t="s">
        <v>46</v>
      </c>
      <c r="Q22" s="118" t="s">
        <v>47</v>
      </c>
      <c r="R22" s="118" t="s">
        <v>48</v>
      </c>
      <c r="S22" s="118" t="s">
        <v>49</v>
      </c>
      <c r="T22" s="118" t="s">
        <v>50</v>
      </c>
      <c r="U22" s="118" t="s">
        <v>51</v>
      </c>
      <c r="V22" s="115" t="s">
        <v>16</v>
      </c>
      <c r="W22" s="62" t="s">
        <v>31</v>
      </c>
      <c r="X22" s="62" t="s">
        <v>28</v>
      </c>
      <c r="Y22" s="62" t="s">
        <v>29</v>
      </c>
      <c r="Z22" s="62" t="s">
        <v>17</v>
      </c>
      <c r="AA22" s="162" t="s">
        <v>90</v>
      </c>
      <c r="AB22" s="162" t="s">
        <v>91</v>
      </c>
      <c r="AC22" s="162" t="s">
        <v>92</v>
      </c>
      <c r="AD22" s="161" t="s">
        <v>18</v>
      </c>
      <c r="AE22" s="163" t="s">
        <v>93</v>
      </c>
      <c r="AF22" s="163" t="s">
        <v>94</v>
      </c>
      <c r="AG22" s="163" t="s">
        <v>95</v>
      </c>
      <c r="AH22" s="63"/>
      <c r="AI22" s="45"/>
      <c r="BD22" s="45"/>
    </row>
    <row r="23" spans="1:60" s="86" customFormat="1" ht="11.25" customHeight="1">
      <c r="A23" s="124" t="s">
        <v>52</v>
      </c>
      <c r="B23" s="6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159">
        <f>PaarwVgl.!Y4</f>
        <v>0</v>
      </c>
      <c r="W23" s="65">
        <v>1</v>
      </c>
      <c r="X23" s="66">
        <v>4</v>
      </c>
      <c r="Y23" s="66">
        <v>2</v>
      </c>
      <c r="Z23" s="67">
        <v>4</v>
      </c>
      <c r="AA23" s="117">
        <f t="shared" ref="AA23:AA42" si="0">IF(W23=0,0,Z23/W23)</f>
        <v>4</v>
      </c>
      <c r="AB23" s="117">
        <f>IF(X23=0,0,Z23/X23)</f>
        <v>1</v>
      </c>
      <c r="AC23" s="117">
        <f>IF(Y23=0,0,Z23/Y23)</f>
        <v>2</v>
      </c>
      <c r="AD23" s="28">
        <v>1</v>
      </c>
      <c r="AE23" s="116">
        <f>AD23*AA23*V23</f>
        <v>0</v>
      </c>
      <c r="AF23" s="116">
        <f>AD23*AB23*V23</f>
        <v>0</v>
      </c>
      <c r="AG23" s="116">
        <f>AD23*AC23*V23</f>
        <v>0</v>
      </c>
      <c r="AH23" s="81"/>
      <c r="AI23" s="123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</row>
    <row r="24" spans="1:60" s="86" customFormat="1" ht="11.25" customHeight="1">
      <c r="A24" s="124" t="s">
        <v>53</v>
      </c>
      <c r="B24" s="6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159">
        <f>PaarwVgl.!Y5</f>
        <v>0</v>
      </c>
      <c r="W24" s="69">
        <v>2</v>
      </c>
      <c r="X24" s="29">
        <v>3</v>
      </c>
      <c r="Y24" s="29">
        <v>2</v>
      </c>
      <c r="Z24" s="30">
        <v>3</v>
      </c>
      <c r="AA24" s="117">
        <f t="shared" si="0"/>
        <v>1.5</v>
      </c>
      <c r="AB24" s="117">
        <f t="shared" ref="AB24:AB42" si="1">IF(X24=0,0,Z24/X24)</f>
        <v>1</v>
      </c>
      <c r="AC24" s="117">
        <f t="shared" ref="AC24:AC42" si="2">IF(Y24=0,0,Z24/Y24)</f>
        <v>1.5</v>
      </c>
      <c r="AD24" s="28">
        <v>1</v>
      </c>
      <c r="AE24" s="116">
        <f t="shared" ref="AE24:AE42" si="3">AD24*AA24*V24</f>
        <v>0</v>
      </c>
      <c r="AF24" s="116">
        <f t="shared" ref="AF24:AF42" si="4">AD24*AB24*V24</f>
        <v>0</v>
      </c>
      <c r="AG24" s="116">
        <f t="shared" ref="AG24:AG42" si="5">AD24*AC24*V24</f>
        <v>0</v>
      </c>
      <c r="AH24" s="81"/>
      <c r="AI24" s="123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D24" s="81"/>
      <c r="BE24" s="81"/>
      <c r="BF24" s="81"/>
      <c r="BG24" s="81"/>
      <c r="BH24" s="81"/>
    </row>
    <row r="25" spans="1:60" s="86" customFormat="1" ht="11.25" customHeight="1">
      <c r="A25" s="124" t="s">
        <v>54</v>
      </c>
      <c r="B25" s="6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159">
        <f>PaarwVgl.!Y6</f>
        <v>1</v>
      </c>
      <c r="W25" s="69">
        <v>2</v>
      </c>
      <c r="X25" s="29">
        <v>3</v>
      </c>
      <c r="Y25" s="29">
        <v>3</v>
      </c>
      <c r="Z25" s="30">
        <v>2</v>
      </c>
      <c r="AA25" s="117">
        <f t="shared" si="0"/>
        <v>1</v>
      </c>
      <c r="AB25" s="117">
        <f t="shared" si="1"/>
        <v>0.66666666666666663</v>
      </c>
      <c r="AC25" s="117">
        <f t="shared" si="2"/>
        <v>0.66666666666666663</v>
      </c>
      <c r="AD25" s="28">
        <v>1</v>
      </c>
      <c r="AE25" s="116">
        <f t="shared" si="3"/>
        <v>1</v>
      </c>
      <c r="AF25" s="116">
        <f t="shared" si="4"/>
        <v>0.66666666666666663</v>
      </c>
      <c r="AG25" s="116">
        <f t="shared" si="5"/>
        <v>0.66666666666666663</v>
      </c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D25" s="81"/>
      <c r="BE25" s="81"/>
      <c r="BF25" s="81"/>
      <c r="BG25" s="81"/>
      <c r="BH25" s="81"/>
    </row>
    <row r="26" spans="1:60" s="86" customFormat="1" ht="11.25" customHeight="1">
      <c r="A26" s="124" t="s">
        <v>55</v>
      </c>
      <c r="B26" s="6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159">
        <f>PaarwVgl.!Y7</f>
        <v>1</v>
      </c>
      <c r="W26" s="69">
        <v>5</v>
      </c>
      <c r="X26" s="29">
        <v>4</v>
      </c>
      <c r="Y26" s="29">
        <v>5</v>
      </c>
      <c r="Z26" s="30">
        <v>1</v>
      </c>
      <c r="AA26" s="117">
        <f t="shared" si="0"/>
        <v>0.2</v>
      </c>
      <c r="AB26" s="117">
        <f t="shared" si="1"/>
        <v>0.25</v>
      </c>
      <c r="AC26" s="117">
        <f t="shared" si="2"/>
        <v>0.2</v>
      </c>
      <c r="AD26" s="28">
        <v>1</v>
      </c>
      <c r="AE26" s="116">
        <f t="shared" si="3"/>
        <v>0.2</v>
      </c>
      <c r="AF26" s="116">
        <f t="shared" si="4"/>
        <v>0.25</v>
      </c>
      <c r="AG26" s="116">
        <f t="shared" si="5"/>
        <v>0.2</v>
      </c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D26" s="81"/>
      <c r="BE26" s="81"/>
      <c r="BF26" s="81"/>
      <c r="BG26" s="81"/>
      <c r="BH26" s="81"/>
    </row>
    <row r="27" spans="1:60" s="86" customFormat="1" ht="11.25" customHeight="1">
      <c r="A27" s="124" t="s">
        <v>56</v>
      </c>
      <c r="B27" s="6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159">
        <f>PaarwVgl.!Y8</f>
        <v>2</v>
      </c>
      <c r="W27" s="69">
        <v>1</v>
      </c>
      <c r="X27" s="29">
        <v>2</v>
      </c>
      <c r="Y27" s="29">
        <v>4</v>
      </c>
      <c r="Z27" s="30">
        <v>2</v>
      </c>
      <c r="AA27" s="117">
        <f t="shared" si="0"/>
        <v>2</v>
      </c>
      <c r="AB27" s="117">
        <f t="shared" si="1"/>
        <v>1</v>
      </c>
      <c r="AC27" s="117">
        <f t="shared" si="2"/>
        <v>0.5</v>
      </c>
      <c r="AD27" s="28">
        <v>1</v>
      </c>
      <c r="AE27" s="116">
        <f t="shared" si="3"/>
        <v>4</v>
      </c>
      <c r="AF27" s="116">
        <f t="shared" si="4"/>
        <v>2</v>
      </c>
      <c r="AG27" s="116">
        <f t="shared" si="5"/>
        <v>1</v>
      </c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D27" s="81"/>
      <c r="BE27" s="81"/>
      <c r="BF27" s="81"/>
      <c r="BG27" s="81"/>
      <c r="BH27" s="81"/>
    </row>
    <row r="28" spans="1:60" s="86" customFormat="1" ht="11.25" customHeight="1">
      <c r="A28" s="124" t="s">
        <v>57</v>
      </c>
      <c r="B28" s="6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159">
        <f>PaarwVgl.!Y9</f>
        <v>2</v>
      </c>
      <c r="W28" s="69"/>
      <c r="X28" s="29"/>
      <c r="Y28" s="29"/>
      <c r="Z28" s="30"/>
      <c r="AA28" s="117">
        <f t="shared" si="0"/>
        <v>0</v>
      </c>
      <c r="AB28" s="117">
        <f t="shared" si="1"/>
        <v>0</v>
      </c>
      <c r="AC28" s="117">
        <f t="shared" si="2"/>
        <v>0</v>
      </c>
      <c r="AD28" s="28">
        <v>1</v>
      </c>
      <c r="AE28" s="116">
        <f t="shared" si="3"/>
        <v>0</v>
      </c>
      <c r="AF28" s="116">
        <f t="shared" si="4"/>
        <v>0</v>
      </c>
      <c r="AG28" s="116">
        <f t="shared" si="5"/>
        <v>0</v>
      </c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D28" s="81"/>
      <c r="BE28" s="81"/>
      <c r="BF28" s="81"/>
      <c r="BG28" s="81"/>
      <c r="BH28" s="81"/>
    </row>
    <row r="29" spans="1:60" s="86" customFormat="1" ht="11.25" customHeight="1">
      <c r="A29" s="124" t="s">
        <v>58</v>
      </c>
      <c r="B29" s="6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159">
        <f>PaarwVgl.!Y10</f>
        <v>3</v>
      </c>
      <c r="W29" s="69"/>
      <c r="X29" s="29"/>
      <c r="Y29" s="29"/>
      <c r="Z29" s="30"/>
      <c r="AA29" s="117">
        <f t="shared" si="0"/>
        <v>0</v>
      </c>
      <c r="AB29" s="117">
        <f t="shared" si="1"/>
        <v>0</v>
      </c>
      <c r="AC29" s="117">
        <f t="shared" si="2"/>
        <v>0</v>
      </c>
      <c r="AD29" s="28">
        <v>1</v>
      </c>
      <c r="AE29" s="116">
        <f t="shared" si="3"/>
        <v>0</v>
      </c>
      <c r="AF29" s="116">
        <f t="shared" si="4"/>
        <v>0</v>
      </c>
      <c r="AG29" s="116">
        <f t="shared" si="5"/>
        <v>0</v>
      </c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D29" s="81"/>
      <c r="BE29" s="81"/>
      <c r="BF29" s="81"/>
      <c r="BG29" s="81"/>
      <c r="BH29" s="81"/>
    </row>
    <row r="30" spans="1:60" s="86" customFormat="1" ht="11.25" customHeight="1">
      <c r="A30" s="124" t="s">
        <v>59</v>
      </c>
      <c r="B30" s="6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159">
        <f>PaarwVgl.!Y11</f>
        <v>3</v>
      </c>
      <c r="W30" s="69"/>
      <c r="X30" s="29"/>
      <c r="Y30" s="29"/>
      <c r="Z30" s="30"/>
      <c r="AA30" s="117">
        <f t="shared" si="0"/>
        <v>0</v>
      </c>
      <c r="AB30" s="117">
        <f t="shared" si="1"/>
        <v>0</v>
      </c>
      <c r="AC30" s="117">
        <f t="shared" si="2"/>
        <v>0</v>
      </c>
      <c r="AD30" s="28">
        <v>1</v>
      </c>
      <c r="AE30" s="116">
        <f t="shared" si="3"/>
        <v>0</v>
      </c>
      <c r="AF30" s="116">
        <f t="shared" si="4"/>
        <v>0</v>
      </c>
      <c r="AG30" s="116">
        <f t="shared" si="5"/>
        <v>0</v>
      </c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D30" s="81"/>
      <c r="BE30" s="81"/>
      <c r="BF30" s="81"/>
      <c r="BG30" s="81"/>
      <c r="BH30" s="81"/>
    </row>
    <row r="31" spans="1:60" s="86" customFormat="1" ht="11.25" customHeight="1">
      <c r="A31" s="124" t="s">
        <v>60</v>
      </c>
      <c r="B31" s="6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159">
        <f>PaarwVgl.!Y12</f>
        <v>4</v>
      </c>
      <c r="W31" s="69"/>
      <c r="X31" s="29"/>
      <c r="Y31" s="29"/>
      <c r="Z31" s="30"/>
      <c r="AA31" s="117">
        <f t="shared" si="0"/>
        <v>0</v>
      </c>
      <c r="AB31" s="117">
        <f t="shared" si="1"/>
        <v>0</v>
      </c>
      <c r="AC31" s="117">
        <f t="shared" si="2"/>
        <v>0</v>
      </c>
      <c r="AD31" s="28">
        <v>1</v>
      </c>
      <c r="AE31" s="116">
        <f t="shared" si="3"/>
        <v>0</v>
      </c>
      <c r="AF31" s="116">
        <f t="shared" si="4"/>
        <v>0</v>
      </c>
      <c r="AG31" s="116">
        <f t="shared" si="5"/>
        <v>0</v>
      </c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D31" s="81"/>
      <c r="BE31" s="81"/>
      <c r="BF31" s="81"/>
      <c r="BG31" s="81"/>
      <c r="BH31" s="81"/>
    </row>
    <row r="32" spans="1:60" s="86" customFormat="1" ht="11.25" customHeight="1">
      <c r="A32" s="124" t="s">
        <v>61</v>
      </c>
      <c r="B32" s="6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159">
        <f>PaarwVgl.!Y13</f>
        <v>4</v>
      </c>
      <c r="W32" s="69"/>
      <c r="X32" s="29"/>
      <c r="Y32" s="29"/>
      <c r="Z32" s="30"/>
      <c r="AA32" s="117">
        <f t="shared" si="0"/>
        <v>0</v>
      </c>
      <c r="AB32" s="117">
        <f t="shared" si="1"/>
        <v>0</v>
      </c>
      <c r="AC32" s="117">
        <f t="shared" si="2"/>
        <v>0</v>
      </c>
      <c r="AD32" s="28">
        <v>1</v>
      </c>
      <c r="AE32" s="116">
        <f t="shared" si="3"/>
        <v>0</v>
      </c>
      <c r="AF32" s="116">
        <f t="shared" si="4"/>
        <v>0</v>
      </c>
      <c r="AG32" s="116">
        <f t="shared" si="5"/>
        <v>0</v>
      </c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D32" s="81"/>
      <c r="BE32" s="81"/>
      <c r="BF32" s="81"/>
      <c r="BG32" s="81"/>
      <c r="BH32" s="81"/>
    </row>
    <row r="33" spans="1:60" s="86" customFormat="1" ht="11.25" customHeight="1">
      <c r="A33" s="124" t="s">
        <v>62</v>
      </c>
      <c r="B33" s="6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159">
        <f>PaarwVgl.!Y14</f>
        <v>5</v>
      </c>
      <c r="W33" s="69"/>
      <c r="X33" s="29"/>
      <c r="Y33" s="29"/>
      <c r="Z33" s="30"/>
      <c r="AA33" s="117">
        <f t="shared" si="0"/>
        <v>0</v>
      </c>
      <c r="AB33" s="117">
        <f t="shared" si="1"/>
        <v>0</v>
      </c>
      <c r="AC33" s="117">
        <f t="shared" si="2"/>
        <v>0</v>
      </c>
      <c r="AD33" s="28">
        <v>1</v>
      </c>
      <c r="AE33" s="116">
        <f t="shared" si="3"/>
        <v>0</v>
      </c>
      <c r="AF33" s="116">
        <f t="shared" si="4"/>
        <v>0</v>
      </c>
      <c r="AG33" s="116">
        <f t="shared" si="5"/>
        <v>0</v>
      </c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D33" s="81"/>
      <c r="BE33" s="81"/>
      <c r="BF33" s="81"/>
      <c r="BG33" s="81"/>
      <c r="BH33" s="81"/>
    </row>
    <row r="34" spans="1:60" s="86" customFormat="1" ht="11.25" customHeight="1">
      <c r="A34" s="124" t="s">
        <v>63</v>
      </c>
      <c r="B34" s="6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159">
        <f>PaarwVgl.!Y15</f>
        <v>5</v>
      </c>
      <c r="W34" s="69"/>
      <c r="X34" s="29"/>
      <c r="Y34" s="29"/>
      <c r="Z34" s="30"/>
      <c r="AA34" s="117">
        <f t="shared" si="0"/>
        <v>0</v>
      </c>
      <c r="AB34" s="117">
        <f t="shared" si="1"/>
        <v>0</v>
      </c>
      <c r="AC34" s="117">
        <f t="shared" si="2"/>
        <v>0</v>
      </c>
      <c r="AD34" s="28">
        <v>1</v>
      </c>
      <c r="AE34" s="116">
        <f t="shared" si="3"/>
        <v>0</v>
      </c>
      <c r="AF34" s="116">
        <f t="shared" si="4"/>
        <v>0</v>
      </c>
      <c r="AG34" s="116">
        <f t="shared" si="5"/>
        <v>0</v>
      </c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D34" s="81"/>
      <c r="BE34" s="81"/>
      <c r="BF34" s="81"/>
      <c r="BG34" s="81"/>
      <c r="BH34" s="81"/>
    </row>
    <row r="35" spans="1:60" s="86" customFormat="1" ht="11.25" customHeight="1">
      <c r="A35" s="124" t="s">
        <v>64</v>
      </c>
      <c r="B35" s="6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159">
        <f>PaarwVgl.!Y16</f>
        <v>6</v>
      </c>
      <c r="W35" s="70"/>
      <c r="X35" s="29"/>
      <c r="Y35" s="29"/>
      <c r="Z35" s="30"/>
      <c r="AA35" s="117">
        <f t="shared" si="0"/>
        <v>0</v>
      </c>
      <c r="AB35" s="117">
        <f t="shared" si="1"/>
        <v>0</v>
      </c>
      <c r="AC35" s="117">
        <f t="shared" si="2"/>
        <v>0</v>
      </c>
      <c r="AD35" s="28">
        <v>1</v>
      </c>
      <c r="AE35" s="116">
        <f t="shared" si="3"/>
        <v>0</v>
      </c>
      <c r="AF35" s="116">
        <f t="shared" si="4"/>
        <v>0</v>
      </c>
      <c r="AG35" s="116">
        <f t="shared" si="5"/>
        <v>0</v>
      </c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D35" s="81"/>
      <c r="BE35" s="81"/>
      <c r="BF35" s="81"/>
      <c r="BG35" s="81"/>
      <c r="BH35" s="81"/>
    </row>
    <row r="36" spans="1:60" s="86" customFormat="1" ht="11.25" customHeight="1">
      <c r="A36" s="124" t="s">
        <v>65</v>
      </c>
      <c r="B36" s="71"/>
      <c r="C36" s="72"/>
      <c r="D36" s="29"/>
      <c r="E36" s="29"/>
      <c r="F36" s="29"/>
      <c r="G36" s="29"/>
      <c r="H36" s="29"/>
      <c r="I36" s="29"/>
      <c r="J36" s="72"/>
      <c r="K36" s="29"/>
      <c r="L36" s="29"/>
      <c r="M36" s="29"/>
      <c r="N36" s="29"/>
      <c r="O36" s="29"/>
      <c r="P36" s="29"/>
      <c r="Q36" s="29"/>
      <c r="R36" s="72"/>
      <c r="S36" s="29"/>
      <c r="T36" s="29"/>
      <c r="U36" s="29"/>
      <c r="V36" s="159">
        <f>PaarwVgl.!Y17</f>
        <v>6</v>
      </c>
      <c r="W36" s="69"/>
      <c r="X36" s="29"/>
      <c r="Y36" s="29"/>
      <c r="Z36" s="30"/>
      <c r="AA36" s="117">
        <f t="shared" si="0"/>
        <v>0</v>
      </c>
      <c r="AB36" s="117">
        <f t="shared" si="1"/>
        <v>0</v>
      </c>
      <c r="AC36" s="117">
        <f t="shared" si="2"/>
        <v>0</v>
      </c>
      <c r="AD36" s="28">
        <v>1</v>
      </c>
      <c r="AE36" s="116">
        <f t="shared" si="3"/>
        <v>0</v>
      </c>
      <c r="AF36" s="116">
        <f t="shared" si="4"/>
        <v>0</v>
      </c>
      <c r="AG36" s="116">
        <f t="shared" si="5"/>
        <v>0</v>
      </c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D36" s="81"/>
      <c r="BE36" s="81"/>
      <c r="BF36" s="81"/>
      <c r="BG36" s="81"/>
      <c r="BH36" s="81"/>
    </row>
    <row r="37" spans="1:60" s="86" customFormat="1" ht="11.25" customHeight="1">
      <c r="A37" s="124" t="s">
        <v>66</v>
      </c>
      <c r="B37" s="69"/>
      <c r="C37" s="29"/>
      <c r="D37" s="29"/>
      <c r="E37" s="29"/>
      <c r="F37" s="29"/>
      <c r="G37" s="29"/>
      <c r="H37" s="29"/>
      <c r="I37" s="29"/>
      <c r="J37" s="29"/>
      <c r="K37" s="72"/>
      <c r="L37" s="29"/>
      <c r="M37" s="29"/>
      <c r="N37" s="29"/>
      <c r="O37" s="29"/>
      <c r="P37" s="29"/>
      <c r="Q37" s="29"/>
      <c r="R37" s="72"/>
      <c r="S37" s="29"/>
      <c r="T37" s="29"/>
      <c r="U37" s="29"/>
      <c r="V37" s="159">
        <f>PaarwVgl.!Y18</f>
        <v>7</v>
      </c>
      <c r="W37" s="69"/>
      <c r="X37" s="29"/>
      <c r="Y37" s="29"/>
      <c r="Z37" s="30"/>
      <c r="AA37" s="117">
        <f t="shared" si="0"/>
        <v>0</v>
      </c>
      <c r="AB37" s="117">
        <f t="shared" si="1"/>
        <v>0</v>
      </c>
      <c r="AC37" s="117">
        <f t="shared" si="2"/>
        <v>0</v>
      </c>
      <c r="AD37" s="28">
        <v>1</v>
      </c>
      <c r="AE37" s="116">
        <f t="shared" si="3"/>
        <v>0</v>
      </c>
      <c r="AF37" s="116">
        <f t="shared" si="4"/>
        <v>0</v>
      </c>
      <c r="AG37" s="116">
        <f t="shared" si="5"/>
        <v>0</v>
      </c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D37" s="81"/>
      <c r="BE37" s="81"/>
      <c r="BF37" s="81"/>
      <c r="BG37" s="81"/>
      <c r="BH37" s="81"/>
    </row>
    <row r="38" spans="1:60" s="86" customFormat="1" ht="11.25" customHeight="1">
      <c r="A38" s="124" t="s">
        <v>67</v>
      </c>
      <c r="B38" s="6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159">
        <f>PaarwVgl.!Y19</f>
        <v>7</v>
      </c>
      <c r="W38" s="69"/>
      <c r="X38" s="29"/>
      <c r="Y38" s="29"/>
      <c r="Z38" s="30"/>
      <c r="AA38" s="117">
        <f t="shared" si="0"/>
        <v>0</v>
      </c>
      <c r="AB38" s="117">
        <f t="shared" si="1"/>
        <v>0</v>
      </c>
      <c r="AC38" s="117">
        <f t="shared" si="2"/>
        <v>0</v>
      </c>
      <c r="AD38" s="28">
        <v>1</v>
      </c>
      <c r="AE38" s="116">
        <f t="shared" si="3"/>
        <v>0</v>
      </c>
      <c r="AF38" s="116">
        <f t="shared" si="4"/>
        <v>0</v>
      </c>
      <c r="AG38" s="116">
        <f t="shared" si="5"/>
        <v>0</v>
      </c>
      <c r="AH38" s="81"/>
      <c r="AI38" s="81"/>
      <c r="AJ38" s="124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D38" s="81"/>
      <c r="BE38" s="81"/>
      <c r="BF38" s="81"/>
      <c r="BG38" s="81"/>
      <c r="BH38" s="81"/>
    </row>
    <row r="39" spans="1:60" s="86" customFormat="1" ht="11.25" customHeight="1">
      <c r="A39" s="124" t="s">
        <v>68</v>
      </c>
      <c r="B39" s="69"/>
      <c r="C39" s="29"/>
      <c r="D39" s="29"/>
      <c r="E39" s="72"/>
      <c r="F39" s="29"/>
      <c r="G39" s="29"/>
      <c r="H39" s="72"/>
      <c r="I39" s="29"/>
      <c r="J39" s="29"/>
      <c r="K39" s="72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159">
        <f>PaarwVgl.!Y20</f>
        <v>8</v>
      </c>
      <c r="W39" s="69"/>
      <c r="X39" s="29"/>
      <c r="Y39" s="29"/>
      <c r="Z39" s="30"/>
      <c r="AA39" s="117">
        <f t="shared" si="0"/>
        <v>0</v>
      </c>
      <c r="AB39" s="117">
        <f t="shared" si="1"/>
        <v>0</v>
      </c>
      <c r="AC39" s="117">
        <f t="shared" si="2"/>
        <v>0</v>
      </c>
      <c r="AD39" s="28">
        <v>1</v>
      </c>
      <c r="AE39" s="116">
        <f t="shared" si="3"/>
        <v>0</v>
      </c>
      <c r="AF39" s="116">
        <f t="shared" si="4"/>
        <v>0</v>
      </c>
      <c r="AG39" s="116">
        <f t="shared" si="5"/>
        <v>0</v>
      </c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D39" s="81"/>
      <c r="BE39" s="81"/>
      <c r="BF39" s="81"/>
      <c r="BG39" s="81"/>
      <c r="BH39" s="81"/>
    </row>
    <row r="40" spans="1:60" s="86" customFormat="1" ht="11.25" customHeight="1">
      <c r="A40" s="124" t="s">
        <v>69</v>
      </c>
      <c r="B40" s="6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159">
        <f>PaarwVgl.!Y21</f>
        <v>8</v>
      </c>
      <c r="W40" s="69"/>
      <c r="X40" s="29"/>
      <c r="Y40" s="29"/>
      <c r="Z40" s="30"/>
      <c r="AA40" s="117">
        <f t="shared" si="0"/>
        <v>0</v>
      </c>
      <c r="AB40" s="117">
        <f t="shared" si="1"/>
        <v>0</v>
      </c>
      <c r="AC40" s="117">
        <f t="shared" si="2"/>
        <v>0</v>
      </c>
      <c r="AD40" s="28">
        <v>1</v>
      </c>
      <c r="AE40" s="116">
        <f t="shared" si="3"/>
        <v>0</v>
      </c>
      <c r="AF40" s="116">
        <f t="shared" si="4"/>
        <v>0</v>
      </c>
      <c r="AG40" s="116">
        <f t="shared" si="5"/>
        <v>0</v>
      </c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D40" s="81"/>
      <c r="BE40" s="81"/>
      <c r="BF40" s="81"/>
      <c r="BG40" s="81"/>
      <c r="BH40" s="81"/>
    </row>
    <row r="41" spans="1:60" s="86" customFormat="1" ht="11.25" customHeight="1">
      <c r="A41" s="124" t="s">
        <v>70</v>
      </c>
      <c r="B41" s="6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72"/>
      <c r="R41" s="29"/>
      <c r="S41" s="29"/>
      <c r="T41" s="29"/>
      <c r="U41" s="29"/>
      <c r="V41" s="159">
        <f>PaarwVgl.!Y22</f>
        <v>9</v>
      </c>
      <c r="W41" s="69"/>
      <c r="X41" s="29"/>
      <c r="Y41" s="29"/>
      <c r="Z41" s="30"/>
      <c r="AA41" s="117">
        <f t="shared" si="0"/>
        <v>0</v>
      </c>
      <c r="AB41" s="117">
        <f t="shared" si="1"/>
        <v>0</v>
      </c>
      <c r="AC41" s="117">
        <f t="shared" si="2"/>
        <v>0</v>
      </c>
      <c r="AD41" s="28">
        <v>1</v>
      </c>
      <c r="AE41" s="116">
        <f t="shared" si="3"/>
        <v>0</v>
      </c>
      <c r="AF41" s="116">
        <f t="shared" si="4"/>
        <v>0</v>
      </c>
      <c r="AG41" s="116">
        <f t="shared" si="5"/>
        <v>0</v>
      </c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D41" s="81"/>
      <c r="BE41" s="81"/>
      <c r="BF41" s="81"/>
      <c r="BG41" s="81"/>
      <c r="BH41" s="81"/>
    </row>
    <row r="42" spans="1:60" s="86" customFormat="1" ht="11.25" customHeight="1" thickBot="1">
      <c r="A42" s="124" t="s">
        <v>71</v>
      </c>
      <c r="B42" s="6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72"/>
      <c r="P42" s="29"/>
      <c r="Q42" s="72"/>
      <c r="R42" s="29"/>
      <c r="S42" s="29"/>
      <c r="T42" s="29"/>
      <c r="U42" s="29"/>
      <c r="V42" s="159">
        <f>PaarwVgl.!Y23</f>
        <v>10</v>
      </c>
      <c r="W42" s="164"/>
      <c r="X42" s="165"/>
      <c r="Y42" s="165"/>
      <c r="Z42" s="166"/>
      <c r="AA42" s="167">
        <f t="shared" si="0"/>
        <v>0</v>
      </c>
      <c r="AB42" s="167">
        <f t="shared" si="1"/>
        <v>0</v>
      </c>
      <c r="AC42" s="167">
        <f t="shared" si="2"/>
        <v>0</v>
      </c>
      <c r="AD42" s="28">
        <v>1</v>
      </c>
      <c r="AE42" s="116">
        <f t="shared" si="3"/>
        <v>0</v>
      </c>
      <c r="AF42" s="116">
        <f t="shared" si="4"/>
        <v>0</v>
      </c>
      <c r="AG42" s="116">
        <f t="shared" si="5"/>
        <v>0</v>
      </c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D42" s="81"/>
      <c r="BE42" s="81"/>
      <c r="BF42" s="81"/>
      <c r="BG42" s="81"/>
      <c r="BH42" s="81"/>
    </row>
    <row r="43" spans="1:60" ht="11.25" customHeight="1" thickBot="1">
      <c r="A43" s="73" t="s">
        <v>19</v>
      </c>
      <c r="B43" s="122"/>
      <c r="C43" s="122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2"/>
      <c r="P43" s="122"/>
      <c r="Q43" s="122"/>
      <c r="R43" s="122"/>
      <c r="S43" s="122"/>
      <c r="T43" s="122"/>
      <c r="U43" s="122"/>
      <c r="W43" s="168">
        <f>SUMPRODUCT(W23:W42,$V23:$V42)</f>
        <v>9</v>
      </c>
      <c r="X43" s="169">
        <f>SUMPRODUCT(X23:X42,$V23:$V42)</f>
        <v>11</v>
      </c>
      <c r="Y43" s="169">
        <f>SUMPRODUCT(Y23:Y42,$V23:$V42)</f>
        <v>16</v>
      </c>
      <c r="Z43" s="170">
        <f>SUMPRODUCT(Z23:Z42,$V23:$V42)</f>
        <v>7</v>
      </c>
      <c r="AA43" s="171">
        <f>SUM(AA23:AA42)</f>
        <v>8.6999999999999993</v>
      </c>
      <c r="AB43" s="172">
        <f t="shared" ref="AB43:AG43" si="6">SUM(AB23:AB42)</f>
        <v>3.9166666666666665</v>
      </c>
      <c r="AC43" s="173">
        <f t="shared" si="6"/>
        <v>4.8666666666666671</v>
      </c>
      <c r="AD43" s="174"/>
      <c r="AE43" s="171">
        <f t="shared" si="6"/>
        <v>5.2</v>
      </c>
      <c r="AF43" s="172">
        <f t="shared" si="6"/>
        <v>2.9166666666666665</v>
      </c>
      <c r="AG43" s="173">
        <f t="shared" si="6"/>
        <v>1.8666666666666667</v>
      </c>
      <c r="AH43" s="75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D43" s="37"/>
    </row>
    <row r="44" spans="1:60" ht="85" customHeight="1" thickBot="1">
      <c r="A44" s="73" t="s">
        <v>97</v>
      </c>
      <c r="B44" s="122"/>
      <c r="C44" s="122"/>
      <c r="D44" s="122"/>
      <c r="E44" s="122"/>
      <c r="F44" s="122"/>
      <c r="G44" s="122"/>
      <c r="H44" s="122"/>
      <c r="I44" s="122"/>
      <c r="J44" s="122"/>
      <c r="K44" s="122"/>
      <c r="L44" s="122"/>
      <c r="M44" s="122"/>
      <c r="N44" s="122"/>
      <c r="O44" s="122"/>
      <c r="P44" s="122"/>
      <c r="Q44" s="122"/>
      <c r="R44" s="122"/>
      <c r="S44" s="122"/>
      <c r="T44" s="122"/>
      <c r="U44" s="122"/>
      <c r="W44" s="182"/>
      <c r="X44" s="182"/>
      <c r="Y44" s="182"/>
      <c r="Z44" s="182"/>
      <c r="AA44" s="183"/>
      <c r="AB44" s="183"/>
      <c r="AC44" s="183"/>
      <c r="AD44" s="174"/>
      <c r="AE44" s="183"/>
      <c r="AF44" s="183"/>
      <c r="AG44" s="183"/>
      <c r="AH44" s="75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8"/>
      <c r="BB44" s="68"/>
      <c r="BD44" s="37"/>
    </row>
    <row r="45" spans="1:60" s="56" customFormat="1" ht="11.25" customHeight="1">
      <c r="A45" s="73" t="s">
        <v>27</v>
      </c>
      <c r="B45" s="76"/>
      <c r="C45" s="77"/>
      <c r="D45" s="77"/>
      <c r="E45" s="77"/>
      <c r="F45" s="77"/>
      <c r="G45" s="77"/>
      <c r="H45" s="77"/>
      <c r="I45" s="77"/>
      <c r="J45" s="78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175"/>
      <c r="V45" s="178">
        <f>SUM(B45:U45)</f>
        <v>0</v>
      </c>
      <c r="W45" s="79" t="s">
        <v>96</v>
      </c>
      <c r="X45" s="80"/>
      <c r="Y45" s="80"/>
      <c r="Z45" s="80"/>
      <c r="AA45" s="57"/>
      <c r="AB45" s="57"/>
      <c r="AC45" s="57"/>
      <c r="AE45" s="57"/>
      <c r="AF45" s="57"/>
      <c r="AG45" s="57"/>
      <c r="AH45" s="81"/>
      <c r="AI45" s="82"/>
    </row>
    <row r="46" spans="1:60" s="56" customFormat="1" ht="11.25" customHeight="1">
      <c r="A46" s="73" t="s">
        <v>28</v>
      </c>
      <c r="B46" s="83"/>
      <c r="C46" s="84"/>
      <c r="D46" s="84"/>
      <c r="E46" s="84"/>
      <c r="F46" s="84"/>
      <c r="G46" s="84"/>
      <c r="H46" s="84"/>
      <c r="I46" s="84"/>
      <c r="J46" s="85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176"/>
      <c r="V46" s="179">
        <f t="shared" ref="V46:V48" si="7">SUM(B46:U46)</f>
        <v>0</v>
      </c>
      <c r="W46" s="86"/>
      <c r="AA46" s="57"/>
      <c r="AB46" s="57"/>
      <c r="AC46" s="57"/>
      <c r="AE46" s="57"/>
      <c r="AF46" s="57"/>
      <c r="AG46" s="57"/>
      <c r="AH46" s="81"/>
    </row>
    <row r="47" spans="1:60" s="56" customFormat="1" ht="11.25" customHeight="1">
      <c r="A47" s="73" t="s">
        <v>29</v>
      </c>
      <c r="B47" s="83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176"/>
      <c r="V47" s="179">
        <f t="shared" si="7"/>
        <v>0</v>
      </c>
      <c r="W47" s="86"/>
      <c r="AA47" s="57"/>
      <c r="AB47" s="57"/>
      <c r="AC47" s="57"/>
      <c r="AE47" s="57"/>
      <c r="AF47" s="57"/>
      <c r="AG47" s="57"/>
      <c r="AH47" s="81"/>
    </row>
    <row r="48" spans="1:60" s="56" customFormat="1" ht="11.25" customHeight="1" thickBot="1">
      <c r="A48" s="73" t="s">
        <v>30</v>
      </c>
      <c r="B48" s="87"/>
      <c r="C48" s="88"/>
      <c r="D48" s="88"/>
      <c r="E48" s="88"/>
      <c r="F48" s="88"/>
      <c r="G48" s="89"/>
      <c r="H48" s="88"/>
      <c r="I48" s="88"/>
      <c r="J48" s="89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177"/>
      <c r="V48" s="180">
        <f t="shared" si="7"/>
        <v>0</v>
      </c>
      <c r="W48" s="86"/>
      <c r="AA48" s="57"/>
      <c r="AB48" s="57"/>
      <c r="AC48" s="57"/>
      <c r="AE48" s="57"/>
      <c r="AF48" s="57"/>
      <c r="AG48" s="57"/>
      <c r="AH48" s="81"/>
      <c r="AI48" s="90"/>
    </row>
    <row r="49" spans="1:54" s="56" customFormat="1" ht="17.25" customHeight="1">
      <c r="A49" s="119" t="s">
        <v>20</v>
      </c>
      <c r="B49" s="181">
        <f t="shared" ref="B49:U49" si="8">SUMPRODUCT(B23:B42,$V23:$V42)</f>
        <v>0</v>
      </c>
      <c r="C49" s="181">
        <f t="shared" si="8"/>
        <v>0</v>
      </c>
      <c r="D49" s="181">
        <f t="shared" si="8"/>
        <v>0</v>
      </c>
      <c r="E49" s="181">
        <f t="shared" si="8"/>
        <v>0</v>
      </c>
      <c r="F49" s="181">
        <f t="shared" si="8"/>
        <v>0</v>
      </c>
      <c r="G49" s="181">
        <f t="shared" si="8"/>
        <v>0</v>
      </c>
      <c r="H49" s="181">
        <f t="shared" si="8"/>
        <v>0</v>
      </c>
      <c r="I49" s="181">
        <f t="shared" si="8"/>
        <v>0</v>
      </c>
      <c r="J49" s="181">
        <f t="shared" si="8"/>
        <v>0</v>
      </c>
      <c r="K49" s="181">
        <f t="shared" si="8"/>
        <v>0</v>
      </c>
      <c r="L49" s="181">
        <f t="shared" si="8"/>
        <v>0</v>
      </c>
      <c r="M49" s="181">
        <f t="shared" si="8"/>
        <v>0</v>
      </c>
      <c r="N49" s="181">
        <f t="shared" si="8"/>
        <v>0</v>
      </c>
      <c r="O49" s="181">
        <f t="shared" si="8"/>
        <v>0</v>
      </c>
      <c r="P49" s="181">
        <f t="shared" si="8"/>
        <v>0</v>
      </c>
      <c r="Q49" s="181">
        <f t="shared" si="8"/>
        <v>0</v>
      </c>
      <c r="R49" s="181">
        <f t="shared" si="8"/>
        <v>0</v>
      </c>
      <c r="S49" s="181">
        <f t="shared" si="8"/>
        <v>0</v>
      </c>
      <c r="T49" s="181">
        <f t="shared" si="8"/>
        <v>0</v>
      </c>
      <c r="U49" s="181">
        <f t="shared" si="8"/>
        <v>0</v>
      </c>
      <c r="W49" s="86"/>
      <c r="AA49" s="57"/>
      <c r="AB49" s="57"/>
      <c r="AC49" s="57"/>
      <c r="AE49" s="57"/>
      <c r="AF49" s="57"/>
      <c r="AG49" s="57"/>
      <c r="AH49" s="81"/>
      <c r="AI49" s="90"/>
    </row>
    <row r="50" spans="1:54" s="56" customFormat="1" ht="57" customHeight="1">
      <c r="A50" s="73" t="s">
        <v>25</v>
      </c>
      <c r="B50" s="91" t="e">
        <f t="shared" ref="B50:U50" si="9">B49/SUM($B$49:$U$49)*100</f>
        <v>#DIV/0!</v>
      </c>
      <c r="C50" s="91" t="e">
        <f t="shared" si="9"/>
        <v>#DIV/0!</v>
      </c>
      <c r="D50" s="91" t="e">
        <f t="shared" si="9"/>
        <v>#DIV/0!</v>
      </c>
      <c r="E50" s="91" t="e">
        <f t="shared" si="9"/>
        <v>#DIV/0!</v>
      </c>
      <c r="F50" s="91" t="e">
        <f t="shared" si="9"/>
        <v>#DIV/0!</v>
      </c>
      <c r="G50" s="91" t="e">
        <f t="shared" si="9"/>
        <v>#DIV/0!</v>
      </c>
      <c r="H50" s="91" t="e">
        <f t="shared" si="9"/>
        <v>#DIV/0!</v>
      </c>
      <c r="I50" s="91" t="e">
        <f t="shared" si="9"/>
        <v>#DIV/0!</v>
      </c>
      <c r="J50" s="91" t="e">
        <f t="shared" si="9"/>
        <v>#DIV/0!</v>
      </c>
      <c r="K50" s="91" t="e">
        <f t="shared" si="9"/>
        <v>#DIV/0!</v>
      </c>
      <c r="L50" s="91" t="e">
        <f t="shared" si="9"/>
        <v>#DIV/0!</v>
      </c>
      <c r="M50" s="91" t="e">
        <f t="shared" si="9"/>
        <v>#DIV/0!</v>
      </c>
      <c r="N50" s="91" t="e">
        <f t="shared" si="9"/>
        <v>#DIV/0!</v>
      </c>
      <c r="O50" s="91" t="e">
        <f t="shared" si="9"/>
        <v>#DIV/0!</v>
      </c>
      <c r="P50" s="91" t="e">
        <f t="shared" si="9"/>
        <v>#DIV/0!</v>
      </c>
      <c r="Q50" s="91" t="e">
        <f t="shared" si="9"/>
        <v>#DIV/0!</v>
      </c>
      <c r="R50" s="91" t="e">
        <f t="shared" si="9"/>
        <v>#DIV/0!</v>
      </c>
      <c r="S50" s="91" t="e">
        <f t="shared" si="9"/>
        <v>#DIV/0!</v>
      </c>
      <c r="T50" s="91" t="e">
        <f t="shared" si="9"/>
        <v>#DIV/0!</v>
      </c>
      <c r="U50" s="91" t="e">
        <f t="shared" si="9"/>
        <v>#DIV/0!</v>
      </c>
      <c r="V50" s="96" t="s">
        <v>77</v>
      </c>
      <c r="W50" s="86"/>
      <c r="AA50" s="57"/>
      <c r="AB50" s="57"/>
      <c r="AC50" s="57"/>
      <c r="AE50" s="57"/>
      <c r="AF50" s="57"/>
      <c r="AG50" s="57"/>
      <c r="AH50" s="81"/>
      <c r="AI50" s="90"/>
    </row>
    <row r="51" spans="1:54" s="56" customFormat="1" ht="17.25" customHeight="1">
      <c r="A51" s="120" t="s">
        <v>21</v>
      </c>
      <c r="B51" s="121">
        <f t="shared" ref="B51:U51" si="10">SUMPRODUCT(B23:B42,$AE23:$AE42)</f>
        <v>0</v>
      </c>
      <c r="C51" s="121">
        <f t="shared" si="10"/>
        <v>0</v>
      </c>
      <c r="D51" s="121">
        <f t="shared" si="10"/>
        <v>0</v>
      </c>
      <c r="E51" s="121">
        <f t="shared" si="10"/>
        <v>0</v>
      </c>
      <c r="F51" s="121">
        <f t="shared" si="10"/>
        <v>0</v>
      </c>
      <c r="G51" s="121">
        <f t="shared" si="10"/>
        <v>0</v>
      </c>
      <c r="H51" s="121">
        <f t="shared" si="10"/>
        <v>0</v>
      </c>
      <c r="I51" s="121">
        <f t="shared" si="10"/>
        <v>0</v>
      </c>
      <c r="J51" s="121">
        <f t="shared" si="10"/>
        <v>0</v>
      </c>
      <c r="K51" s="121">
        <f t="shared" si="10"/>
        <v>0</v>
      </c>
      <c r="L51" s="121">
        <f t="shared" si="10"/>
        <v>0</v>
      </c>
      <c r="M51" s="121">
        <f t="shared" si="10"/>
        <v>0</v>
      </c>
      <c r="N51" s="121">
        <f t="shared" si="10"/>
        <v>0</v>
      </c>
      <c r="O51" s="121">
        <f t="shared" si="10"/>
        <v>0</v>
      </c>
      <c r="P51" s="121">
        <f t="shared" si="10"/>
        <v>0</v>
      </c>
      <c r="Q51" s="121">
        <f t="shared" si="10"/>
        <v>0</v>
      </c>
      <c r="R51" s="121">
        <f t="shared" si="10"/>
        <v>0</v>
      </c>
      <c r="S51" s="121">
        <f t="shared" si="10"/>
        <v>0</v>
      </c>
      <c r="T51" s="121">
        <f t="shared" si="10"/>
        <v>0</v>
      </c>
      <c r="U51" s="121">
        <f t="shared" si="10"/>
        <v>0</v>
      </c>
      <c r="AA51" s="57"/>
      <c r="AB51" s="57"/>
      <c r="AC51" s="57"/>
      <c r="AE51" s="57"/>
      <c r="AF51" s="57"/>
      <c r="AG51" s="57"/>
      <c r="AH51" s="81"/>
      <c r="AI51" s="82"/>
    </row>
    <row r="52" spans="1:54" s="56" customFormat="1" ht="57" customHeight="1">
      <c r="A52" s="73" t="s">
        <v>22</v>
      </c>
      <c r="B52" s="91" t="e">
        <f t="shared" ref="B52:U52" si="11">B51/SUM($B51:$U51)*100</f>
        <v>#DIV/0!</v>
      </c>
      <c r="C52" s="91" t="e">
        <f t="shared" si="11"/>
        <v>#DIV/0!</v>
      </c>
      <c r="D52" s="91" t="e">
        <f t="shared" si="11"/>
        <v>#DIV/0!</v>
      </c>
      <c r="E52" s="91" t="e">
        <f t="shared" si="11"/>
        <v>#DIV/0!</v>
      </c>
      <c r="F52" s="91" t="e">
        <f t="shared" si="11"/>
        <v>#DIV/0!</v>
      </c>
      <c r="G52" s="91" t="e">
        <f t="shared" si="11"/>
        <v>#DIV/0!</v>
      </c>
      <c r="H52" s="91" t="e">
        <f t="shared" si="11"/>
        <v>#DIV/0!</v>
      </c>
      <c r="I52" s="91" t="e">
        <f t="shared" si="11"/>
        <v>#DIV/0!</v>
      </c>
      <c r="J52" s="91" t="e">
        <f t="shared" si="11"/>
        <v>#DIV/0!</v>
      </c>
      <c r="K52" s="91" t="e">
        <f t="shared" si="11"/>
        <v>#DIV/0!</v>
      </c>
      <c r="L52" s="91" t="e">
        <f t="shared" si="11"/>
        <v>#DIV/0!</v>
      </c>
      <c r="M52" s="91" t="e">
        <f t="shared" si="11"/>
        <v>#DIV/0!</v>
      </c>
      <c r="N52" s="91" t="e">
        <f t="shared" si="11"/>
        <v>#DIV/0!</v>
      </c>
      <c r="O52" s="91" t="e">
        <f t="shared" si="11"/>
        <v>#DIV/0!</v>
      </c>
      <c r="P52" s="91" t="e">
        <f t="shared" si="11"/>
        <v>#DIV/0!</v>
      </c>
      <c r="Q52" s="91" t="e">
        <f t="shared" si="11"/>
        <v>#DIV/0!</v>
      </c>
      <c r="R52" s="91" t="e">
        <f t="shared" si="11"/>
        <v>#DIV/0!</v>
      </c>
      <c r="S52" s="91" t="e">
        <f t="shared" si="11"/>
        <v>#DIV/0!</v>
      </c>
      <c r="T52" s="91" t="e">
        <f t="shared" si="11"/>
        <v>#DIV/0!</v>
      </c>
      <c r="U52" s="91" t="e">
        <f t="shared" si="11"/>
        <v>#DIV/0!</v>
      </c>
      <c r="V52" s="96" t="s">
        <v>72</v>
      </c>
      <c r="AA52" s="57"/>
      <c r="AB52" s="57"/>
      <c r="AC52" s="57"/>
      <c r="AE52" s="57"/>
      <c r="AF52" s="57"/>
      <c r="AG52" s="57"/>
      <c r="AH52" s="81"/>
      <c r="AI52" s="90"/>
    </row>
    <row r="53" spans="1:54"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</row>
  </sheetData>
  <phoneticPr fontId="0" type="noConversion"/>
  <conditionalFormatting sqref="B43:U44">
    <cfRule type="cellIs" dxfId="5" priority="6" stopIfTrue="1" operator="equal">
      <formula>2</formula>
    </cfRule>
    <cfRule type="cellIs" dxfId="4" priority="7" stopIfTrue="1" operator="equal">
      <formula>1</formula>
    </cfRule>
  </conditionalFormatting>
  <conditionalFormatting sqref="AA23:AC4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  <cfRule type="cellIs" dxfId="3" priority="8" stopIfTrue="1" operator="between">
      <formula>1</formula>
      <formula>1.4</formula>
    </cfRule>
    <cfRule type="cellIs" dxfId="2" priority="9" stopIfTrue="1" operator="greaterThan">
      <formula>1.5</formula>
    </cfRule>
  </conditionalFormatting>
  <conditionalFormatting sqref="B23:U42">
    <cfRule type="cellIs" dxfId="1" priority="10" stopIfTrue="1" operator="equal">
      <formula>3</formula>
    </cfRule>
    <cfRule type="cellIs" dxfId="0" priority="11" stopIfTrue="1" operator="equal">
      <formula>2</formula>
    </cfRule>
  </conditionalFormatting>
  <conditionalFormatting sqref="W23:Z4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3:AG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43:AG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45:V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 horizontalCentered="1" verticalCentered="1"/>
  <pageMargins left="0.12" right="0.12" top="0.21" bottom="0.55000000000000004" header="0.22" footer="0.51181102300000003"/>
  <pageSetup paperSize="9" scale="85" orientation="portrait" horizontalDpi="300" verticalDpi="300" r:id="rId1"/>
  <headerFooter>
    <oddHeader>&amp;F</oddHeader>
    <oddFooter>Seite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AD112"/>
  <sheetViews>
    <sheetView zoomScale="80" zoomScaleNormal="80" workbookViewId="0">
      <selection activeCell="E3" sqref="E3"/>
    </sheetView>
  </sheetViews>
  <sheetFormatPr baseColWidth="10" defaultColWidth="11.3984375" defaultRowHeight="16"/>
  <cols>
    <col min="1" max="1" width="1.19921875" style="19" customWidth="1"/>
    <col min="2" max="2" width="6.19921875" style="19" customWidth="1"/>
    <col min="3" max="3" width="35.796875" style="19" customWidth="1"/>
    <col min="4" max="23" width="4.19921875" style="114" customWidth="1"/>
    <col min="24" max="24" width="6" style="114" customWidth="1"/>
    <col min="25" max="25" width="4.19921875" style="114" customWidth="1"/>
    <col min="26" max="26" width="4.59765625" style="19" customWidth="1"/>
    <col min="27" max="27" width="7.3984375" style="19" customWidth="1"/>
    <col min="28" max="28" width="11.3984375" style="19"/>
    <col min="29" max="29" width="4" style="19" customWidth="1"/>
    <col min="30" max="16384" width="11.3984375" style="19"/>
  </cols>
  <sheetData>
    <row r="1" spans="2:30" ht="74.25" customHeight="1">
      <c r="B1" s="20"/>
      <c r="C1" s="131"/>
      <c r="D1" s="184" t="s">
        <v>73</v>
      </c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"/>
    </row>
    <row r="2" spans="2:30" ht="24" customHeight="1" thickBot="1">
      <c r="B2" s="21"/>
      <c r="C2" s="129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12"/>
      <c r="Z2" s="22"/>
    </row>
    <row r="3" spans="2:30" ht="161.25" customHeight="1" thickBot="1">
      <c r="B3" s="23"/>
      <c r="C3" s="125"/>
      <c r="D3" s="126" t="str">
        <f>$C4</f>
        <v>Anforderung 1</v>
      </c>
      <c r="E3" s="127" t="str">
        <f>$C5</f>
        <v>Anforderung 2</v>
      </c>
      <c r="F3" s="127" t="str">
        <f>C6</f>
        <v>Anforderung 3</v>
      </c>
      <c r="G3" s="127" t="str">
        <f>C7</f>
        <v>Anforderung 4</v>
      </c>
      <c r="H3" s="127" t="str">
        <f>C8</f>
        <v>Anforderung 5</v>
      </c>
      <c r="I3" s="127" t="str">
        <f>C9</f>
        <v>Anforderung 6</v>
      </c>
      <c r="J3" s="127" t="str">
        <f>C10</f>
        <v>Anforderung 7</v>
      </c>
      <c r="K3" s="127" t="str">
        <f>C11</f>
        <v>Anforderung 8</v>
      </c>
      <c r="L3" s="127" t="str">
        <f>C12</f>
        <v>Anforderung 9</v>
      </c>
      <c r="M3" s="127" t="str">
        <f>C13</f>
        <v>Anforderung 10</v>
      </c>
      <c r="N3" s="127" t="str">
        <f>C14</f>
        <v>Anforderung 11</v>
      </c>
      <c r="O3" s="127" t="str">
        <f>C15</f>
        <v>Anforderung 12</v>
      </c>
      <c r="P3" s="127" t="str">
        <f>C16</f>
        <v>Anforderung 13</v>
      </c>
      <c r="Q3" s="127" t="str">
        <f>C17</f>
        <v>Anforderung 14</v>
      </c>
      <c r="R3" s="127" t="str">
        <f>C18</f>
        <v>Anforderung 15</v>
      </c>
      <c r="S3" s="127" t="str">
        <f>C19</f>
        <v>Anforderung 16</v>
      </c>
      <c r="T3" s="127" t="str">
        <f>C20</f>
        <v>Anforderung 17</v>
      </c>
      <c r="U3" s="127" t="str">
        <f>C21</f>
        <v>Anforderung 18</v>
      </c>
      <c r="V3" s="127" t="str">
        <f>C22</f>
        <v>Anforderung 19</v>
      </c>
      <c r="W3" s="128" t="str">
        <f>C23</f>
        <v>Anforderung 20</v>
      </c>
      <c r="X3" s="145" t="s">
        <v>24</v>
      </c>
      <c r="Y3" s="148" t="s">
        <v>84</v>
      </c>
      <c r="Z3" s="153" t="s">
        <v>83</v>
      </c>
      <c r="AA3" s="153" t="s">
        <v>86</v>
      </c>
    </row>
    <row r="4" spans="2:30" ht="22.5" customHeight="1">
      <c r="B4" s="97">
        <v>1</v>
      </c>
      <c r="C4" s="132" t="str">
        <f>HoQ!A23</f>
        <v>Anforderung 1</v>
      </c>
      <c r="D4" s="98"/>
      <c r="E4" s="99">
        <v>0</v>
      </c>
      <c r="F4" s="99">
        <v>0</v>
      </c>
      <c r="G4" s="99">
        <v>0</v>
      </c>
      <c r="H4" s="99">
        <v>0</v>
      </c>
      <c r="I4" s="99">
        <v>0</v>
      </c>
      <c r="J4" s="99">
        <v>0</v>
      </c>
      <c r="K4" s="99">
        <v>0</v>
      </c>
      <c r="L4" s="99">
        <v>0</v>
      </c>
      <c r="M4" s="99">
        <v>0</v>
      </c>
      <c r="N4" s="99">
        <v>0</v>
      </c>
      <c r="O4" s="100">
        <v>0</v>
      </c>
      <c r="P4" s="100">
        <v>0</v>
      </c>
      <c r="Q4" s="100">
        <v>0</v>
      </c>
      <c r="R4" s="100">
        <v>0</v>
      </c>
      <c r="S4" s="100">
        <v>0</v>
      </c>
      <c r="T4" s="100">
        <v>0</v>
      </c>
      <c r="U4" s="100">
        <v>0</v>
      </c>
      <c r="V4" s="100">
        <v>0</v>
      </c>
      <c r="W4" s="101">
        <v>0</v>
      </c>
      <c r="X4" s="102">
        <f t="shared" ref="X4:X23" si="0">SUM(IF(C4=0,0,SUM(D4:W4)))</f>
        <v>0</v>
      </c>
      <c r="Y4" s="149">
        <f t="shared" ref="Y4:Y23" si="1">INT(X4/X$24*10)</f>
        <v>0</v>
      </c>
      <c r="Z4" s="154">
        <f>X4/$X$24*100</f>
        <v>0</v>
      </c>
      <c r="AA4" s="154">
        <f>X4/$X$25*100</f>
        <v>0</v>
      </c>
      <c r="AC4" s="158" t="s">
        <v>78</v>
      </c>
    </row>
    <row r="5" spans="2:30" ht="22.5" customHeight="1">
      <c r="B5" s="97">
        <v>2</v>
      </c>
      <c r="C5" s="133" t="str">
        <f>HoQ!A24</f>
        <v>Anforderung 2</v>
      </c>
      <c r="D5" s="141">
        <f>2-E4</f>
        <v>2</v>
      </c>
      <c r="E5" s="103"/>
      <c r="F5" s="104">
        <v>0</v>
      </c>
      <c r="G5" s="104">
        <v>0</v>
      </c>
      <c r="H5" s="104">
        <v>0</v>
      </c>
      <c r="I5" s="104">
        <v>0</v>
      </c>
      <c r="J5" s="104">
        <v>0</v>
      </c>
      <c r="K5" s="104">
        <v>0</v>
      </c>
      <c r="L5" s="104">
        <v>0</v>
      </c>
      <c r="M5" s="104">
        <v>0</v>
      </c>
      <c r="N5" s="104">
        <v>0</v>
      </c>
      <c r="O5" s="105">
        <v>0</v>
      </c>
      <c r="P5" s="105">
        <v>0</v>
      </c>
      <c r="Q5" s="105">
        <v>0</v>
      </c>
      <c r="R5" s="105">
        <v>0</v>
      </c>
      <c r="S5" s="105">
        <v>0</v>
      </c>
      <c r="T5" s="105">
        <v>0</v>
      </c>
      <c r="U5" s="105">
        <v>0</v>
      </c>
      <c r="V5" s="105">
        <v>0</v>
      </c>
      <c r="W5" s="106">
        <v>0</v>
      </c>
      <c r="X5" s="107">
        <f t="shared" si="0"/>
        <v>2</v>
      </c>
      <c r="Y5" s="150">
        <f t="shared" si="1"/>
        <v>0</v>
      </c>
      <c r="Z5" s="154">
        <f t="shared" ref="Z5:Z23" si="2">X5/$X$24*100</f>
        <v>5.2631578947368416</v>
      </c>
      <c r="AA5" s="154">
        <f t="shared" ref="AA5:AA23" si="3">X5/$X$25*100</f>
        <v>0.52631578947368418</v>
      </c>
      <c r="AC5" s="157">
        <v>2</v>
      </c>
      <c r="AD5" s="156" t="s">
        <v>87</v>
      </c>
    </row>
    <row r="6" spans="2:30" ht="22.5" customHeight="1">
      <c r="B6" s="97">
        <v>3</v>
      </c>
      <c r="C6" s="133" t="str">
        <f>HoQ!A25</f>
        <v>Anforderung 3</v>
      </c>
      <c r="D6" s="141">
        <f>2-F4</f>
        <v>2</v>
      </c>
      <c r="E6" s="143">
        <f>2-F5</f>
        <v>2</v>
      </c>
      <c r="F6" s="103"/>
      <c r="G6" s="104">
        <v>0</v>
      </c>
      <c r="H6" s="104">
        <v>0</v>
      </c>
      <c r="I6" s="104">
        <v>0</v>
      </c>
      <c r="J6" s="104">
        <v>0</v>
      </c>
      <c r="K6" s="104">
        <v>0</v>
      </c>
      <c r="L6" s="104">
        <v>0</v>
      </c>
      <c r="M6" s="104">
        <v>0</v>
      </c>
      <c r="N6" s="104">
        <v>0</v>
      </c>
      <c r="O6" s="105">
        <v>0</v>
      </c>
      <c r="P6" s="105">
        <v>0</v>
      </c>
      <c r="Q6" s="105">
        <v>0</v>
      </c>
      <c r="R6" s="105">
        <v>0</v>
      </c>
      <c r="S6" s="105">
        <v>0</v>
      </c>
      <c r="T6" s="105">
        <v>0</v>
      </c>
      <c r="U6" s="105">
        <v>0</v>
      </c>
      <c r="V6" s="105">
        <v>0</v>
      </c>
      <c r="W6" s="106">
        <v>0</v>
      </c>
      <c r="X6" s="107">
        <f t="shared" si="0"/>
        <v>4</v>
      </c>
      <c r="Y6" s="150">
        <f t="shared" si="1"/>
        <v>1</v>
      </c>
      <c r="Z6" s="154">
        <f t="shared" si="2"/>
        <v>10.526315789473683</v>
      </c>
      <c r="AA6" s="154">
        <f t="shared" si="3"/>
        <v>1.0526315789473684</v>
      </c>
      <c r="AC6" s="157">
        <v>1</v>
      </c>
      <c r="AD6" s="156" t="s">
        <v>88</v>
      </c>
    </row>
    <row r="7" spans="2:30" ht="22.5" customHeight="1">
      <c r="B7" s="97">
        <v>4</v>
      </c>
      <c r="C7" s="133" t="str">
        <f>HoQ!A26</f>
        <v>Anforderung 4</v>
      </c>
      <c r="D7" s="141">
        <f>2-G4</f>
        <v>2</v>
      </c>
      <c r="E7" s="143">
        <f>2-G5</f>
        <v>2</v>
      </c>
      <c r="F7" s="143">
        <f>2-G6</f>
        <v>2</v>
      </c>
      <c r="G7" s="103"/>
      <c r="H7" s="104">
        <v>0</v>
      </c>
      <c r="I7" s="104">
        <v>0</v>
      </c>
      <c r="J7" s="104">
        <v>0</v>
      </c>
      <c r="K7" s="104">
        <v>0</v>
      </c>
      <c r="L7" s="104">
        <v>0</v>
      </c>
      <c r="M7" s="104">
        <v>0</v>
      </c>
      <c r="N7" s="104">
        <v>0</v>
      </c>
      <c r="O7" s="105">
        <v>0</v>
      </c>
      <c r="P7" s="105">
        <v>0</v>
      </c>
      <c r="Q7" s="105">
        <v>0</v>
      </c>
      <c r="R7" s="105">
        <v>0</v>
      </c>
      <c r="S7" s="105">
        <v>0</v>
      </c>
      <c r="T7" s="105">
        <v>0</v>
      </c>
      <c r="U7" s="105">
        <v>0</v>
      </c>
      <c r="V7" s="105">
        <v>0</v>
      </c>
      <c r="W7" s="106">
        <v>0</v>
      </c>
      <c r="X7" s="107">
        <f t="shared" si="0"/>
        <v>6</v>
      </c>
      <c r="Y7" s="150">
        <f t="shared" si="1"/>
        <v>1</v>
      </c>
      <c r="Z7" s="154">
        <f t="shared" si="2"/>
        <v>15.789473684210526</v>
      </c>
      <c r="AA7" s="154">
        <f t="shared" si="3"/>
        <v>1.5789473684210527</v>
      </c>
      <c r="AC7" s="157">
        <v>0</v>
      </c>
      <c r="AD7" s="156" t="s">
        <v>89</v>
      </c>
    </row>
    <row r="8" spans="2:30" ht="22.5" customHeight="1">
      <c r="B8" s="97">
        <v>5</v>
      </c>
      <c r="C8" s="133" t="str">
        <f>HoQ!A27</f>
        <v>Anforderung 5</v>
      </c>
      <c r="D8" s="141">
        <f>2-H4</f>
        <v>2</v>
      </c>
      <c r="E8" s="143">
        <f>2-H5</f>
        <v>2</v>
      </c>
      <c r="F8" s="143">
        <f>2-H6</f>
        <v>2</v>
      </c>
      <c r="G8" s="143">
        <f>2-H7</f>
        <v>2</v>
      </c>
      <c r="H8" s="103"/>
      <c r="I8" s="104">
        <v>0</v>
      </c>
      <c r="J8" s="104">
        <v>0</v>
      </c>
      <c r="K8" s="104">
        <v>0</v>
      </c>
      <c r="L8" s="104">
        <v>0</v>
      </c>
      <c r="M8" s="104">
        <v>0</v>
      </c>
      <c r="N8" s="104">
        <v>0</v>
      </c>
      <c r="O8" s="105">
        <v>0</v>
      </c>
      <c r="P8" s="105">
        <v>0</v>
      </c>
      <c r="Q8" s="105">
        <v>0</v>
      </c>
      <c r="R8" s="105">
        <v>0</v>
      </c>
      <c r="S8" s="105">
        <v>0</v>
      </c>
      <c r="T8" s="105">
        <v>0</v>
      </c>
      <c r="U8" s="105">
        <v>0</v>
      </c>
      <c r="V8" s="105">
        <v>0</v>
      </c>
      <c r="W8" s="106">
        <v>0</v>
      </c>
      <c r="X8" s="107">
        <f t="shared" si="0"/>
        <v>8</v>
      </c>
      <c r="Y8" s="150">
        <f t="shared" si="1"/>
        <v>2</v>
      </c>
      <c r="Z8" s="154">
        <f t="shared" si="2"/>
        <v>21.052631578947366</v>
      </c>
      <c r="AA8" s="154">
        <f t="shared" si="3"/>
        <v>2.1052631578947367</v>
      </c>
    </row>
    <row r="9" spans="2:30" ht="22.5" customHeight="1">
      <c r="B9" s="97">
        <v>6</v>
      </c>
      <c r="C9" s="133" t="str">
        <f>HoQ!A28</f>
        <v>Anforderung 6</v>
      </c>
      <c r="D9" s="141">
        <f>2-I4</f>
        <v>2</v>
      </c>
      <c r="E9" s="143">
        <f>2-I5</f>
        <v>2</v>
      </c>
      <c r="F9" s="143">
        <f>2-I6</f>
        <v>2</v>
      </c>
      <c r="G9" s="143">
        <f>2-I7</f>
        <v>2</v>
      </c>
      <c r="H9" s="143">
        <f>2-I8</f>
        <v>2</v>
      </c>
      <c r="I9" s="103"/>
      <c r="J9" s="104">
        <v>0</v>
      </c>
      <c r="K9" s="104">
        <v>0</v>
      </c>
      <c r="L9" s="104">
        <v>0</v>
      </c>
      <c r="M9" s="104">
        <v>0</v>
      </c>
      <c r="N9" s="104">
        <v>0</v>
      </c>
      <c r="O9" s="105">
        <v>0</v>
      </c>
      <c r="P9" s="105">
        <v>0</v>
      </c>
      <c r="Q9" s="105">
        <v>0</v>
      </c>
      <c r="R9" s="105">
        <v>0</v>
      </c>
      <c r="S9" s="105">
        <v>0</v>
      </c>
      <c r="T9" s="105">
        <v>0</v>
      </c>
      <c r="U9" s="105">
        <v>0</v>
      </c>
      <c r="V9" s="105">
        <v>0</v>
      </c>
      <c r="W9" s="106">
        <v>0</v>
      </c>
      <c r="X9" s="107">
        <f t="shared" si="0"/>
        <v>10</v>
      </c>
      <c r="Y9" s="150">
        <f t="shared" si="1"/>
        <v>2</v>
      </c>
      <c r="Z9" s="154">
        <f t="shared" si="2"/>
        <v>26.315789473684209</v>
      </c>
      <c r="AA9" s="154">
        <f t="shared" si="3"/>
        <v>2.6315789473684208</v>
      </c>
    </row>
    <row r="10" spans="2:30" ht="22.5" customHeight="1">
      <c r="B10" s="24">
        <v>7</v>
      </c>
      <c r="C10" s="133" t="str">
        <f>HoQ!A29</f>
        <v>Anforderung 7</v>
      </c>
      <c r="D10" s="141">
        <f>2-J4</f>
        <v>2</v>
      </c>
      <c r="E10" s="143">
        <f>2-J5</f>
        <v>2</v>
      </c>
      <c r="F10" s="143">
        <f>2-J6</f>
        <v>2</v>
      </c>
      <c r="G10" s="143">
        <f>2-J7</f>
        <v>2</v>
      </c>
      <c r="H10" s="143">
        <f>2-J8</f>
        <v>2</v>
      </c>
      <c r="I10" s="143">
        <f>2-J9</f>
        <v>2</v>
      </c>
      <c r="J10" s="103"/>
      <c r="K10" s="104">
        <v>0</v>
      </c>
      <c r="L10" s="104">
        <v>0</v>
      </c>
      <c r="M10" s="104">
        <v>0</v>
      </c>
      <c r="N10" s="104">
        <v>0</v>
      </c>
      <c r="O10" s="105">
        <v>0</v>
      </c>
      <c r="P10" s="105">
        <v>0</v>
      </c>
      <c r="Q10" s="105">
        <v>0</v>
      </c>
      <c r="R10" s="105">
        <v>0</v>
      </c>
      <c r="S10" s="105">
        <v>0</v>
      </c>
      <c r="T10" s="105">
        <v>0</v>
      </c>
      <c r="U10" s="105">
        <v>0</v>
      </c>
      <c r="V10" s="105">
        <v>0</v>
      </c>
      <c r="W10" s="106">
        <v>0</v>
      </c>
      <c r="X10" s="107">
        <f t="shared" si="0"/>
        <v>12</v>
      </c>
      <c r="Y10" s="150">
        <f t="shared" si="1"/>
        <v>3</v>
      </c>
      <c r="Z10" s="154">
        <f t="shared" si="2"/>
        <v>31.578947368421051</v>
      </c>
      <c r="AA10" s="154">
        <f t="shared" si="3"/>
        <v>3.1578947368421053</v>
      </c>
    </row>
    <row r="11" spans="2:30" ht="22.5" customHeight="1">
      <c r="B11" s="24">
        <v>8</v>
      </c>
      <c r="C11" s="133" t="str">
        <f>HoQ!A30</f>
        <v>Anforderung 8</v>
      </c>
      <c r="D11" s="141">
        <f>2-K4</f>
        <v>2</v>
      </c>
      <c r="E11" s="143">
        <f>2-K5</f>
        <v>2</v>
      </c>
      <c r="F11" s="143">
        <f>2-K6</f>
        <v>2</v>
      </c>
      <c r="G11" s="143">
        <f>2-K7</f>
        <v>2</v>
      </c>
      <c r="H11" s="143">
        <f>2-K8</f>
        <v>2</v>
      </c>
      <c r="I11" s="143">
        <f>2-K9</f>
        <v>2</v>
      </c>
      <c r="J11" s="143">
        <f>2-K10</f>
        <v>2</v>
      </c>
      <c r="K11" s="103"/>
      <c r="L11" s="104">
        <v>0</v>
      </c>
      <c r="M11" s="104">
        <v>0</v>
      </c>
      <c r="N11" s="104">
        <v>0</v>
      </c>
      <c r="O11" s="105">
        <v>0</v>
      </c>
      <c r="P11" s="105">
        <v>0</v>
      </c>
      <c r="Q11" s="105">
        <v>0</v>
      </c>
      <c r="R11" s="105">
        <v>0</v>
      </c>
      <c r="S11" s="105">
        <v>0</v>
      </c>
      <c r="T11" s="105">
        <v>0</v>
      </c>
      <c r="U11" s="105">
        <v>0</v>
      </c>
      <c r="V11" s="105">
        <v>0</v>
      </c>
      <c r="W11" s="106">
        <v>0</v>
      </c>
      <c r="X11" s="107">
        <f t="shared" si="0"/>
        <v>14</v>
      </c>
      <c r="Y11" s="150">
        <f t="shared" si="1"/>
        <v>3</v>
      </c>
      <c r="Z11" s="154">
        <f t="shared" si="2"/>
        <v>36.84210526315789</v>
      </c>
      <c r="AA11" s="154">
        <f t="shared" si="3"/>
        <v>3.6842105263157889</v>
      </c>
    </row>
    <row r="12" spans="2:30" ht="22.5" customHeight="1">
      <c r="B12" s="24">
        <v>9</v>
      </c>
      <c r="C12" s="133" t="str">
        <f>HoQ!A31</f>
        <v>Anforderung 9</v>
      </c>
      <c r="D12" s="141">
        <f>2-L4</f>
        <v>2</v>
      </c>
      <c r="E12" s="143">
        <f>2-L5</f>
        <v>2</v>
      </c>
      <c r="F12" s="143">
        <f>2-L6</f>
        <v>2</v>
      </c>
      <c r="G12" s="143">
        <f>2-L7</f>
        <v>2</v>
      </c>
      <c r="H12" s="143">
        <f>2-L8</f>
        <v>2</v>
      </c>
      <c r="I12" s="143">
        <f>2-L9</f>
        <v>2</v>
      </c>
      <c r="J12" s="143">
        <f>2-L10</f>
        <v>2</v>
      </c>
      <c r="K12" s="143">
        <f>2-L11</f>
        <v>2</v>
      </c>
      <c r="L12" s="103"/>
      <c r="M12" s="104">
        <v>0</v>
      </c>
      <c r="N12" s="104">
        <v>0</v>
      </c>
      <c r="O12" s="105">
        <v>0</v>
      </c>
      <c r="P12" s="105">
        <v>0</v>
      </c>
      <c r="Q12" s="105">
        <v>0</v>
      </c>
      <c r="R12" s="105">
        <v>0</v>
      </c>
      <c r="S12" s="105">
        <v>0</v>
      </c>
      <c r="T12" s="105">
        <v>0</v>
      </c>
      <c r="U12" s="105">
        <v>0</v>
      </c>
      <c r="V12" s="105">
        <v>0</v>
      </c>
      <c r="W12" s="106">
        <v>0</v>
      </c>
      <c r="X12" s="107">
        <f t="shared" si="0"/>
        <v>16</v>
      </c>
      <c r="Y12" s="150">
        <f t="shared" si="1"/>
        <v>4</v>
      </c>
      <c r="Z12" s="154">
        <f t="shared" si="2"/>
        <v>42.105263157894733</v>
      </c>
      <c r="AA12" s="154">
        <f t="shared" si="3"/>
        <v>4.2105263157894735</v>
      </c>
    </row>
    <row r="13" spans="2:30" ht="22.5" customHeight="1">
      <c r="B13" s="24">
        <v>10</v>
      </c>
      <c r="C13" s="133" t="str">
        <f>HoQ!A32</f>
        <v>Anforderung 10</v>
      </c>
      <c r="D13" s="141">
        <f>2-M4</f>
        <v>2</v>
      </c>
      <c r="E13" s="143">
        <f>2-M5</f>
        <v>2</v>
      </c>
      <c r="F13" s="143">
        <f>2-M6</f>
        <v>2</v>
      </c>
      <c r="G13" s="143">
        <f>2-M7</f>
        <v>2</v>
      </c>
      <c r="H13" s="143">
        <f>2-M8</f>
        <v>2</v>
      </c>
      <c r="I13" s="143">
        <f>2-M9</f>
        <v>2</v>
      </c>
      <c r="J13" s="143">
        <f>2-M10</f>
        <v>2</v>
      </c>
      <c r="K13" s="143">
        <f>2-M11</f>
        <v>2</v>
      </c>
      <c r="L13" s="143">
        <f>2-M12</f>
        <v>2</v>
      </c>
      <c r="M13" s="103"/>
      <c r="N13" s="104">
        <v>0</v>
      </c>
      <c r="O13" s="105">
        <v>0</v>
      </c>
      <c r="P13" s="105">
        <v>0</v>
      </c>
      <c r="Q13" s="105">
        <v>0</v>
      </c>
      <c r="R13" s="105">
        <v>0</v>
      </c>
      <c r="S13" s="105">
        <v>0</v>
      </c>
      <c r="T13" s="105">
        <v>0</v>
      </c>
      <c r="U13" s="105">
        <v>0</v>
      </c>
      <c r="V13" s="105">
        <v>0</v>
      </c>
      <c r="W13" s="106">
        <v>0</v>
      </c>
      <c r="X13" s="107">
        <f t="shared" si="0"/>
        <v>18</v>
      </c>
      <c r="Y13" s="150">
        <f t="shared" si="1"/>
        <v>4</v>
      </c>
      <c r="Z13" s="154">
        <f t="shared" si="2"/>
        <v>47.368421052631575</v>
      </c>
      <c r="AA13" s="154">
        <f t="shared" si="3"/>
        <v>4.7368421052631584</v>
      </c>
    </row>
    <row r="14" spans="2:30" ht="22.5" customHeight="1">
      <c r="B14" s="24">
        <v>11</v>
      </c>
      <c r="C14" s="133" t="str">
        <f>HoQ!A33</f>
        <v>Anforderung 11</v>
      </c>
      <c r="D14" s="141">
        <f>2-N4</f>
        <v>2</v>
      </c>
      <c r="E14" s="143">
        <f>2-N5</f>
        <v>2</v>
      </c>
      <c r="F14" s="143">
        <f>2-N6</f>
        <v>2</v>
      </c>
      <c r="G14" s="143">
        <f>2-N7</f>
        <v>2</v>
      </c>
      <c r="H14" s="143">
        <f>2-N8</f>
        <v>2</v>
      </c>
      <c r="I14" s="143">
        <f>2-N9</f>
        <v>2</v>
      </c>
      <c r="J14" s="143">
        <f>2-N10</f>
        <v>2</v>
      </c>
      <c r="K14" s="143">
        <f>2-N11</f>
        <v>2</v>
      </c>
      <c r="L14" s="143">
        <f>2-N12</f>
        <v>2</v>
      </c>
      <c r="M14" s="143">
        <f>2-N13</f>
        <v>2</v>
      </c>
      <c r="N14" s="103"/>
      <c r="O14" s="109">
        <v>0</v>
      </c>
      <c r="P14" s="109">
        <v>0</v>
      </c>
      <c r="Q14" s="109">
        <v>0</v>
      </c>
      <c r="R14" s="109">
        <v>0</v>
      </c>
      <c r="S14" s="109">
        <v>0</v>
      </c>
      <c r="T14" s="109">
        <v>0</v>
      </c>
      <c r="U14" s="109">
        <v>0</v>
      </c>
      <c r="V14" s="105">
        <v>0</v>
      </c>
      <c r="W14" s="106">
        <v>0</v>
      </c>
      <c r="X14" s="146">
        <f t="shared" si="0"/>
        <v>20</v>
      </c>
      <c r="Y14" s="151">
        <f t="shared" si="1"/>
        <v>5</v>
      </c>
      <c r="Z14" s="154">
        <f t="shared" si="2"/>
        <v>52.631578947368418</v>
      </c>
      <c r="AA14" s="154">
        <f t="shared" si="3"/>
        <v>5.2631578947368416</v>
      </c>
    </row>
    <row r="15" spans="2:30" ht="22.5" customHeight="1">
      <c r="B15" s="24">
        <v>12</v>
      </c>
      <c r="C15" s="133" t="str">
        <f>HoQ!A34</f>
        <v>Anforderung 12</v>
      </c>
      <c r="D15" s="141">
        <f>2-O$4</f>
        <v>2</v>
      </c>
      <c r="E15" s="143">
        <f>2-O5</f>
        <v>2</v>
      </c>
      <c r="F15" s="143">
        <f>2-O6</f>
        <v>2</v>
      </c>
      <c r="G15" s="143">
        <f>2-O7</f>
        <v>2</v>
      </c>
      <c r="H15" s="143">
        <f>2-O8</f>
        <v>2</v>
      </c>
      <c r="I15" s="143">
        <f>2-O9</f>
        <v>2</v>
      </c>
      <c r="J15" s="143">
        <f>2-O10</f>
        <v>2</v>
      </c>
      <c r="K15" s="143">
        <f>2-O11</f>
        <v>2</v>
      </c>
      <c r="L15" s="143">
        <f>2-O12</f>
        <v>2</v>
      </c>
      <c r="M15" s="143">
        <f>2-O13</f>
        <v>2</v>
      </c>
      <c r="N15" s="143">
        <f>2-O14</f>
        <v>2</v>
      </c>
      <c r="O15" s="103"/>
      <c r="P15" s="109">
        <v>0</v>
      </c>
      <c r="Q15" s="109">
        <v>0</v>
      </c>
      <c r="R15" s="109">
        <v>0</v>
      </c>
      <c r="S15" s="109">
        <v>0</v>
      </c>
      <c r="T15" s="109">
        <v>0</v>
      </c>
      <c r="U15" s="109">
        <v>0</v>
      </c>
      <c r="V15" s="105">
        <v>0</v>
      </c>
      <c r="W15" s="106">
        <v>0</v>
      </c>
      <c r="X15" s="146">
        <f t="shared" si="0"/>
        <v>22</v>
      </c>
      <c r="Y15" s="151">
        <f t="shared" si="1"/>
        <v>5</v>
      </c>
      <c r="Z15" s="154">
        <f t="shared" si="2"/>
        <v>57.894736842105267</v>
      </c>
      <c r="AA15" s="154">
        <f t="shared" si="3"/>
        <v>5.7894736842105265</v>
      </c>
    </row>
    <row r="16" spans="2:30" ht="22.5" customHeight="1">
      <c r="B16" s="24">
        <v>13</v>
      </c>
      <c r="C16" s="133" t="str">
        <f>HoQ!A35</f>
        <v>Anforderung 13</v>
      </c>
      <c r="D16" s="141">
        <f>2-P4</f>
        <v>2</v>
      </c>
      <c r="E16" s="143">
        <f>2-P5</f>
        <v>2</v>
      </c>
      <c r="F16" s="143">
        <f>2-P6</f>
        <v>2</v>
      </c>
      <c r="G16" s="143">
        <f>2-P7</f>
        <v>2</v>
      </c>
      <c r="H16" s="143">
        <f>2-P8</f>
        <v>2</v>
      </c>
      <c r="I16" s="143">
        <f>2-P9</f>
        <v>2</v>
      </c>
      <c r="J16" s="143">
        <f>2-P10</f>
        <v>2</v>
      </c>
      <c r="K16" s="143">
        <f>2-P11</f>
        <v>2</v>
      </c>
      <c r="L16" s="143">
        <f>2-P12</f>
        <v>2</v>
      </c>
      <c r="M16" s="143">
        <f>2-P13</f>
        <v>2</v>
      </c>
      <c r="N16" s="143">
        <f>2-P14</f>
        <v>2</v>
      </c>
      <c r="O16" s="143">
        <f>2-P15</f>
        <v>2</v>
      </c>
      <c r="P16" s="103"/>
      <c r="Q16" s="108">
        <v>0</v>
      </c>
      <c r="R16" s="108">
        <v>0</v>
      </c>
      <c r="S16" s="108">
        <v>0</v>
      </c>
      <c r="T16" s="108">
        <v>0</v>
      </c>
      <c r="U16" s="108">
        <v>0</v>
      </c>
      <c r="V16" s="105">
        <v>0</v>
      </c>
      <c r="W16" s="106">
        <v>0</v>
      </c>
      <c r="X16" s="146">
        <f t="shared" si="0"/>
        <v>24</v>
      </c>
      <c r="Y16" s="151">
        <f t="shared" si="1"/>
        <v>6</v>
      </c>
      <c r="Z16" s="154">
        <f t="shared" si="2"/>
        <v>63.157894736842103</v>
      </c>
      <c r="AA16" s="154">
        <f t="shared" si="3"/>
        <v>6.3157894736842106</v>
      </c>
    </row>
    <row r="17" spans="2:27" ht="22.5" customHeight="1">
      <c r="B17" s="24">
        <v>14</v>
      </c>
      <c r="C17" s="133" t="str">
        <f>HoQ!A36</f>
        <v>Anforderung 14</v>
      </c>
      <c r="D17" s="141">
        <f>2-Q4</f>
        <v>2</v>
      </c>
      <c r="E17" s="143">
        <f>2-Q5</f>
        <v>2</v>
      </c>
      <c r="F17" s="143">
        <f>2-Q6</f>
        <v>2</v>
      </c>
      <c r="G17" s="143">
        <f>2-Q7</f>
        <v>2</v>
      </c>
      <c r="H17" s="143">
        <f>2-Q8</f>
        <v>2</v>
      </c>
      <c r="I17" s="143">
        <f>2-Q9</f>
        <v>2</v>
      </c>
      <c r="J17" s="143">
        <f>2-Q10</f>
        <v>2</v>
      </c>
      <c r="K17" s="143">
        <f>2-Q11</f>
        <v>2</v>
      </c>
      <c r="L17" s="143">
        <f>2-Q12</f>
        <v>2</v>
      </c>
      <c r="M17" s="143">
        <f>2-Q13</f>
        <v>2</v>
      </c>
      <c r="N17" s="143">
        <f>2-Q14</f>
        <v>2</v>
      </c>
      <c r="O17" s="143">
        <f>2-Q15</f>
        <v>2</v>
      </c>
      <c r="P17" s="143">
        <f>2-Q16</f>
        <v>2</v>
      </c>
      <c r="Q17" s="103"/>
      <c r="R17" s="108">
        <v>0</v>
      </c>
      <c r="S17" s="108">
        <v>0</v>
      </c>
      <c r="T17" s="108">
        <v>0</v>
      </c>
      <c r="U17" s="108">
        <v>0</v>
      </c>
      <c r="V17" s="105">
        <v>0</v>
      </c>
      <c r="W17" s="106">
        <v>0</v>
      </c>
      <c r="X17" s="146">
        <f t="shared" si="0"/>
        <v>26</v>
      </c>
      <c r="Y17" s="151">
        <f t="shared" si="1"/>
        <v>6</v>
      </c>
      <c r="Z17" s="154">
        <f t="shared" si="2"/>
        <v>68.421052631578945</v>
      </c>
      <c r="AA17" s="154">
        <f t="shared" si="3"/>
        <v>6.8421052631578956</v>
      </c>
    </row>
    <row r="18" spans="2:27" ht="22.5" customHeight="1">
      <c r="B18" s="24">
        <v>15</v>
      </c>
      <c r="C18" s="133" t="str">
        <f>HoQ!A37</f>
        <v>Anforderung 15</v>
      </c>
      <c r="D18" s="141">
        <f>2-R4</f>
        <v>2</v>
      </c>
      <c r="E18" s="143">
        <f>2-R5</f>
        <v>2</v>
      </c>
      <c r="F18" s="143">
        <f>2-R6</f>
        <v>2</v>
      </c>
      <c r="G18" s="143">
        <f>2-R7</f>
        <v>2</v>
      </c>
      <c r="H18" s="143">
        <f>2-R8</f>
        <v>2</v>
      </c>
      <c r="I18" s="143">
        <f>2-R9</f>
        <v>2</v>
      </c>
      <c r="J18" s="143">
        <f>2-R10</f>
        <v>2</v>
      </c>
      <c r="K18" s="143">
        <f>2-R11</f>
        <v>2</v>
      </c>
      <c r="L18" s="143">
        <f>2-R12</f>
        <v>2</v>
      </c>
      <c r="M18" s="143">
        <f>2-R13</f>
        <v>2</v>
      </c>
      <c r="N18" s="143">
        <f>2-R14</f>
        <v>2</v>
      </c>
      <c r="O18" s="143">
        <f>2-R15</f>
        <v>2</v>
      </c>
      <c r="P18" s="143">
        <f>2-R16</f>
        <v>2</v>
      </c>
      <c r="Q18" s="143">
        <f>2-R17</f>
        <v>2</v>
      </c>
      <c r="R18" s="103"/>
      <c r="S18" s="108">
        <v>0</v>
      </c>
      <c r="T18" s="108">
        <v>0</v>
      </c>
      <c r="U18" s="108">
        <v>0</v>
      </c>
      <c r="V18" s="105">
        <v>0</v>
      </c>
      <c r="W18" s="106">
        <v>0</v>
      </c>
      <c r="X18" s="146">
        <f t="shared" si="0"/>
        <v>28</v>
      </c>
      <c r="Y18" s="151">
        <f t="shared" si="1"/>
        <v>7</v>
      </c>
      <c r="Z18" s="154">
        <f t="shared" si="2"/>
        <v>73.68421052631578</v>
      </c>
      <c r="AA18" s="154">
        <f t="shared" si="3"/>
        <v>7.3684210526315779</v>
      </c>
    </row>
    <row r="19" spans="2:27" ht="22.5" customHeight="1">
      <c r="B19" s="24">
        <v>16</v>
      </c>
      <c r="C19" s="133" t="str">
        <f>HoQ!A38</f>
        <v>Anforderung 16</v>
      </c>
      <c r="D19" s="141">
        <f>2-S4</f>
        <v>2</v>
      </c>
      <c r="E19" s="143">
        <f>2-S5</f>
        <v>2</v>
      </c>
      <c r="F19" s="143">
        <f>2-S6</f>
        <v>2</v>
      </c>
      <c r="G19" s="143">
        <f>2-S7</f>
        <v>2</v>
      </c>
      <c r="H19" s="143">
        <f>2-S8</f>
        <v>2</v>
      </c>
      <c r="I19" s="143">
        <f>2-S9</f>
        <v>2</v>
      </c>
      <c r="J19" s="143">
        <f>2-S10</f>
        <v>2</v>
      </c>
      <c r="K19" s="143">
        <f>2-S11</f>
        <v>2</v>
      </c>
      <c r="L19" s="143">
        <f>2-S12</f>
        <v>2</v>
      </c>
      <c r="M19" s="143">
        <f>2-S13</f>
        <v>2</v>
      </c>
      <c r="N19" s="143">
        <f>2-S14</f>
        <v>2</v>
      </c>
      <c r="O19" s="143">
        <f>2-S15</f>
        <v>2</v>
      </c>
      <c r="P19" s="143">
        <f>2-S16</f>
        <v>2</v>
      </c>
      <c r="Q19" s="143">
        <f>2-S17</f>
        <v>2</v>
      </c>
      <c r="R19" s="143">
        <f>2-S18</f>
        <v>2</v>
      </c>
      <c r="S19" s="103"/>
      <c r="T19" s="108">
        <v>0</v>
      </c>
      <c r="U19" s="108">
        <v>0</v>
      </c>
      <c r="V19" s="105">
        <v>0</v>
      </c>
      <c r="W19" s="106">
        <v>0</v>
      </c>
      <c r="X19" s="146">
        <f t="shared" si="0"/>
        <v>30</v>
      </c>
      <c r="Y19" s="151">
        <f t="shared" si="1"/>
        <v>7</v>
      </c>
      <c r="Z19" s="154">
        <f t="shared" si="2"/>
        <v>78.94736842105263</v>
      </c>
      <c r="AA19" s="154">
        <f t="shared" si="3"/>
        <v>7.8947368421052628</v>
      </c>
    </row>
    <row r="20" spans="2:27" ht="22.5" customHeight="1">
      <c r="B20" s="24">
        <v>17</v>
      </c>
      <c r="C20" s="133" t="str">
        <f>HoQ!A39</f>
        <v>Anforderung 17</v>
      </c>
      <c r="D20" s="141">
        <f>2-T4</f>
        <v>2</v>
      </c>
      <c r="E20" s="143">
        <f>2-T5</f>
        <v>2</v>
      </c>
      <c r="F20" s="143">
        <f>2-T6</f>
        <v>2</v>
      </c>
      <c r="G20" s="143">
        <f>2-T7</f>
        <v>2</v>
      </c>
      <c r="H20" s="143">
        <f>2-T8</f>
        <v>2</v>
      </c>
      <c r="I20" s="143">
        <f>2-T9</f>
        <v>2</v>
      </c>
      <c r="J20" s="143">
        <f>2-T10</f>
        <v>2</v>
      </c>
      <c r="K20" s="143">
        <f>2-T11</f>
        <v>2</v>
      </c>
      <c r="L20" s="143">
        <f>2-T12</f>
        <v>2</v>
      </c>
      <c r="M20" s="143">
        <f>2-T13</f>
        <v>2</v>
      </c>
      <c r="N20" s="143">
        <f>2-T14</f>
        <v>2</v>
      </c>
      <c r="O20" s="143">
        <f>2-T15</f>
        <v>2</v>
      </c>
      <c r="P20" s="143">
        <f>2-T16</f>
        <v>2</v>
      </c>
      <c r="Q20" s="143">
        <f>2-T17</f>
        <v>2</v>
      </c>
      <c r="R20" s="143">
        <f>2-T18</f>
        <v>2</v>
      </c>
      <c r="S20" s="143">
        <f>2-T19</f>
        <v>2</v>
      </c>
      <c r="T20" s="103"/>
      <c r="U20" s="108">
        <v>0</v>
      </c>
      <c r="V20" s="105">
        <v>0</v>
      </c>
      <c r="W20" s="106">
        <v>0</v>
      </c>
      <c r="X20" s="146">
        <f t="shared" si="0"/>
        <v>32</v>
      </c>
      <c r="Y20" s="151">
        <f t="shared" si="1"/>
        <v>8</v>
      </c>
      <c r="Z20" s="154">
        <f t="shared" si="2"/>
        <v>84.210526315789465</v>
      </c>
      <c r="AA20" s="154">
        <f t="shared" si="3"/>
        <v>8.4210526315789469</v>
      </c>
    </row>
    <row r="21" spans="2:27" ht="22.5" customHeight="1">
      <c r="B21" s="24">
        <v>18</v>
      </c>
      <c r="C21" s="133" t="str">
        <f>HoQ!A40</f>
        <v>Anforderung 18</v>
      </c>
      <c r="D21" s="141">
        <f>2-U4</f>
        <v>2</v>
      </c>
      <c r="E21" s="143">
        <f>2-U5</f>
        <v>2</v>
      </c>
      <c r="F21" s="143">
        <f>2-U6</f>
        <v>2</v>
      </c>
      <c r="G21" s="143">
        <f>2-U7</f>
        <v>2</v>
      </c>
      <c r="H21" s="143">
        <f>2-U8</f>
        <v>2</v>
      </c>
      <c r="I21" s="143">
        <f>2-U9</f>
        <v>2</v>
      </c>
      <c r="J21" s="143">
        <f>2-U10</f>
        <v>2</v>
      </c>
      <c r="K21" s="143">
        <f>2-U11</f>
        <v>2</v>
      </c>
      <c r="L21" s="143">
        <f>2-U12</f>
        <v>2</v>
      </c>
      <c r="M21" s="143">
        <f>2-U13</f>
        <v>2</v>
      </c>
      <c r="N21" s="143">
        <f>2-U14</f>
        <v>2</v>
      </c>
      <c r="O21" s="143">
        <f>2-U15</f>
        <v>2</v>
      </c>
      <c r="P21" s="143">
        <f>2-U16</f>
        <v>2</v>
      </c>
      <c r="Q21" s="143">
        <f>2-U17</f>
        <v>2</v>
      </c>
      <c r="R21" s="143">
        <f>2-U18</f>
        <v>2</v>
      </c>
      <c r="S21" s="143">
        <f>2-U19</f>
        <v>2</v>
      </c>
      <c r="T21" s="143">
        <f>2-U20</f>
        <v>2</v>
      </c>
      <c r="U21" s="103"/>
      <c r="V21" s="105">
        <v>0</v>
      </c>
      <c r="W21" s="106">
        <v>0</v>
      </c>
      <c r="X21" s="146">
        <f t="shared" si="0"/>
        <v>34</v>
      </c>
      <c r="Y21" s="151">
        <f t="shared" si="1"/>
        <v>8</v>
      </c>
      <c r="Z21" s="154">
        <f t="shared" si="2"/>
        <v>89.473684210526315</v>
      </c>
      <c r="AA21" s="154">
        <f t="shared" si="3"/>
        <v>8.9473684210526319</v>
      </c>
    </row>
    <row r="22" spans="2:27" ht="22.5" customHeight="1">
      <c r="B22" s="24">
        <v>19</v>
      </c>
      <c r="C22" s="133" t="str">
        <f>HoQ!A41</f>
        <v>Anforderung 19</v>
      </c>
      <c r="D22" s="141">
        <f>2-V4</f>
        <v>2</v>
      </c>
      <c r="E22" s="143">
        <f>2-V5</f>
        <v>2</v>
      </c>
      <c r="F22" s="143">
        <f>2-V6</f>
        <v>2</v>
      </c>
      <c r="G22" s="143">
        <f>2-V7</f>
        <v>2</v>
      </c>
      <c r="H22" s="143">
        <f>2-V8</f>
        <v>2</v>
      </c>
      <c r="I22" s="143">
        <f>2-V9</f>
        <v>2</v>
      </c>
      <c r="J22" s="143">
        <f>2-V10</f>
        <v>2</v>
      </c>
      <c r="K22" s="143">
        <f>2-V11</f>
        <v>2</v>
      </c>
      <c r="L22" s="143">
        <f>2-V12</f>
        <v>2</v>
      </c>
      <c r="M22" s="143">
        <f>2-V13</f>
        <v>2</v>
      </c>
      <c r="N22" s="143">
        <f>2-V14</f>
        <v>2</v>
      </c>
      <c r="O22" s="143">
        <f>2-V15</f>
        <v>2</v>
      </c>
      <c r="P22" s="143">
        <f>2-V16</f>
        <v>2</v>
      </c>
      <c r="Q22" s="143">
        <f>2-V17</f>
        <v>2</v>
      </c>
      <c r="R22" s="143">
        <f>2-V18</f>
        <v>2</v>
      </c>
      <c r="S22" s="143">
        <f>2-V19</f>
        <v>2</v>
      </c>
      <c r="T22" s="143">
        <f>2-V20</f>
        <v>2</v>
      </c>
      <c r="U22" s="143">
        <f>2-V21</f>
        <v>2</v>
      </c>
      <c r="V22" s="103"/>
      <c r="W22" s="106">
        <v>0</v>
      </c>
      <c r="X22" s="146">
        <f t="shared" si="0"/>
        <v>36</v>
      </c>
      <c r="Y22" s="151">
        <f t="shared" si="1"/>
        <v>9</v>
      </c>
      <c r="Z22" s="154">
        <f t="shared" si="2"/>
        <v>94.73684210526315</v>
      </c>
      <c r="AA22" s="154">
        <f t="shared" si="3"/>
        <v>9.4736842105263168</v>
      </c>
    </row>
    <row r="23" spans="2:27" ht="22.5" customHeight="1" thickBot="1">
      <c r="B23" s="24">
        <v>20</v>
      </c>
      <c r="C23" s="134" t="str">
        <f>HoQ!A42</f>
        <v>Anforderung 20</v>
      </c>
      <c r="D23" s="142">
        <f>2-W4</f>
        <v>2</v>
      </c>
      <c r="E23" s="144">
        <f>2-W5</f>
        <v>2</v>
      </c>
      <c r="F23" s="144">
        <f>2-W6</f>
        <v>2</v>
      </c>
      <c r="G23" s="144">
        <f>2-W7</f>
        <v>2</v>
      </c>
      <c r="H23" s="144">
        <f>2-W8</f>
        <v>2</v>
      </c>
      <c r="I23" s="144">
        <f>2-W9</f>
        <v>2</v>
      </c>
      <c r="J23" s="144">
        <f>2-W10</f>
        <v>2</v>
      </c>
      <c r="K23" s="144">
        <f>2-W11</f>
        <v>2</v>
      </c>
      <c r="L23" s="144">
        <f>2-W12</f>
        <v>2</v>
      </c>
      <c r="M23" s="144">
        <f>2-W13</f>
        <v>2</v>
      </c>
      <c r="N23" s="144">
        <f>2-W14</f>
        <v>2</v>
      </c>
      <c r="O23" s="144">
        <f>2-W15</f>
        <v>2</v>
      </c>
      <c r="P23" s="144">
        <f>2-W16</f>
        <v>2</v>
      </c>
      <c r="Q23" s="144">
        <f>2-W17</f>
        <v>2</v>
      </c>
      <c r="R23" s="144">
        <f>2-W18</f>
        <v>2</v>
      </c>
      <c r="S23" s="144">
        <f>2-W19</f>
        <v>2</v>
      </c>
      <c r="T23" s="144">
        <f>2-W20</f>
        <v>2</v>
      </c>
      <c r="U23" s="144">
        <f>2-W21</f>
        <v>2</v>
      </c>
      <c r="V23" s="144">
        <f>2-W22</f>
        <v>2</v>
      </c>
      <c r="W23" s="110"/>
      <c r="X23" s="147">
        <f t="shared" si="0"/>
        <v>38</v>
      </c>
      <c r="Y23" s="152">
        <f t="shared" si="1"/>
        <v>10</v>
      </c>
      <c r="Z23" s="154">
        <f t="shared" si="2"/>
        <v>100</v>
      </c>
      <c r="AA23" s="154">
        <f t="shared" si="3"/>
        <v>10</v>
      </c>
    </row>
    <row r="24" spans="2:27" ht="25.5" customHeight="1">
      <c r="C24" s="26"/>
      <c r="D24" s="111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55" t="s">
        <v>85</v>
      </c>
      <c r="X24" s="112">
        <f>MAX(X4:X23)</f>
        <v>38</v>
      </c>
      <c r="Y24" s="113"/>
      <c r="Z24" s="27"/>
      <c r="AA24" s="112">
        <f>MAX(AA4:AA23)</f>
        <v>10</v>
      </c>
    </row>
    <row r="25" spans="2:27" ht="18">
      <c r="C25" s="26"/>
      <c r="D25" s="111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55" t="s">
        <v>24</v>
      </c>
      <c r="X25" s="113">
        <f>SUM(X4:X23)</f>
        <v>380</v>
      </c>
      <c r="Y25" s="113"/>
      <c r="Z25" s="27"/>
      <c r="AA25" s="112">
        <f>SUM(AA4:AA23)</f>
        <v>100</v>
      </c>
    </row>
    <row r="26" spans="2:27" ht="18">
      <c r="C26" s="26"/>
      <c r="D26" s="111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27"/>
    </row>
    <row r="27" spans="2:27" ht="18">
      <c r="C27" s="26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27"/>
    </row>
    <row r="28" spans="2:27" ht="18">
      <c r="C28" s="26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27"/>
    </row>
    <row r="29" spans="2:27" ht="18">
      <c r="C29" s="26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27"/>
    </row>
    <row r="30" spans="2:27" ht="18">
      <c r="C30" s="26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27"/>
    </row>
    <row r="31" spans="2:27" ht="18">
      <c r="C31" s="26"/>
      <c r="D31" s="113"/>
      <c r="E31" s="113"/>
      <c r="F31" s="113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27"/>
    </row>
    <row r="32" spans="2:27" ht="18">
      <c r="C32" s="26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27"/>
    </row>
    <row r="33" spans="3:26" ht="18">
      <c r="C33" s="26"/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27"/>
    </row>
    <row r="34" spans="3:26">
      <c r="C34" s="26"/>
      <c r="D34" s="113"/>
      <c r="E34" s="113"/>
      <c r="F34" s="113"/>
      <c r="G34" s="113"/>
      <c r="H34" s="113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25"/>
    </row>
    <row r="35" spans="3:26">
      <c r="C35" s="26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25"/>
    </row>
    <row r="36" spans="3:26">
      <c r="C36" s="26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25"/>
    </row>
    <row r="37" spans="3:26">
      <c r="C37" s="26"/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25"/>
    </row>
    <row r="38" spans="3:26">
      <c r="C38" s="26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25"/>
    </row>
    <row r="39" spans="3:26">
      <c r="C39" s="26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25"/>
    </row>
    <row r="40" spans="3:26">
      <c r="C40" s="26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25"/>
    </row>
    <row r="41" spans="3:26">
      <c r="C41" s="26"/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25"/>
    </row>
    <row r="42" spans="3:26">
      <c r="C42" s="26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25"/>
    </row>
    <row r="43" spans="3:26">
      <c r="C43" s="26"/>
      <c r="D43" s="113"/>
      <c r="E43" s="113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25"/>
    </row>
    <row r="44" spans="3:26">
      <c r="C44" s="26"/>
      <c r="D44" s="113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25"/>
    </row>
    <row r="45" spans="3:26">
      <c r="C45" s="26"/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25"/>
    </row>
    <row r="46" spans="3:26">
      <c r="C46" s="26"/>
      <c r="D46" s="113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25"/>
    </row>
    <row r="47" spans="3:26">
      <c r="C47" s="26"/>
      <c r="D47" s="113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25"/>
    </row>
    <row r="48" spans="3:26">
      <c r="C48" s="26"/>
      <c r="D48" s="113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25"/>
    </row>
    <row r="49" spans="3:26">
      <c r="C49" s="26"/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25"/>
    </row>
    <row r="50" spans="3:26">
      <c r="C50" s="26"/>
      <c r="D50" s="113"/>
      <c r="E50" s="113"/>
      <c r="F50" s="113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13"/>
      <c r="Z50" s="25"/>
    </row>
    <row r="51" spans="3:26">
      <c r="C51" s="26"/>
      <c r="D51" s="113"/>
      <c r="E51" s="113"/>
      <c r="F51" s="113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13"/>
      <c r="Z51" s="25"/>
    </row>
    <row r="52" spans="3:26">
      <c r="C52" s="26"/>
      <c r="D52" s="113"/>
      <c r="E52" s="113"/>
      <c r="F52" s="113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13"/>
      <c r="Z52" s="25"/>
    </row>
    <row r="53" spans="3:26">
      <c r="C53" s="26"/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25"/>
    </row>
    <row r="54" spans="3:26">
      <c r="C54" s="26"/>
      <c r="D54" s="113"/>
      <c r="E54" s="113"/>
      <c r="F54" s="113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13"/>
      <c r="Z54" s="25"/>
    </row>
    <row r="55" spans="3:26">
      <c r="C55" s="26"/>
      <c r="D55" s="113"/>
      <c r="E55" s="113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25"/>
    </row>
    <row r="56" spans="3:26">
      <c r="C56" s="26"/>
      <c r="D56" s="113"/>
      <c r="E56" s="113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25"/>
    </row>
    <row r="57" spans="3:26">
      <c r="C57" s="26"/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25"/>
    </row>
    <row r="58" spans="3:26">
      <c r="C58" s="26"/>
      <c r="D58" s="113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25"/>
    </row>
    <row r="59" spans="3:26">
      <c r="C59" s="26"/>
      <c r="D59" s="113"/>
      <c r="E59" s="113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25"/>
    </row>
    <row r="60" spans="3:26">
      <c r="C60" s="26"/>
      <c r="D60" s="113"/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25"/>
    </row>
    <row r="61" spans="3:26">
      <c r="C61" s="26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25"/>
    </row>
    <row r="62" spans="3:26">
      <c r="C62" s="26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25"/>
    </row>
    <row r="63" spans="3:26">
      <c r="C63" s="26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25"/>
    </row>
    <row r="64" spans="3:26">
      <c r="C64" s="26"/>
      <c r="D64" s="113"/>
      <c r="E64" s="113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25"/>
    </row>
    <row r="65" spans="3:26">
      <c r="C65" s="26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25"/>
    </row>
    <row r="66" spans="3:26">
      <c r="C66" s="26"/>
      <c r="D66" s="113"/>
      <c r="E66" s="113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25"/>
    </row>
    <row r="67" spans="3:26">
      <c r="C67" s="26"/>
      <c r="D67" s="113"/>
      <c r="E67" s="113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25"/>
    </row>
    <row r="68" spans="3:26">
      <c r="C68" s="26"/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25"/>
    </row>
    <row r="69" spans="3:26">
      <c r="C69" s="26"/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25"/>
    </row>
    <row r="70" spans="3:26">
      <c r="C70" s="26"/>
      <c r="D70" s="113"/>
      <c r="E70" s="113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25"/>
    </row>
    <row r="71" spans="3:26">
      <c r="C71" s="26"/>
      <c r="D71" s="113"/>
      <c r="E71" s="113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25"/>
    </row>
    <row r="72" spans="3:26">
      <c r="C72" s="26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25"/>
    </row>
    <row r="73" spans="3:26">
      <c r="C73" s="26"/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25"/>
    </row>
    <row r="74" spans="3:26">
      <c r="C74" s="26"/>
      <c r="D74" s="113"/>
      <c r="E74" s="113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25"/>
    </row>
    <row r="75" spans="3:26">
      <c r="C75" s="26"/>
      <c r="D75" s="113"/>
      <c r="E75" s="113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25"/>
    </row>
    <row r="76" spans="3:26">
      <c r="C76" s="26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25"/>
    </row>
    <row r="77" spans="3:26">
      <c r="C77" s="26"/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25"/>
    </row>
    <row r="78" spans="3:26">
      <c r="C78" s="26"/>
      <c r="D78" s="113"/>
      <c r="E78" s="113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25"/>
    </row>
    <row r="79" spans="3:26">
      <c r="C79" s="26"/>
      <c r="D79" s="113"/>
      <c r="E79" s="113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25"/>
    </row>
    <row r="80" spans="3:26">
      <c r="C80" s="26"/>
      <c r="D80" s="113"/>
      <c r="E80" s="113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25"/>
    </row>
    <row r="81" spans="3:26">
      <c r="C81" s="26"/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25"/>
    </row>
    <row r="82" spans="3:26">
      <c r="C82" s="26"/>
      <c r="D82" s="113"/>
      <c r="E82" s="113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25"/>
    </row>
    <row r="83" spans="3:26">
      <c r="C83" s="26"/>
      <c r="D83" s="113"/>
      <c r="E83" s="113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25"/>
    </row>
    <row r="84" spans="3:26">
      <c r="C84" s="26"/>
      <c r="D84" s="113"/>
      <c r="E84" s="113"/>
      <c r="F84" s="113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25"/>
    </row>
    <row r="85" spans="3:26">
      <c r="C85" s="26"/>
      <c r="D85" s="113"/>
      <c r="E85" s="113"/>
      <c r="F85" s="113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25"/>
    </row>
    <row r="86" spans="3:26">
      <c r="C86" s="26"/>
      <c r="D86" s="113"/>
      <c r="E86" s="113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25"/>
    </row>
    <row r="87" spans="3:26">
      <c r="C87" s="26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25"/>
    </row>
    <row r="88" spans="3:26">
      <c r="C88" s="26"/>
      <c r="D88" s="113"/>
      <c r="E88" s="113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25"/>
    </row>
    <row r="89" spans="3:26">
      <c r="C89" s="26"/>
      <c r="D89" s="113"/>
      <c r="E89" s="113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25"/>
    </row>
    <row r="90" spans="3:26">
      <c r="C90" s="26"/>
      <c r="D90" s="113"/>
      <c r="E90" s="113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25"/>
    </row>
    <row r="91" spans="3:26">
      <c r="C91" s="26"/>
      <c r="D91" s="113"/>
      <c r="E91" s="113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25"/>
    </row>
    <row r="92" spans="3:26">
      <c r="C92" s="26"/>
      <c r="D92" s="113"/>
      <c r="E92" s="113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25"/>
    </row>
    <row r="93" spans="3:26">
      <c r="C93" s="26"/>
      <c r="D93" s="113"/>
      <c r="E93" s="113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25"/>
    </row>
    <row r="94" spans="3:26">
      <c r="C94" s="26"/>
      <c r="D94" s="113"/>
      <c r="E94" s="113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25"/>
    </row>
    <row r="95" spans="3:26">
      <c r="C95" s="26"/>
      <c r="D95" s="113"/>
      <c r="E95" s="113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25"/>
    </row>
    <row r="96" spans="3:26">
      <c r="C96" s="26"/>
      <c r="D96" s="113"/>
      <c r="E96" s="11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25"/>
    </row>
    <row r="97" spans="3:26">
      <c r="C97" s="26"/>
      <c r="D97" s="113"/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25"/>
    </row>
    <row r="98" spans="3:26">
      <c r="C98" s="26"/>
      <c r="D98" s="113"/>
      <c r="E98" s="11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25"/>
    </row>
    <row r="99" spans="3:26">
      <c r="C99" s="26"/>
      <c r="D99" s="113"/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25"/>
    </row>
    <row r="100" spans="3:26">
      <c r="C100" s="26"/>
      <c r="D100" s="113"/>
      <c r="E100" s="11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25"/>
    </row>
    <row r="101" spans="3:26">
      <c r="C101" s="26"/>
      <c r="D101" s="113"/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25"/>
    </row>
    <row r="102" spans="3:26">
      <c r="C102" s="26"/>
      <c r="D102" s="113"/>
      <c r="E102" s="113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25"/>
    </row>
    <row r="103" spans="3:26">
      <c r="C103" s="26"/>
      <c r="D103" s="113"/>
      <c r="E103" s="11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25"/>
    </row>
    <row r="104" spans="3:26">
      <c r="C104" s="26"/>
      <c r="D104" s="113"/>
      <c r="E104" s="11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25"/>
    </row>
    <row r="105" spans="3:26">
      <c r="C105" s="26"/>
      <c r="D105" s="113"/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25"/>
    </row>
    <row r="106" spans="3:26">
      <c r="C106" s="26"/>
      <c r="D106" s="113"/>
      <c r="X106" s="113"/>
      <c r="Y106" s="113"/>
      <c r="Z106" s="25"/>
    </row>
    <row r="107" spans="3:26">
      <c r="C107" s="26"/>
      <c r="D107" s="113"/>
      <c r="X107" s="113"/>
      <c r="Y107" s="113"/>
      <c r="Z107" s="25"/>
    </row>
    <row r="108" spans="3:26">
      <c r="C108" s="26"/>
      <c r="D108" s="113"/>
      <c r="X108" s="113"/>
      <c r="Y108" s="113"/>
      <c r="Z108" s="25"/>
    </row>
    <row r="109" spans="3:26">
      <c r="C109" s="26"/>
      <c r="D109" s="113"/>
      <c r="X109" s="113"/>
      <c r="Y109" s="113"/>
      <c r="Z109" s="25"/>
    </row>
    <row r="110" spans="3:26">
      <c r="C110" s="25"/>
      <c r="D110" s="113"/>
      <c r="X110" s="113"/>
      <c r="Y110" s="113"/>
      <c r="Z110" s="25"/>
    </row>
    <row r="111" spans="3:26">
      <c r="C111" s="25"/>
      <c r="D111" s="113"/>
      <c r="X111" s="113"/>
      <c r="Y111" s="113"/>
      <c r="Z111" s="25"/>
    </row>
    <row r="112" spans="3:26">
      <c r="C112" s="25"/>
      <c r="D112" s="113"/>
      <c r="X112" s="113"/>
      <c r="Y112" s="113"/>
      <c r="Z112" s="25"/>
    </row>
  </sheetData>
  <mergeCells count="1">
    <mergeCell ref="D1:Y1"/>
  </mergeCells>
  <phoneticPr fontId="0" type="noConversion"/>
  <pageMargins left="0.78740157480314965" right="0.39370078740157483" top="0.6692913385826772" bottom="0.98425196850393704" header="0.51181102362204722" footer="0.51181102362204722"/>
  <pageSetup paperSize="9" scale="57" orientation="portrait" horizontalDpi="300" verticalDpi="300"/>
  <headerFooter>
    <oddFooter>&amp;L&amp;"Futura Light,Regular"Erstellung: TQU/DE &amp;D&amp;R&amp;"Futura Light,Regular"Datei: &amp;F&amp;A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Deckblatt</vt:lpstr>
      <vt:lpstr>HoQ</vt:lpstr>
      <vt:lpstr>PaarwVgl.</vt:lpstr>
      <vt:lpstr>HoQ!Druckbereich</vt:lpstr>
      <vt:lpstr>PaarwVgl.!Druckbereich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QFD-Berechnungsmatrix</dc:title>
  <dc:creator>TQU</dc:creator>
  <dc:description>20x20 HoQ, VS, Entw.-Potential, abs. Bedeutung, 3 Wettbewerber, Graphik</dc:description>
  <cp:lastModifiedBy>Prof. Dr.-Ing. Nico Blessing</cp:lastModifiedBy>
  <cp:lastPrinted>2003-11-20T13:51:37Z</cp:lastPrinted>
  <dcterms:created xsi:type="dcterms:W3CDTF">1997-07-11T15:52:46Z</dcterms:created>
  <dcterms:modified xsi:type="dcterms:W3CDTF">2019-11-06T09:13:03Z</dcterms:modified>
</cp:coreProperties>
</file>