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0"/>
  <workbookPr showInkAnnotation="0" codeName="DieseArbeitsmappe"/>
  <mc:AlternateContent xmlns:mc="http://schemas.openxmlformats.org/markup-compatibility/2006">
    <mc:Choice Requires="x15">
      <x15ac:absPath xmlns:x15ac="http://schemas.microsoft.com/office/spreadsheetml/2010/11/ac" url="C:\Users\hopfm.tmb18\Documents\GitHub\KE3\RB-Blessing\"/>
    </mc:Choice>
  </mc:AlternateContent>
  <xr:revisionPtr revIDLastSave="0" documentId="13_ncr:1_{3A4C353A-588E-4F9C-BC1C-BF62C7D81285}" xr6:coauthVersionLast="36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PaarwVgl." sheetId="1" r:id="rId1"/>
  </sheets>
  <definedNames>
    <definedName name="_xlnm.Print_Area" localSheetId="0">PaarwVgl.!$B$1:$Y$21</definedName>
    <definedName name="Maximalwert">PaarwVgl.!$X$24</definedName>
    <definedName name="Summe">PaarwVgl.!$X$25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1" l="1"/>
  <c r="D5" i="1"/>
  <c r="X5" i="1"/>
  <c r="D6" i="1"/>
  <c r="E6" i="1"/>
  <c r="X6" i="1"/>
  <c r="D7" i="1"/>
  <c r="E7" i="1"/>
  <c r="F7" i="1"/>
  <c r="D8" i="1"/>
  <c r="E8" i="1"/>
  <c r="F8" i="1"/>
  <c r="G8" i="1"/>
  <c r="D9" i="1"/>
  <c r="E9" i="1"/>
  <c r="F9" i="1"/>
  <c r="G9" i="1"/>
  <c r="H9" i="1"/>
  <c r="D10" i="1"/>
  <c r="E10" i="1"/>
  <c r="F10" i="1"/>
  <c r="G10" i="1"/>
  <c r="H10" i="1"/>
  <c r="I10" i="1"/>
  <c r="D11" i="1"/>
  <c r="E11" i="1"/>
  <c r="F11" i="1"/>
  <c r="G11" i="1"/>
  <c r="H11" i="1"/>
  <c r="I11" i="1"/>
  <c r="J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L13" i="1"/>
  <c r="D14" i="1"/>
  <c r="E14" i="1"/>
  <c r="F14" i="1"/>
  <c r="G14" i="1"/>
  <c r="H14" i="1"/>
  <c r="I14" i="1"/>
  <c r="J14" i="1"/>
  <c r="K14" i="1"/>
  <c r="L14" i="1"/>
  <c r="M14" i="1"/>
  <c r="D15" i="1"/>
  <c r="E15" i="1"/>
  <c r="F15" i="1"/>
  <c r="G15" i="1"/>
  <c r="H15" i="1"/>
  <c r="I15" i="1"/>
  <c r="J15" i="1"/>
  <c r="K15" i="1"/>
  <c r="L15" i="1"/>
  <c r="M15" i="1"/>
  <c r="N15" i="1"/>
  <c r="D16" i="1"/>
  <c r="E16" i="1"/>
  <c r="F16" i="1"/>
  <c r="G16" i="1"/>
  <c r="H16" i="1"/>
  <c r="I16" i="1"/>
  <c r="J16" i="1"/>
  <c r="K16" i="1"/>
  <c r="L16" i="1"/>
  <c r="M16" i="1"/>
  <c r="N16" i="1"/>
  <c r="O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X23" i="1" l="1"/>
  <c r="X7" i="1"/>
  <c r="X8" i="1"/>
  <c r="X18" i="1"/>
  <c r="X15" i="1"/>
  <c r="X9" i="1"/>
  <c r="X19" i="1"/>
  <c r="X20" i="1"/>
  <c r="X17" i="1"/>
  <c r="X16" i="1"/>
  <c r="X10" i="1"/>
  <c r="X14" i="1"/>
  <c r="X11" i="1"/>
  <c r="X13" i="1"/>
  <c r="X12" i="1"/>
  <c r="X22" i="1"/>
  <c r="X21" i="1"/>
  <c r="X24" i="1" l="1"/>
  <c r="Y18" i="1" s="1"/>
  <c r="X25" i="1"/>
  <c r="Z11" i="1" s="1"/>
  <c r="Y8" i="1" l="1"/>
  <c r="Y19" i="1"/>
  <c r="Y14" i="1"/>
  <c r="Y5" i="1"/>
  <c r="Y22" i="1"/>
  <c r="Y4" i="1"/>
  <c r="Y6" i="1"/>
  <c r="Y23" i="1"/>
  <c r="Y21" i="1"/>
  <c r="Z20" i="1"/>
  <c r="Z22" i="1"/>
  <c r="Z21" i="1"/>
  <c r="Z14" i="1"/>
  <c r="Z5" i="1"/>
  <c r="Z4" i="1"/>
  <c r="Y7" i="1"/>
  <c r="Y15" i="1"/>
  <c r="Y20" i="1"/>
  <c r="Y11" i="1"/>
  <c r="Z16" i="1"/>
  <c r="Z17" i="1"/>
  <c r="Z13" i="1"/>
  <c r="Z8" i="1"/>
  <c r="Y9" i="1"/>
  <c r="Y17" i="1"/>
  <c r="Y12" i="1"/>
  <c r="Z9" i="1"/>
  <c r="Z7" i="1"/>
  <c r="Z18" i="1"/>
  <c r="Z23" i="1"/>
  <c r="Z6" i="1"/>
  <c r="Z15" i="1"/>
  <c r="Y16" i="1"/>
  <c r="Y10" i="1"/>
  <c r="Y13" i="1"/>
  <c r="Z10" i="1"/>
  <c r="Z19" i="1"/>
  <c r="Z12" i="1"/>
  <c r="Z24" i="1" l="1"/>
  <c r="Z25" i="1"/>
</calcChain>
</file>

<file path=xl/sharedStrings.xml><?xml version="1.0" encoding="utf-8"?>
<sst xmlns="http://schemas.openxmlformats.org/spreadsheetml/2006/main" count="29" uniqueCount="28">
  <si>
    <t>Summe</t>
  </si>
  <si>
    <t>Prozentwert, normiert</t>
  </si>
  <si>
    <t>Maximalwert</t>
  </si>
  <si>
    <t>Faktor, ganzzahlig, normiert auf 10</t>
  </si>
  <si>
    <t>Paarweiser Vergleich von (Kunden-) Anforderungen</t>
  </si>
  <si>
    <t>lfd. Nr.</t>
  </si>
  <si>
    <t>Gewicht &lt; 15kg (Mechanik)</t>
  </si>
  <si>
    <t>Gleichartige Teile</t>
  </si>
  <si>
    <t>Rostfreier Stahl</t>
  </si>
  <si>
    <t>Netzbetrieb des Motors möglich</t>
  </si>
  <si>
    <t>Magnetlagerung</t>
  </si>
  <si>
    <t>Günstig &lt; 800€</t>
  </si>
  <si>
    <t>Selbstzentrierendes Band</t>
  </si>
  <si>
    <t>Im Freien benutzbar</t>
  </si>
  <si>
    <t>Regelbare Geschwindigkeit</t>
  </si>
  <si>
    <t>Betrieb bei niedrigen Teperaturen (bis -10°C)</t>
  </si>
  <si>
    <t>Betrieb bei hohen Teperaturen (bis 40°C)</t>
  </si>
  <si>
    <t>Fettschmierung</t>
  </si>
  <si>
    <t>Geräuscharm (&lt;70db)</t>
  </si>
  <si>
    <t>Firmenlogo gut sichtbar angebracht</t>
  </si>
  <si>
    <t>Motorleistung hoch (&gt;2kW)</t>
  </si>
  <si>
    <t>Niedriger Stromverbrauch (&lt;4kWh)</t>
  </si>
  <si>
    <t>Kompakt (Kettenlänge &lt; 1000mm)</t>
  </si>
  <si>
    <t>Transportmaße unter 800mmx800mmx800mm</t>
  </si>
  <si>
    <t>Lebensdauer &gt; 30000h</t>
  </si>
  <si>
    <t>Nothalt mit Fußpedal</t>
  </si>
  <si>
    <t xml:space="preserve"> Bandförderer</t>
  </si>
  <si>
    <t>TM2018KM, Matrikelnummern 5620331, 3225750, 1790705, 9269794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</si>
</sst>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name val="MS Sans Serif"/>
    </font>
    <font>
      <sz val="10"/>
      <name val="Arial"/>
      <family val="2"/>
    </font>
    <font>
      <sz val="18"/>
      <name val="Arial"/>
      <family val="2"/>
    </font>
    <font>
      <sz val="18"/>
      <name val="MS Sans Serif"/>
    </font>
    <font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8"/>
      <color theme="9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1" fillId="0" borderId="0" xfId="1" applyFont="1"/>
    <xf numFmtId="0" fontId="4" fillId="0" borderId="0" xfId="1" applyFont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4" fillId="3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/>
    <xf numFmtId="0" fontId="4" fillId="3" borderId="12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center" vertical="center"/>
    </xf>
    <xf numFmtId="0" fontId="4" fillId="3" borderId="17" xfId="1" applyFont="1" applyFill="1" applyBorder="1" applyAlignment="1">
      <alignment horizontal="center" vertical="center"/>
    </xf>
    <xf numFmtId="0" fontId="4" fillId="2" borderId="18" xfId="1" applyFont="1" applyFill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4" fillId="0" borderId="0" xfId="1" applyFont="1" applyBorder="1" applyAlignment="1">
      <alignment horizontal="left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right" vertical="center"/>
    </xf>
    <xf numFmtId="0" fontId="4" fillId="0" borderId="0" xfId="1" applyFont="1"/>
    <xf numFmtId="0" fontId="1" fillId="0" borderId="0" xfId="1" applyFont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6" fillId="0" borderId="14" xfId="1" applyFont="1" applyBorder="1" applyAlignment="1">
      <alignment textRotation="90"/>
    </xf>
    <xf numFmtId="0" fontId="2" fillId="0" borderId="2" xfId="1" applyFont="1" applyBorder="1" applyAlignment="1">
      <alignment horizontal="center" vertical="center" wrapText="1"/>
    </xf>
    <xf numFmtId="0" fontId="4" fillId="0" borderId="24" xfId="1" applyFont="1" applyBorder="1" applyAlignment="1">
      <alignment horizontal="center" textRotation="90"/>
    </xf>
    <xf numFmtId="0" fontId="5" fillId="0" borderId="10" xfId="1" applyFont="1" applyBorder="1" applyAlignment="1">
      <alignment horizontal="center" textRotation="90"/>
    </xf>
    <xf numFmtId="0" fontId="1" fillId="0" borderId="12" xfId="1" applyFont="1" applyBorder="1" applyAlignment="1"/>
    <xf numFmtId="0" fontId="4" fillId="5" borderId="3" xfId="1" applyFont="1" applyFill="1" applyBorder="1" applyAlignment="1">
      <alignment horizontal="left" vertical="center" wrapText="1" indent="1"/>
    </xf>
    <xf numFmtId="0" fontId="4" fillId="5" borderId="10" xfId="1" applyFont="1" applyFill="1" applyBorder="1" applyAlignment="1">
      <alignment horizontal="left" vertical="center" wrapText="1" indent="1"/>
    </xf>
    <xf numFmtId="0" fontId="4" fillId="5" borderId="2" xfId="1" applyFont="1" applyFill="1" applyBorder="1" applyAlignment="1">
      <alignment horizontal="left" vertical="center" wrapText="1" indent="1"/>
    </xf>
    <xf numFmtId="0" fontId="4" fillId="5" borderId="21" xfId="1" applyFont="1" applyFill="1" applyBorder="1" applyAlignment="1">
      <alignment horizontal="center" textRotation="90" wrapText="1"/>
    </xf>
    <xf numFmtId="0" fontId="4" fillId="5" borderId="22" xfId="1" applyFont="1" applyFill="1" applyBorder="1" applyAlignment="1">
      <alignment horizontal="center" textRotation="90" wrapText="1"/>
    </xf>
    <xf numFmtId="0" fontId="4" fillId="5" borderId="23" xfId="1" applyFont="1" applyFill="1" applyBorder="1" applyAlignment="1">
      <alignment horizontal="center" textRotation="90" wrapText="1"/>
    </xf>
    <xf numFmtId="164" fontId="1" fillId="6" borderId="9" xfId="1" applyNumberFormat="1" applyFont="1" applyFill="1" applyBorder="1" applyAlignment="1">
      <alignment horizontal="center" vertical="center"/>
    </xf>
    <xf numFmtId="164" fontId="1" fillId="6" borderId="20" xfId="1" applyNumberFormat="1" applyFont="1" applyFill="1" applyBorder="1" applyAlignment="1">
      <alignment horizontal="center" vertical="center"/>
    </xf>
    <xf numFmtId="0" fontId="1" fillId="0" borderId="4" xfId="1" applyFont="1" applyBorder="1"/>
    <xf numFmtId="0" fontId="9" fillId="0" borderId="5" xfId="1" applyFont="1" applyBorder="1" applyAlignment="1">
      <alignment horizontal="center" vertical="center" wrapText="1"/>
    </xf>
    <xf numFmtId="0" fontId="1" fillId="0" borderId="7" xfId="1" applyFont="1" applyBorder="1"/>
    <xf numFmtId="0" fontId="1" fillId="0" borderId="27" xfId="1" applyFont="1" applyBorder="1"/>
    <xf numFmtId="0" fontId="1" fillId="0" borderId="13" xfId="1" applyFont="1" applyBorder="1" applyAlignment="1"/>
    <xf numFmtId="1" fontId="8" fillId="0" borderId="28" xfId="1" applyNumberFormat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1" xfId="1" applyFont="1" applyBorder="1" applyAlignment="1">
      <alignment horizontal="center"/>
    </xf>
    <xf numFmtId="0" fontId="1" fillId="0" borderId="25" xfId="1" applyFont="1" applyBorder="1" applyAlignment="1">
      <alignment horizontal="center"/>
    </xf>
    <xf numFmtId="0" fontId="1" fillId="0" borderId="26" xfId="1" applyFont="1" applyBorder="1" applyAlignment="1">
      <alignment horizontal="center"/>
    </xf>
  </cellXfs>
  <cellStyles count="2">
    <cellStyle name="Standard" xfId="0" builtinId="0"/>
    <cellStyle name="Standard_vorselekt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385230</xdr:colOff>
      <xdr:row>2</xdr:row>
      <xdr:rowOff>894079</xdr:rowOff>
    </xdr:from>
    <xdr:to>
      <xdr:col>2</xdr:col>
      <xdr:colOff>1992203</xdr:colOff>
      <xdr:row>2</xdr:row>
      <xdr:rowOff>1363979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 rot="-2543862">
          <a:off x="862750" y="2052319"/>
          <a:ext cx="1606973" cy="469900"/>
        </a:xfrm>
        <a:prstGeom prst="rightArrow">
          <a:avLst>
            <a:gd name="adj1" fmla="val 19694"/>
            <a:gd name="adj2" fmla="val 140036"/>
          </a:avLst>
        </a:prstGeom>
        <a:solidFill>
          <a:srgbClr val="00B05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2</xdr:col>
      <xdr:colOff>802640</xdr:colOff>
      <xdr:row>2</xdr:row>
      <xdr:rowOff>1290321</xdr:rowOff>
    </xdr:from>
    <xdr:to>
      <xdr:col>2</xdr:col>
      <xdr:colOff>2184400</xdr:colOff>
      <xdr:row>2</xdr:row>
      <xdr:rowOff>1960881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8980097">
          <a:off x="1280160" y="2448561"/>
          <a:ext cx="1381760" cy="670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wichtiger = 2</a:t>
          </a:r>
        </a:p>
        <a:p>
          <a:r>
            <a:rPr lang="de-DE" sz="1100"/>
            <a:t>gleich wichtig = 1</a:t>
          </a:r>
        </a:p>
        <a:p>
          <a:r>
            <a:rPr lang="de-DE" sz="1100"/>
            <a:t>weniger wichtig = 0</a:t>
          </a:r>
        </a:p>
        <a:p>
          <a:endParaRPr lang="de-DE" sz="1100"/>
        </a:p>
      </xdr:txBody>
    </xdr:sp>
    <xdr:clientData/>
  </xdr:twoCellAnchor>
  <xdr:twoCellAnchor>
    <xdr:from>
      <xdr:col>2</xdr:col>
      <xdr:colOff>40640</xdr:colOff>
      <xdr:row>2</xdr:row>
      <xdr:rowOff>741680</xdr:rowOff>
    </xdr:from>
    <xdr:to>
      <xdr:col>2</xdr:col>
      <xdr:colOff>1717040</xdr:colOff>
      <xdr:row>2</xdr:row>
      <xdr:rowOff>1026160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 rot="19133352">
          <a:off x="518160" y="1899920"/>
          <a:ext cx="1676400" cy="284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... ist verglichen mit ...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B1:AC112"/>
  <sheetViews>
    <sheetView tabSelected="1" view="pageLayout" topLeftCell="A7" zoomScale="60" zoomScaleNormal="85" zoomScalePageLayoutView="60" workbookViewId="0">
      <selection activeCell="M51" sqref="M51"/>
    </sheetView>
  </sheetViews>
  <sheetFormatPr baseColWidth="10" defaultColWidth="11.42578125" defaultRowHeight="15" x14ac:dyDescent="0.2"/>
  <cols>
    <col min="1" max="1" width="1.140625" style="1" customWidth="1"/>
    <col min="2" max="2" width="6.140625" style="1" customWidth="1"/>
    <col min="3" max="3" width="48.42578125" style="1" bestFit="1" customWidth="1"/>
    <col min="4" max="16" width="4.140625" style="29" customWidth="1"/>
    <col min="17" max="17" width="5.42578125" style="29" customWidth="1"/>
    <col min="18" max="22" width="4.140625" style="29" customWidth="1"/>
    <col min="23" max="23" width="4.85546875" style="29" customWidth="1"/>
    <col min="24" max="24" width="6" style="29" customWidth="1"/>
    <col min="25" max="25" width="4.140625" style="29" customWidth="1"/>
    <col min="26" max="26" width="7.42578125" style="1" customWidth="1"/>
    <col min="27" max="27" width="11.42578125" style="1"/>
    <col min="28" max="28" width="4" style="1" customWidth="1"/>
    <col min="29" max="16384" width="11.42578125" style="1"/>
  </cols>
  <sheetData>
    <row r="1" spans="2:29" ht="74.25" customHeight="1" x14ac:dyDescent="0.2">
      <c r="B1" s="48"/>
      <c r="C1" s="49" t="s">
        <v>26</v>
      </c>
      <c r="D1" s="54" t="s">
        <v>4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0"/>
    </row>
    <row r="2" spans="2:29" ht="15.75" customHeight="1" x14ac:dyDescent="0.2">
      <c r="B2" s="51"/>
      <c r="C2" s="39"/>
      <c r="D2" s="56" t="s">
        <v>27</v>
      </c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8"/>
      <c r="Z2" s="52"/>
    </row>
    <row r="3" spans="2:29" ht="267" customHeight="1" thickBot="1" x14ac:dyDescent="0.25">
      <c r="B3" s="35" t="s">
        <v>5</v>
      </c>
      <c r="C3" s="36"/>
      <c r="D3" s="43" t="str">
        <f>$C4</f>
        <v>Gewicht &lt; 15kg (Mechanik)</v>
      </c>
      <c r="E3" s="44" t="str">
        <f>$C5</f>
        <v>Gleichartige Teile</v>
      </c>
      <c r="F3" s="44" t="str">
        <f>C6</f>
        <v>Günstig &lt; 800€</v>
      </c>
      <c r="G3" s="44" t="str">
        <f>C7</f>
        <v>Lebensdauer &gt; 30000h</v>
      </c>
      <c r="H3" s="44" t="str">
        <f>C8</f>
        <v>Nothalt mit Fußpedal</v>
      </c>
      <c r="I3" s="44" t="str">
        <f>C9</f>
        <v>Kompakt (Kettenlänge &lt; 1000mm)</v>
      </c>
      <c r="J3" s="44" t="str">
        <f>C10</f>
        <v>Rostfreier Stahl</v>
      </c>
      <c r="K3" s="44" t="str">
        <f>C11</f>
        <v>Netzbetrieb des Motors möglich</v>
      </c>
      <c r="L3" s="44" t="str">
        <f>C12</f>
        <v>Magnetlagerung</v>
      </c>
      <c r="M3" s="44" t="str">
        <f>C13</f>
        <v>Selbstzentrierendes Band</v>
      </c>
      <c r="N3" s="44" t="str">
        <f>C14</f>
        <v>Im Freien benutzbar</v>
      </c>
      <c r="O3" s="44" t="str">
        <f>C15</f>
        <v>Regelbare Geschwindigkeit</v>
      </c>
      <c r="P3" s="44" t="str">
        <f>C16</f>
        <v>Firmenlogo gut sichtbar angebracht</v>
      </c>
      <c r="Q3" s="44" t="str">
        <f>C17</f>
        <v>Betrieb bei niedrigen Teperaturen (bis -10°C)</v>
      </c>
      <c r="R3" s="44" t="str">
        <f>C18</f>
        <v>Betrieb bei hohen Teperaturen (bis 40°C)</v>
      </c>
      <c r="S3" s="44" t="str">
        <f>C19</f>
        <v>Niedriger Stromverbrauch (&lt;4kWh)</v>
      </c>
      <c r="T3" s="44" t="str">
        <f>C20</f>
        <v>Motorleistung hoch (&gt;2kW)</v>
      </c>
      <c r="U3" s="44" t="str">
        <f>C21</f>
        <v>Fettschmierung</v>
      </c>
      <c r="V3" s="44" t="str">
        <f>C22</f>
        <v>Geräuscharm (&lt;70db)</v>
      </c>
      <c r="W3" s="45" t="str">
        <f>C23</f>
        <v>Transportmaße unter 800mmx800mmx800mm</v>
      </c>
      <c r="X3" s="37" t="s">
        <v>0</v>
      </c>
      <c r="Y3" s="37" t="s">
        <v>3</v>
      </c>
      <c r="Z3" s="38" t="s">
        <v>1</v>
      </c>
    </row>
    <row r="4" spans="2:29" ht="22.5" customHeight="1" thickBot="1" x14ac:dyDescent="0.25">
      <c r="B4" s="32">
        <v>1</v>
      </c>
      <c r="C4" s="40" t="s">
        <v>6</v>
      </c>
      <c r="D4" s="3"/>
      <c r="E4" s="4">
        <v>1</v>
      </c>
      <c r="F4" s="4">
        <v>2</v>
      </c>
      <c r="G4" s="4">
        <v>0</v>
      </c>
      <c r="H4" s="4">
        <v>2</v>
      </c>
      <c r="I4" s="4">
        <v>0</v>
      </c>
      <c r="J4" s="4">
        <v>1</v>
      </c>
      <c r="K4" s="4">
        <v>0</v>
      </c>
      <c r="L4" s="4">
        <v>2</v>
      </c>
      <c r="M4" s="4">
        <v>0</v>
      </c>
      <c r="N4" s="4">
        <v>0</v>
      </c>
      <c r="O4" s="5">
        <v>0</v>
      </c>
      <c r="P4" s="5">
        <v>2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1</v>
      </c>
      <c r="W4" s="6">
        <v>0</v>
      </c>
      <c r="X4" s="7">
        <f t="shared" ref="X4:X23" si="0">SUM(IF(C4=0,0,SUM(D4:W4)))</f>
        <v>11</v>
      </c>
      <c r="Y4" s="31">
        <f t="shared" ref="Y4:Y23" si="1">ROUND(X4/X$24*10,0)</f>
        <v>3</v>
      </c>
      <c r="Z4" s="46">
        <f t="shared" ref="Z4:Z23" si="2">X4/$X$25*100</f>
        <v>2.8947368421052633</v>
      </c>
      <c r="AB4" s="8"/>
    </row>
    <row r="5" spans="2:29" ht="22.5" customHeight="1" thickBot="1" x14ac:dyDescent="0.3">
      <c r="B5" s="32">
        <v>2</v>
      </c>
      <c r="C5" s="41" t="s">
        <v>7</v>
      </c>
      <c r="D5" s="9">
        <f>2-E4</f>
        <v>1</v>
      </c>
      <c r="E5" s="10"/>
      <c r="F5" s="11">
        <v>0</v>
      </c>
      <c r="G5" s="11">
        <v>0</v>
      </c>
      <c r="H5" s="11">
        <v>2</v>
      </c>
      <c r="I5" s="11">
        <v>0</v>
      </c>
      <c r="J5" s="11">
        <v>1</v>
      </c>
      <c r="K5" s="11">
        <v>0</v>
      </c>
      <c r="L5" s="11">
        <v>2</v>
      </c>
      <c r="M5" s="11">
        <v>0</v>
      </c>
      <c r="N5" s="11">
        <v>0</v>
      </c>
      <c r="O5" s="12">
        <v>0</v>
      </c>
      <c r="P5" s="12">
        <v>2</v>
      </c>
      <c r="Q5" s="12">
        <v>0</v>
      </c>
      <c r="R5" s="12">
        <v>0</v>
      </c>
      <c r="S5" s="12">
        <v>0</v>
      </c>
      <c r="T5" s="12">
        <v>0</v>
      </c>
      <c r="U5" s="12">
        <v>1</v>
      </c>
      <c r="V5" s="12">
        <v>1</v>
      </c>
      <c r="W5" s="13">
        <v>0</v>
      </c>
      <c r="X5" s="14">
        <f t="shared" si="0"/>
        <v>10</v>
      </c>
      <c r="Y5" s="31">
        <f t="shared" si="1"/>
        <v>3</v>
      </c>
      <c r="Z5" s="46">
        <f t="shared" si="2"/>
        <v>2.6315789473684208</v>
      </c>
      <c r="AB5" s="15"/>
      <c r="AC5" s="16"/>
    </row>
    <row r="6" spans="2:29" ht="22.5" customHeight="1" thickBot="1" x14ac:dyDescent="0.3">
      <c r="B6" s="32">
        <v>3</v>
      </c>
      <c r="C6" s="41" t="s">
        <v>11</v>
      </c>
      <c r="D6" s="9">
        <f>2-F4</f>
        <v>0</v>
      </c>
      <c r="E6" s="17">
        <f>2-F5</f>
        <v>2</v>
      </c>
      <c r="F6" s="10"/>
      <c r="G6" s="11">
        <v>0</v>
      </c>
      <c r="H6" s="11">
        <v>2</v>
      </c>
      <c r="I6" s="11">
        <v>0</v>
      </c>
      <c r="J6" s="11">
        <v>0</v>
      </c>
      <c r="K6" s="11">
        <v>0</v>
      </c>
      <c r="L6" s="11">
        <v>2</v>
      </c>
      <c r="M6" s="11">
        <v>0</v>
      </c>
      <c r="N6" s="11">
        <v>1</v>
      </c>
      <c r="O6" s="12">
        <v>1</v>
      </c>
      <c r="P6" s="12">
        <v>2</v>
      </c>
      <c r="Q6" s="12">
        <v>0</v>
      </c>
      <c r="R6" s="12">
        <v>0</v>
      </c>
      <c r="S6" s="12">
        <v>1</v>
      </c>
      <c r="T6" s="12">
        <v>0</v>
      </c>
      <c r="U6" s="12">
        <v>2</v>
      </c>
      <c r="V6" s="12">
        <v>2</v>
      </c>
      <c r="W6" s="13">
        <v>0</v>
      </c>
      <c r="X6" s="14">
        <f t="shared" si="0"/>
        <v>15</v>
      </c>
      <c r="Y6" s="31">
        <f t="shared" si="1"/>
        <v>4</v>
      </c>
      <c r="Z6" s="46">
        <f t="shared" si="2"/>
        <v>3.9473684210526314</v>
      </c>
      <c r="AB6" s="15"/>
      <c r="AC6" s="16"/>
    </row>
    <row r="7" spans="2:29" ht="22.5" customHeight="1" thickBot="1" x14ac:dyDescent="0.3">
      <c r="B7" s="32">
        <v>4</v>
      </c>
      <c r="C7" s="41" t="s">
        <v>24</v>
      </c>
      <c r="D7" s="9">
        <f>2-G4</f>
        <v>2</v>
      </c>
      <c r="E7" s="17">
        <f>2-G5</f>
        <v>2</v>
      </c>
      <c r="F7" s="17">
        <f>2-G6</f>
        <v>2</v>
      </c>
      <c r="G7" s="10"/>
      <c r="H7" s="11">
        <v>2</v>
      </c>
      <c r="I7" s="11">
        <v>0</v>
      </c>
      <c r="J7" s="11">
        <v>1</v>
      </c>
      <c r="K7" s="11">
        <v>0</v>
      </c>
      <c r="L7" s="11">
        <v>2</v>
      </c>
      <c r="M7" s="11">
        <v>1</v>
      </c>
      <c r="N7" s="11">
        <v>0</v>
      </c>
      <c r="O7" s="12">
        <v>2</v>
      </c>
      <c r="P7" s="12">
        <v>2</v>
      </c>
      <c r="Q7" s="12">
        <v>2</v>
      </c>
      <c r="R7" s="12">
        <v>2</v>
      </c>
      <c r="S7" s="12">
        <v>2</v>
      </c>
      <c r="T7" s="12">
        <v>0</v>
      </c>
      <c r="U7" s="12">
        <v>2</v>
      </c>
      <c r="V7" s="12">
        <v>2</v>
      </c>
      <c r="W7" s="13">
        <v>2</v>
      </c>
      <c r="X7" s="14">
        <f t="shared" si="0"/>
        <v>28</v>
      </c>
      <c r="Y7" s="31">
        <f t="shared" si="1"/>
        <v>8</v>
      </c>
      <c r="Z7" s="46">
        <f t="shared" si="2"/>
        <v>7.3684210526315779</v>
      </c>
      <c r="AB7" s="15"/>
      <c r="AC7" s="16"/>
    </row>
    <row r="8" spans="2:29" ht="22.5" customHeight="1" thickBot="1" x14ac:dyDescent="0.25">
      <c r="B8" s="32">
        <v>5</v>
      </c>
      <c r="C8" s="41" t="s">
        <v>25</v>
      </c>
      <c r="D8" s="9">
        <f>2-H4</f>
        <v>0</v>
      </c>
      <c r="E8" s="17">
        <f>2-H5</f>
        <v>0</v>
      </c>
      <c r="F8" s="17">
        <f>2-H6</f>
        <v>0</v>
      </c>
      <c r="G8" s="17">
        <f>2-H7</f>
        <v>0</v>
      </c>
      <c r="H8" s="10"/>
      <c r="I8" s="11">
        <v>2</v>
      </c>
      <c r="J8" s="11">
        <v>0</v>
      </c>
      <c r="K8" s="11">
        <v>0</v>
      </c>
      <c r="L8" s="11">
        <v>2</v>
      </c>
      <c r="M8" s="11">
        <v>0</v>
      </c>
      <c r="N8" s="11">
        <v>2</v>
      </c>
      <c r="O8" s="12">
        <v>2</v>
      </c>
      <c r="P8" s="12">
        <v>2</v>
      </c>
      <c r="Q8" s="12">
        <v>0</v>
      </c>
      <c r="R8" s="12">
        <v>0</v>
      </c>
      <c r="S8" s="12">
        <v>2</v>
      </c>
      <c r="T8" s="12">
        <v>0</v>
      </c>
      <c r="U8" s="12">
        <v>2</v>
      </c>
      <c r="V8" s="12">
        <v>2</v>
      </c>
      <c r="W8" s="13">
        <v>0</v>
      </c>
      <c r="X8" s="14">
        <f t="shared" si="0"/>
        <v>16</v>
      </c>
      <c r="Y8" s="31">
        <f t="shared" si="1"/>
        <v>4</v>
      </c>
      <c r="Z8" s="46">
        <f t="shared" si="2"/>
        <v>4.2105263157894735</v>
      </c>
    </row>
    <row r="9" spans="2:29" ht="22.5" customHeight="1" thickBot="1" x14ac:dyDescent="0.25">
      <c r="B9" s="32">
        <v>6</v>
      </c>
      <c r="C9" s="41" t="s">
        <v>22</v>
      </c>
      <c r="D9" s="9">
        <f>2-I4</f>
        <v>2</v>
      </c>
      <c r="E9" s="17">
        <f>2-I5</f>
        <v>2</v>
      </c>
      <c r="F9" s="17">
        <f>2-I6</f>
        <v>2</v>
      </c>
      <c r="G9" s="17">
        <f>2-I7</f>
        <v>2</v>
      </c>
      <c r="H9" s="17">
        <f>2-I8</f>
        <v>0</v>
      </c>
      <c r="I9" s="10"/>
      <c r="J9" s="11">
        <v>2</v>
      </c>
      <c r="K9" s="11">
        <v>1</v>
      </c>
      <c r="L9" s="11">
        <v>2</v>
      </c>
      <c r="M9" s="11">
        <v>0</v>
      </c>
      <c r="N9" s="11">
        <v>0</v>
      </c>
      <c r="O9" s="12">
        <v>1</v>
      </c>
      <c r="P9" s="12">
        <v>2</v>
      </c>
      <c r="Q9" s="12">
        <v>0</v>
      </c>
      <c r="R9" s="12">
        <v>0</v>
      </c>
      <c r="S9" s="12">
        <v>0</v>
      </c>
      <c r="T9" s="12">
        <v>0</v>
      </c>
      <c r="U9" s="12">
        <v>2</v>
      </c>
      <c r="V9" s="12">
        <v>2</v>
      </c>
      <c r="W9" s="13">
        <v>1</v>
      </c>
      <c r="X9" s="14">
        <f t="shared" si="0"/>
        <v>21</v>
      </c>
      <c r="Y9" s="31">
        <f t="shared" si="1"/>
        <v>6</v>
      </c>
      <c r="Z9" s="46">
        <f t="shared" si="2"/>
        <v>5.5263157894736841</v>
      </c>
    </row>
    <row r="10" spans="2:29" ht="22.5" customHeight="1" thickBot="1" x14ac:dyDescent="0.25">
      <c r="B10" s="33">
        <v>7</v>
      </c>
      <c r="C10" s="41" t="s">
        <v>8</v>
      </c>
      <c r="D10" s="9">
        <f>2-J4</f>
        <v>1</v>
      </c>
      <c r="E10" s="17">
        <f>2-J5</f>
        <v>1</v>
      </c>
      <c r="F10" s="17">
        <f>2-J6</f>
        <v>2</v>
      </c>
      <c r="G10" s="17">
        <f>2-J7</f>
        <v>1</v>
      </c>
      <c r="H10" s="17">
        <f>2-J8</f>
        <v>2</v>
      </c>
      <c r="I10" s="17">
        <f>2-J9</f>
        <v>0</v>
      </c>
      <c r="J10" s="10"/>
      <c r="K10" s="11">
        <v>0</v>
      </c>
      <c r="L10" s="11">
        <v>2</v>
      </c>
      <c r="M10" s="11">
        <v>2</v>
      </c>
      <c r="N10" s="11">
        <v>1</v>
      </c>
      <c r="O10" s="12">
        <v>0</v>
      </c>
      <c r="P10" s="12">
        <v>2</v>
      </c>
      <c r="Q10" s="12">
        <v>2</v>
      </c>
      <c r="R10" s="12">
        <v>0</v>
      </c>
      <c r="S10" s="12">
        <v>1</v>
      </c>
      <c r="T10" s="12">
        <v>0</v>
      </c>
      <c r="U10" s="12">
        <v>2</v>
      </c>
      <c r="V10" s="12">
        <v>0</v>
      </c>
      <c r="W10" s="13">
        <v>2</v>
      </c>
      <c r="X10" s="14">
        <f t="shared" si="0"/>
        <v>21</v>
      </c>
      <c r="Y10" s="31">
        <f t="shared" si="1"/>
        <v>6</v>
      </c>
      <c r="Z10" s="46">
        <f t="shared" si="2"/>
        <v>5.5263157894736841</v>
      </c>
    </row>
    <row r="11" spans="2:29" ht="22.5" customHeight="1" thickBot="1" x14ac:dyDescent="0.25">
      <c r="B11" s="33">
        <v>8</v>
      </c>
      <c r="C11" s="41" t="s">
        <v>9</v>
      </c>
      <c r="D11" s="9">
        <f>2-K4</f>
        <v>2</v>
      </c>
      <c r="E11" s="17">
        <f>2-K5</f>
        <v>2</v>
      </c>
      <c r="F11" s="17">
        <f>2-K6</f>
        <v>2</v>
      </c>
      <c r="G11" s="17">
        <f>2-K7</f>
        <v>2</v>
      </c>
      <c r="H11" s="17">
        <f>2-K8</f>
        <v>2</v>
      </c>
      <c r="I11" s="17">
        <f>2-K9</f>
        <v>1</v>
      </c>
      <c r="J11" s="17">
        <f>2-K10</f>
        <v>2</v>
      </c>
      <c r="K11" s="10"/>
      <c r="L11" s="11">
        <v>2</v>
      </c>
      <c r="M11" s="11">
        <v>2</v>
      </c>
      <c r="N11" s="11">
        <v>1</v>
      </c>
      <c r="O11" s="12">
        <v>2</v>
      </c>
      <c r="P11" s="12">
        <v>2</v>
      </c>
      <c r="Q11" s="12">
        <v>1</v>
      </c>
      <c r="R11" s="12">
        <v>0</v>
      </c>
      <c r="S11" s="12">
        <v>0</v>
      </c>
      <c r="T11" s="12">
        <v>0</v>
      </c>
      <c r="U11" s="12">
        <v>2</v>
      </c>
      <c r="V11" s="12">
        <v>0</v>
      </c>
      <c r="W11" s="13">
        <v>2</v>
      </c>
      <c r="X11" s="14">
        <f t="shared" si="0"/>
        <v>27</v>
      </c>
      <c r="Y11" s="31">
        <f t="shared" si="1"/>
        <v>8</v>
      </c>
      <c r="Z11" s="46">
        <f t="shared" si="2"/>
        <v>7.1052631578947363</v>
      </c>
    </row>
    <row r="12" spans="2:29" ht="22.5" customHeight="1" thickBot="1" x14ac:dyDescent="0.25">
      <c r="B12" s="33">
        <v>9</v>
      </c>
      <c r="C12" s="41" t="s">
        <v>10</v>
      </c>
      <c r="D12" s="9">
        <f>2-L4</f>
        <v>0</v>
      </c>
      <c r="E12" s="17">
        <f>2-L5</f>
        <v>0</v>
      </c>
      <c r="F12" s="17">
        <f>2-L6</f>
        <v>0</v>
      </c>
      <c r="G12" s="17">
        <f>2-L7</f>
        <v>0</v>
      </c>
      <c r="H12" s="17">
        <f>2-L8</f>
        <v>0</v>
      </c>
      <c r="I12" s="17">
        <f>2-L9</f>
        <v>0</v>
      </c>
      <c r="J12" s="17">
        <f>2-L10</f>
        <v>0</v>
      </c>
      <c r="K12" s="17">
        <f>2-L11</f>
        <v>0</v>
      </c>
      <c r="L12" s="10"/>
      <c r="M12" s="11">
        <v>0</v>
      </c>
      <c r="N12" s="11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3">
        <v>0</v>
      </c>
      <c r="X12" s="14">
        <f t="shared" si="0"/>
        <v>0</v>
      </c>
      <c r="Y12" s="31">
        <f t="shared" si="1"/>
        <v>0</v>
      </c>
      <c r="Z12" s="46">
        <f t="shared" si="2"/>
        <v>0</v>
      </c>
    </row>
    <row r="13" spans="2:29" ht="22.5" customHeight="1" thickBot="1" x14ac:dyDescent="0.25">
      <c r="B13" s="33">
        <v>10</v>
      </c>
      <c r="C13" s="41" t="s">
        <v>12</v>
      </c>
      <c r="D13" s="9">
        <f>2-M4</f>
        <v>2</v>
      </c>
      <c r="E13" s="17">
        <f>2-M5</f>
        <v>2</v>
      </c>
      <c r="F13" s="17">
        <f>2-M6</f>
        <v>2</v>
      </c>
      <c r="G13" s="17">
        <f>2-M7</f>
        <v>1</v>
      </c>
      <c r="H13" s="17">
        <f>2-M8</f>
        <v>2</v>
      </c>
      <c r="I13" s="17">
        <f>2-M9</f>
        <v>2</v>
      </c>
      <c r="J13" s="17">
        <f>2-M10</f>
        <v>0</v>
      </c>
      <c r="K13" s="17">
        <f>2-M11</f>
        <v>0</v>
      </c>
      <c r="L13" s="17">
        <f>2-M12</f>
        <v>2</v>
      </c>
      <c r="M13" s="10"/>
      <c r="N13" s="11">
        <v>0</v>
      </c>
      <c r="O13" s="12">
        <v>0</v>
      </c>
      <c r="P13" s="12">
        <v>2</v>
      </c>
      <c r="Q13" s="12">
        <v>0</v>
      </c>
      <c r="R13" s="12">
        <v>0</v>
      </c>
      <c r="S13" s="12">
        <v>0</v>
      </c>
      <c r="T13" s="12">
        <v>0</v>
      </c>
      <c r="U13" s="12">
        <v>2</v>
      </c>
      <c r="V13" s="12">
        <v>0</v>
      </c>
      <c r="W13" s="13">
        <v>2</v>
      </c>
      <c r="X13" s="14">
        <f t="shared" si="0"/>
        <v>19</v>
      </c>
      <c r="Y13" s="31">
        <f t="shared" si="1"/>
        <v>5</v>
      </c>
      <c r="Z13" s="46">
        <f t="shared" si="2"/>
        <v>5</v>
      </c>
    </row>
    <row r="14" spans="2:29" ht="22.5" customHeight="1" thickBot="1" x14ac:dyDescent="0.25">
      <c r="B14" s="33">
        <v>11</v>
      </c>
      <c r="C14" s="41" t="s">
        <v>13</v>
      </c>
      <c r="D14" s="9">
        <f>2-N4</f>
        <v>2</v>
      </c>
      <c r="E14" s="17">
        <f>2-N5</f>
        <v>2</v>
      </c>
      <c r="F14" s="17">
        <f>2-N6</f>
        <v>1</v>
      </c>
      <c r="G14" s="17">
        <f>2-N7</f>
        <v>2</v>
      </c>
      <c r="H14" s="17">
        <f>2-N8</f>
        <v>0</v>
      </c>
      <c r="I14" s="17">
        <f>2-N9</f>
        <v>2</v>
      </c>
      <c r="J14" s="17">
        <f>2-N10</f>
        <v>1</v>
      </c>
      <c r="K14" s="17">
        <f>2-N11</f>
        <v>1</v>
      </c>
      <c r="L14" s="17">
        <f>2-N12</f>
        <v>2</v>
      </c>
      <c r="M14" s="17">
        <f>2-N13</f>
        <v>2</v>
      </c>
      <c r="N14" s="10"/>
      <c r="O14" s="18">
        <v>2</v>
      </c>
      <c r="P14" s="18">
        <v>2</v>
      </c>
      <c r="Q14" s="18">
        <v>0</v>
      </c>
      <c r="R14" s="18">
        <v>0</v>
      </c>
      <c r="S14" s="18">
        <v>2</v>
      </c>
      <c r="T14" s="18">
        <v>0</v>
      </c>
      <c r="U14" s="18">
        <v>2</v>
      </c>
      <c r="V14" s="12">
        <v>1</v>
      </c>
      <c r="W14" s="13">
        <v>2</v>
      </c>
      <c r="X14" s="19">
        <f t="shared" si="0"/>
        <v>26</v>
      </c>
      <c r="Y14" s="31">
        <f t="shared" si="1"/>
        <v>7</v>
      </c>
      <c r="Z14" s="46">
        <f t="shared" si="2"/>
        <v>6.8421052631578956</v>
      </c>
    </row>
    <row r="15" spans="2:29" ht="22.5" customHeight="1" thickBot="1" x14ac:dyDescent="0.25">
      <c r="B15" s="33">
        <v>12</v>
      </c>
      <c r="C15" s="41" t="s">
        <v>14</v>
      </c>
      <c r="D15" s="9">
        <f>2-O$4</f>
        <v>2</v>
      </c>
      <c r="E15" s="17">
        <f>2-O5</f>
        <v>2</v>
      </c>
      <c r="F15" s="17">
        <f>2-O6</f>
        <v>1</v>
      </c>
      <c r="G15" s="17">
        <f>2-O7</f>
        <v>0</v>
      </c>
      <c r="H15" s="17">
        <f>2-O8</f>
        <v>0</v>
      </c>
      <c r="I15" s="17">
        <f>2-O9</f>
        <v>1</v>
      </c>
      <c r="J15" s="17">
        <f>2-O10</f>
        <v>2</v>
      </c>
      <c r="K15" s="17">
        <f>2-O11</f>
        <v>0</v>
      </c>
      <c r="L15" s="17">
        <f>2-O12</f>
        <v>2</v>
      </c>
      <c r="M15" s="17">
        <f>2-O13</f>
        <v>2</v>
      </c>
      <c r="N15" s="17">
        <f>2-O14</f>
        <v>0</v>
      </c>
      <c r="O15" s="10"/>
      <c r="P15" s="18">
        <v>2</v>
      </c>
      <c r="Q15" s="18">
        <v>0</v>
      </c>
      <c r="R15" s="18">
        <v>0</v>
      </c>
      <c r="S15" s="18">
        <v>2</v>
      </c>
      <c r="T15" s="18">
        <v>1</v>
      </c>
      <c r="U15" s="18">
        <v>2</v>
      </c>
      <c r="V15" s="12">
        <v>2</v>
      </c>
      <c r="W15" s="13">
        <v>2</v>
      </c>
      <c r="X15" s="19">
        <f t="shared" si="0"/>
        <v>23</v>
      </c>
      <c r="Y15" s="31">
        <f t="shared" si="1"/>
        <v>6</v>
      </c>
      <c r="Z15" s="46">
        <f t="shared" si="2"/>
        <v>6.0526315789473681</v>
      </c>
    </row>
    <row r="16" spans="2:29" ht="22.5" customHeight="1" thickBot="1" x14ac:dyDescent="0.25">
      <c r="B16" s="33">
        <v>13</v>
      </c>
      <c r="C16" s="41" t="s">
        <v>19</v>
      </c>
      <c r="D16" s="9">
        <f>2-P4</f>
        <v>0</v>
      </c>
      <c r="E16" s="17">
        <f>2-P5</f>
        <v>0</v>
      </c>
      <c r="F16" s="17">
        <f>2-P6</f>
        <v>0</v>
      </c>
      <c r="G16" s="17">
        <f>2-P7</f>
        <v>0</v>
      </c>
      <c r="H16" s="17">
        <f>2-P8</f>
        <v>0</v>
      </c>
      <c r="I16" s="17">
        <f>2-P9</f>
        <v>0</v>
      </c>
      <c r="J16" s="17">
        <f>2-P10</f>
        <v>0</v>
      </c>
      <c r="K16" s="17">
        <f>2-P11</f>
        <v>0</v>
      </c>
      <c r="L16" s="17">
        <f>2-P12</f>
        <v>2</v>
      </c>
      <c r="M16" s="17">
        <f>2-P13</f>
        <v>0</v>
      </c>
      <c r="N16" s="17">
        <f>2-P14</f>
        <v>0</v>
      </c>
      <c r="O16" s="17">
        <f>2-P15</f>
        <v>0</v>
      </c>
      <c r="P16" s="10"/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12">
        <v>0</v>
      </c>
      <c r="W16" s="13">
        <v>1</v>
      </c>
      <c r="X16" s="19">
        <f t="shared" si="0"/>
        <v>3</v>
      </c>
      <c r="Y16" s="31">
        <f t="shared" si="1"/>
        <v>1</v>
      </c>
      <c r="Z16" s="46">
        <f t="shared" si="2"/>
        <v>0.78947368421052633</v>
      </c>
    </row>
    <row r="17" spans="2:26" ht="18.75" thickBot="1" x14ac:dyDescent="0.25">
      <c r="B17" s="33">
        <v>14</v>
      </c>
      <c r="C17" s="41" t="s">
        <v>15</v>
      </c>
      <c r="D17" s="9">
        <f>2-Q4</f>
        <v>2</v>
      </c>
      <c r="E17" s="17">
        <f>2-Q5</f>
        <v>2</v>
      </c>
      <c r="F17" s="17">
        <f>2-Q6</f>
        <v>2</v>
      </c>
      <c r="G17" s="17">
        <f>2-Q7</f>
        <v>0</v>
      </c>
      <c r="H17" s="17">
        <f>2-Q8</f>
        <v>2</v>
      </c>
      <c r="I17" s="17">
        <f>2-Q9</f>
        <v>2</v>
      </c>
      <c r="J17" s="17">
        <f>2-Q10</f>
        <v>0</v>
      </c>
      <c r="K17" s="17">
        <f>2-Q11</f>
        <v>1</v>
      </c>
      <c r="L17" s="17">
        <f>2-Q12</f>
        <v>2</v>
      </c>
      <c r="M17" s="17">
        <f>2-Q13</f>
        <v>2</v>
      </c>
      <c r="N17" s="17">
        <f>2-Q14</f>
        <v>2</v>
      </c>
      <c r="O17" s="17">
        <f>2-Q15</f>
        <v>2</v>
      </c>
      <c r="P17" s="17">
        <f>2-Q16</f>
        <v>2</v>
      </c>
      <c r="Q17" s="10"/>
      <c r="R17" s="20">
        <v>0</v>
      </c>
      <c r="S17" s="20">
        <v>0</v>
      </c>
      <c r="T17" s="20">
        <v>0</v>
      </c>
      <c r="U17" s="20">
        <v>2</v>
      </c>
      <c r="V17" s="12">
        <v>0</v>
      </c>
      <c r="W17" s="13">
        <v>1</v>
      </c>
      <c r="X17" s="19">
        <f t="shared" si="0"/>
        <v>24</v>
      </c>
      <c r="Y17" s="31">
        <f t="shared" si="1"/>
        <v>7</v>
      </c>
      <c r="Z17" s="46">
        <f t="shared" si="2"/>
        <v>6.3157894736842106</v>
      </c>
    </row>
    <row r="18" spans="2:26" ht="22.5" customHeight="1" thickBot="1" x14ac:dyDescent="0.25">
      <c r="B18" s="33">
        <v>15</v>
      </c>
      <c r="C18" s="41" t="s">
        <v>16</v>
      </c>
      <c r="D18" s="9">
        <f>2-R4</f>
        <v>2</v>
      </c>
      <c r="E18" s="17">
        <f>2-R5</f>
        <v>2</v>
      </c>
      <c r="F18" s="17">
        <f>2-R6</f>
        <v>2</v>
      </c>
      <c r="G18" s="17">
        <f>2-R7</f>
        <v>0</v>
      </c>
      <c r="H18" s="17">
        <f>2-R8</f>
        <v>2</v>
      </c>
      <c r="I18" s="17">
        <f>2-R9</f>
        <v>2</v>
      </c>
      <c r="J18" s="17">
        <f>2-R10</f>
        <v>2</v>
      </c>
      <c r="K18" s="17">
        <f>2-R11</f>
        <v>2</v>
      </c>
      <c r="L18" s="17">
        <f>2-R12</f>
        <v>2</v>
      </c>
      <c r="M18" s="17">
        <f>2-R13</f>
        <v>2</v>
      </c>
      <c r="N18" s="17">
        <f>2-R14</f>
        <v>2</v>
      </c>
      <c r="O18" s="17">
        <f>2-R15</f>
        <v>2</v>
      </c>
      <c r="P18" s="17">
        <f>2-R16</f>
        <v>2</v>
      </c>
      <c r="Q18" s="17">
        <f>2-R17</f>
        <v>2</v>
      </c>
      <c r="R18" s="10"/>
      <c r="S18" s="20">
        <v>2</v>
      </c>
      <c r="T18" s="20">
        <v>1</v>
      </c>
      <c r="U18" s="20">
        <v>2</v>
      </c>
      <c r="V18" s="12">
        <v>2</v>
      </c>
      <c r="W18" s="13">
        <v>2</v>
      </c>
      <c r="X18" s="19">
        <f t="shared" si="0"/>
        <v>35</v>
      </c>
      <c r="Y18" s="31">
        <f t="shared" si="1"/>
        <v>10</v>
      </c>
      <c r="Z18" s="46">
        <f t="shared" si="2"/>
        <v>9.2105263157894726</v>
      </c>
    </row>
    <row r="19" spans="2:26" ht="22.5" customHeight="1" thickBot="1" x14ac:dyDescent="0.25">
      <c r="B19" s="33">
        <v>16</v>
      </c>
      <c r="C19" s="41" t="s">
        <v>21</v>
      </c>
      <c r="D19" s="9">
        <f>2-S4</f>
        <v>2</v>
      </c>
      <c r="E19" s="17">
        <f>2-S5</f>
        <v>2</v>
      </c>
      <c r="F19" s="17">
        <f>2-S6</f>
        <v>1</v>
      </c>
      <c r="G19" s="17">
        <f>2-S7</f>
        <v>0</v>
      </c>
      <c r="H19" s="17">
        <f>2-S8</f>
        <v>0</v>
      </c>
      <c r="I19" s="17">
        <f>2-S9</f>
        <v>2</v>
      </c>
      <c r="J19" s="17">
        <f>2-S10</f>
        <v>1</v>
      </c>
      <c r="K19" s="17">
        <f>2-S11</f>
        <v>2</v>
      </c>
      <c r="L19" s="17">
        <f>2-S12</f>
        <v>2</v>
      </c>
      <c r="M19" s="17">
        <f>2-S13</f>
        <v>2</v>
      </c>
      <c r="N19" s="17">
        <f>2-S14</f>
        <v>0</v>
      </c>
      <c r="O19" s="17">
        <f>2-S15</f>
        <v>0</v>
      </c>
      <c r="P19" s="17">
        <f>2-S16</f>
        <v>2</v>
      </c>
      <c r="Q19" s="17">
        <f>2-S17</f>
        <v>2</v>
      </c>
      <c r="R19" s="17">
        <f>2-S18</f>
        <v>0</v>
      </c>
      <c r="S19" s="10"/>
      <c r="T19" s="20">
        <v>0</v>
      </c>
      <c r="U19" s="20">
        <v>2</v>
      </c>
      <c r="V19" s="12">
        <v>1</v>
      </c>
      <c r="W19" s="13">
        <v>2</v>
      </c>
      <c r="X19" s="19">
        <f t="shared" si="0"/>
        <v>23</v>
      </c>
      <c r="Y19" s="31">
        <f t="shared" si="1"/>
        <v>6</v>
      </c>
      <c r="Z19" s="46">
        <f t="shared" si="2"/>
        <v>6.0526315789473681</v>
      </c>
    </row>
    <row r="20" spans="2:26" ht="22.5" customHeight="1" thickBot="1" x14ac:dyDescent="0.25">
      <c r="B20" s="33">
        <v>17</v>
      </c>
      <c r="C20" s="41" t="s">
        <v>20</v>
      </c>
      <c r="D20" s="9">
        <f>2-T4</f>
        <v>2</v>
      </c>
      <c r="E20" s="17">
        <f>2-T5</f>
        <v>2</v>
      </c>
      <c r="F20" s="17">
        <f>2-T6</f>
        <v>2</v>
      </c>
      <c r="G20" s="17">
        <f>2-T7</f>
        <v>2</v>
      </c>
      <c r="H20" s="17">
        <f>2-T8</f>
        <v>2</v>
      </c>
      <c r="I20" s="17">
        <f>2-T9</f>
        <v>2</v>
      </c>
      <c r="J20" s="17">
        <f>2-T10</f>
        <v>2</v>
      </c>
      <c r="K20" s="17">
        <f>2-T11</f>
        <v>2</v>
      </c>
      <c r="L20" s="17">
        <f>2-T12</f>
        <v>2</v>
      </c>
      <c r="M20" s="17">
        <f>2-T13</f>
        <v>2</v>
      </c>
      <c r="N20" s="17">
        <f>2-T14</f>
        <v>2</v>
      </c>
      <c r="O20" s="17">
        <f>2-T15</f>
        <v>1</v>
      </c>
      <c r="P20" s="17">
        <f>2-T16</f>
        <v>2</v>
      </c>
      <c r="Q20" s="17">
        <f>2-T17</f>
        <v>2</v>
      </c>
      <c r="R20" s="17">
        <f>2-T18</f>
        <v>1</v>
      </c>
      <c r="S20" s="17">
        <f>2-T19</f>
        <v>2</v>
      </c>
      <c r="T20" s="10"/>
      <c r="U20" s="20">
        <v>2</v>
      </c>
      <c r="V20" s="12">
        <v>2</v>
      </c>
      <c r="W20" s="13">
        <v>2</v>
      </c>
      <c r="X20" s="19">
        <f t="shared" si="0"/>
        <v>36</v>
      </c>
      <c r="Y20" s="31">
        <f t="shared" si="1"/>
        <v>10</v>
      </c>
      <c r="Z20" s="46">
        <f t="shared" si="2"/>
        <v>9.4736842105263168</v>
      </c>
    </row>
    <row r="21" spans="2:26" ht="22.5" customHeight="1" thickBot="1" x14ac:dyDescent="0.25">
      <c r="B21" s="33">
        <v>18</v>
      </c>
      <c r="C21" s="41" t="s">
        <v>17</v>
      </c>
      <c r="D21" s="9">
        <f>2-U4</f>
        <v>2</v>
      </c>
      <c r="E21" s="17">
        <f>2-U5</f>
        <v>1</v>
      </c>
      <c r="F21" s="17">
        <f>2-U6</f>
        <v>0</v>
      </c>
      <c r="G21" s="17">
        <f>2-U7</f>
        <v>0</v>
      </c>
      <c r="H21" s="17">
        <f>2-U8</f>
        <v>0</v>
      </c>
      <c r="I21" s="17">
        <f>2-U9</f>
        <v>0</v>
      </c>
      <c r="J21" s="17">
        <f>2-U10</f>
        <v>0</v>
      </c>
      <c r="K21" s="17">
        <f>2-U11</f>
        <v>0</v>
      </c>
      <c r="L21" s="17">
        <f>2-U12</f>
        <v>2</v>
      </c>
      <c r="M21" s="17">
        <f>2-U13</f>
        <v>0</v>
      </c>
      <c r="N21" s="17">
        <f>2-U14</f>
        <v>0</v>
      </c>
      <c r="O21" s="17">
        <f>2-U15</f>
        <v>0</v>
      </c>
      <c r="P21" s="17">
        <f>2-U16</f>
        <v>2</v>
      </c>
      <c r="Q21" s="17">
        <f>2-U17</f>
        <v>0</v>
      </c>
      <c r="R21" s="17">
        <f>2-U18</f>
        <v>0</v>
      </c>
      <c r="S21" s="17">
        <f>2-U19</f>
        <v>0</v>
      </c>
      <c r="T21" s="17">
        <f>2-U20</f>
        <v>0</v>
      </c>
      <c r="U21" s="10"/>
      <c r="V21" s="12">
        <v>0</v>
      </c>
      <c r="W21" s="13">
        <v>0</v>
      </c>
      <c r="X21" s="19">
        <f t="shared" si="0"/>
        <v>7</v>
      </c>
      <c r="Y21" s="31">
        <f t="shared" si="1"/>
        <v>2</v>
      </c>
      <c r="Z21" s="46">
        <f t="shared" si="2"/>
        <v>1.8421052631578945</v>
      </c>
    </row>
    <row r="22" spans="2:26" ht="22.5" customHeight="1" thickBot="1" x14ac:dyDescent="0.25">
      <c r="B22" s="33">
        <v>19</v>
      </c>
      <c r="C22" s="41" t="s">
        <v>18</v>
      </c>
      <c r="D22" s="9">
        <f>2-V4</f>
        <v>1</v>
      </c>
      <c r="E22" s="17">
        <f>2-V5</f>
        <v>1</v>
      </c>
      <c r="F22" s="17">
        <f>2-V6</f>
        <v>0</v>
      </c>
      <c r="G22" s="17">
        <f>2-V7</f>
        <v>0</v>
      </c>
      <c r="H22" s="17">
        <f>2-V8</f>
        <v>0</v>
      </c>
      <c r="I22" s="17">
        <f>2-V9</f>
        <v>0</v>
      </c>
      <c r="J22" s="17">
        <f>2-V10</f>
        <v>2</v>
      </c>
      <c r="K22" s="17">
        <f>2-V11</f>
        <v>2</v>
      </c>
      <c r="L22" s="17">
        <f>2-V12</f>
        <v>2</v>
      </c>
      <c r="M22" s="17">
        <f>2-V13</f>
        <v>2</v>
      </c>
      <c r="N22" s="17">
        <f>2-V14</f>
        <v>1</v>
      </c>
      <c r="O22" s="17">
        <f>2-V15</f>
        <v>0</v>
      </c>
      <c r="P22" s="17">
        <f>2-V16</f>
        <v>2</v>
      </c>
      <c r="Q22" s="17">
        <f>2-V17</f>
        <v>2</v>
      </c>
      <c r="R22" s="17">
        <f>2-V18</f>
        <v>0</v>
      </c>
      <c r="S22" s="17">
        <f>2-V19</f>
        <v>1</v>
      </c>
      <c r="T22" s="17">
        <f>2-V20</f>
        <v>0</v>
      </c>
      <c r="U22" s="17">
        <f>2-V21</f>
        <v>2</v>
      </c>
      <c r="V22" s="10"/>
      <c r="W22" s="13">
        <v>1</v>
      </c>
      <c r="X22" s="19">
        <f t="shared" si="0"/>
        <v>19</v>
      </c>
      <c r="Y22" s="31">
        <f t="shared" si="1"/>
        <v>5</v>
      </c>
      <c r="Z22" s="46">
        <f t="shared" si="2"/>
        <v>5</v>
      </c>
    </row>
    <row r="23" spans="2:26" ht="30.75" thickBot="1" x14ac:dyDescent="0.25">
      <c r="B23" s="34">
        <v>20</v>
      </c>
      <c r="C23" s="42" t="s">
        <v>23</v>
      </c>
      <c r="D23" s="21">
        <f>2-W4</f>
        <v>2</v>
      </c>
      <c r="E23" s="22">
        <f>2-W5</f>
        <v>2</v>
      </c>
      <c r="F23" s="22">
        <f>2-W6</f>
        <v>2</v>
      </c>
      <c r="G23" s="22">
        <f>2-W7</f>
        <v>0</v>
      </c>
      <c r="H23" s="22">
        <f>2-W8</f>
        <v>2</v>
      </c>
      <c r="I23" s="22">
        <f>2-W9</f>
        <v>1</v>
      </c>
      <c r="J23" s="22">
        <f>2-W10</f>
        <v>0</v>
      </c>
      <c r="K23" s="22">
        <f>2-W11</f>
        <v>0</v>
      </c>
      <c r="L23" s="22">
        <f>2-W12</f>
        <v>2</v>
      </c>
      <c r="M23" s="22">
        <f>2-W13</f>
        <v>0</v>
      </c>
      <c r="N23" s="22">
        <f>2-W14</f>
        <v>0</v>
      </c>
      <c r="O23" s="22">
        <f>2-W15</f>
        <v>0</v>
      </c>
      <c r="P23" s="22">
        <f>2-W16</f>
        <v>1</v>
      </c>
      <c r="Q23" s="22">
        <f>2-W17</f>
        <v>1</v>
      </c>
      <c r="R23" s="22">
        <f>2-W18</f>
        <v>0</v>
      </c>
      <c r="S23" s="22">
        <f>2-W19</f>
        <v>0</v>
      </c>
      <c r="T23" s="22">
        <f>2-W20</f>
        <v>0</v>
      </c>
      <c r="U23" s="22">
        <f>2-W21</f>
        <v>2</v>
      </c>
      <c r="V23" s="22">
        <f>2-W22</f>
        <v>1</v>
      </c>
      <c r="W23" s="23"/>
      <c r="X23" s="24">
        <f t="shared" si="0"/>
        <v>16</v>
      </c>
      <c r="Y23" s="53">
        <f t="shared" si="1"/>
        <v>4</v>
      </c>
      <c r="Z23" s="47">
        <f t="shared" si="2"/>
        <v>4.2105263157894735</v>
      </c>
    </row>
    <row r="24" spans="2:26" ht="25.5" customHeight="1" x14ac:dyDescent="0.2">
      <c r="C24" s="25"/>
      <c r="D24" s="2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8" t="s">
        <v>2</v>
      </c>
      <c r="X24" s="2">
        <f>MAX(X4:X23)</f>
        <v>36</v>
      </c>
      <c r="Y24" s="27"/>
      <c r="Z24" s="2">
        <f>MAX(Z4:Z23)</f>
        <v>9.4736842105263168</v>
      </c>
    </row>
    <row r="25" spans="2:26" x14ac:dyDescent="0.2">
      <c r="C25" s="25"/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8" t="s">
        <v>0</v>
      </c>
      <c r="X25" s="27">
        <f>SUM(X4:X23)</f>
        <v>380</v>
      </c>
      <c r="Y25" s="27"/>
      <c r="Z25" s="2">
        <f>SUM(Z4:Z23)</f>
        <v>99.999999999999986</v>
      </c>
    </row>
    <row r="26" spans="2:26" x14ac:dyDescent="0.2">
      <c r="C26" s="25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spans="2:26" x14ac:dyDescent="0.2">
      <c r="C27" s="25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spans="2:26" x14ac:dyDescent="0.2"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spans="2:26" x14ac:dyDescent="0.2"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spans="2:26" x14ac:dyDescent="0.2"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spans="2:26" x14ac:dyDescent="0.2"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spans="2:26" x14ac:dyDescent="0.2">
      <c r="C32" s="25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spans="3:25" x14ac:dyDescent="0.2">
      <c r="C33" s="25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spans="3:25" x14ac:dyDescent="0.2">
      <c r="C34" s="25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spans="3:25" x14ac:dyDescent="0.2">
      <c r="C35" s="25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spans="3:25" x14ac:dyDescent="0.2">
      <c r="C36" s="25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spans="3:25" x14ac:dyDescent="0.2">
      <c r="C37" s="25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spans="3:25" x14ac:dyDescent="0.2">
      <c r="C38" s="25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 spans="3:25" x14ac:dyDescent="0.2">
      <c r="C39" s="25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 spans="3:25" x14ac:dyDescent="0.2">
      <c r="C40" s="25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spans="3:25" x14ac:dyDescent="0.2"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spans="3:25" x14ac:dyDescent="0.2"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spans="3:25" x14ac:dyDescent="0.2"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spans="3:25" x14ac:dyDescent="0.2"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spans="3:25" x14ac:dyDescent="0.2"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spans="3:25" x14ac:dyDescent="0.2"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spans="3:25" x14ac:dyDescent="0.2"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spans="3:25" x14ac:dyDescent="0.2">
      <c r="C48" s="25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spans="3:25" x14ac:dyDescent="0.2">
      <c r="C49" s="25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spans="3:25" x14ac:dyDescent="0.2">
      <c r="C50" s="25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spans="3:25" x14ac:dyDescent="0.2">
      <c r="C51" s="25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 spans="3:25" x14ac:dyDescent="0.2">
      <c r="C52" s="25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 spans="3:25" x14ac:dyDescent="0.2">
      <c r="C53" s="25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spans="3:25" x14ac:dyDescent="0.2">
      <c r="C54" s="25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spans="3:25" x14ac:dyDescent="0.2">
      <c r="C55" s="25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spans="3:25" x14ac:dyDescent="0.2">
      <c r="C56" s="25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3:25" x14ac:dyDescent="0.2">
      <c r="C57" s="25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spans="3:25" x14ac:dyDescent="0.2">
      <c r="C58" s="25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spans="3:25" x14ac:dyDescent="0.2">
      <c r="C59" s="25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spans="3:25" x14ac:dyDescent="0.2"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spans="3:25" x14ac:dyDescent="0.2"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spans="3:25" x14ac:dyDescent="0.2"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spans="3:25" x14ac:dyDescent="0.2"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spans="3:25" x14ac:dyDescent="0.2">
      <c r="C64" s="25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spans="3:25" x14ac:dyDescent="0.2">
      <c r="C65" s="25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spans="3:25" x14ac:dyDescent="0.2">
      <c r="C66" s="25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 spans="3:25" x14ac:dyDescent="0.2">
      <c r="C67" s="25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spans="3:25" x14ac:dyDescent="0.2">
      <c r="C68" s="25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spans="3:25" x14ac:dyDescent="0.2">
      <c r="C69" s="25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spans="3:25" x14ac:dyDescent="0.2">
      <c r="C70" s="25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 spans="3:25" x14ac:dyDescent="0.2">
      <c r="C71" s="25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 spans="3:25" x14ac:dyDescent="0.2">
      <c r="C72" s="25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 spans="3:25" x14ac:dyDescent="0.2">
      <c r="C73" s="25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spans="3:25" x14ac:dyDescent="0.2">
      <c r="C74" s="25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 spans="3:25" x14ac:dyDescent="0.2">
      <c r="C75" s="25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 spans="3:25" x14ac:dyDescent="0.2">
      <c r="C76" s="25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 spans="3:25" x14ac:dyDescent="0.2">
      <c r="C77" s="25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spans="3:25" x14ac:dyDescent="0.2">
      <c r="C78" s="25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spans="3:25" x14ac:dyDescent="0.2">
      <c r="C79" s="25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 spans="3:25" x14ac:dyDescent="0.2">
      <c r="C80" s="25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 spans="3:25" x14ac:dyDescent="0.2">
      <c r="C81" s="25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spans="3:25" x14ac:dyDescent="0.2">
      <c r="C82" s="25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spans="3:25" x14ac:dyDescent="0.2">
      <c r="C83" s="25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 spans="3:25" x14ac:dyDescent="0.2">
      <c r="C84" s="25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 spans="3:25" x14ac:dyDescent="0.2">
      <c r="C85" s="25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 spans="3:25" x14ac:dyDescent="0.2">
      <c r="C86" s="25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 spans="3:25" x14ac:dyDescent="0.2">
      <c r="C87" s="25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 spans="3:25" x14ac:dyDescent="0.2">
      <c r="C88" s="25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 spans="3:25" x14ac:dyDescent="0.2">
      <c r="C89" s="25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 spans="3:25" x14ac:dyDescent="0.2">
      <c r="C90" s="25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 spans="3:25" x14ac:dyDescent="0.2">
      <c r="C91" s="25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 spans="3:25" x14ac:dyDescent="0.2">
      <c r="C92" s="25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 spans="3:25" x14ac:dyDescent="0.2">
      <c r="C93" s="25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 spans="3:25" x14ac:dyDescent="0.2">
      <c r="C94" s="25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 spans="3:25" x14ac:dyDescent="0.2">
      <c r="C95" s="25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 spans="3:25" x14ac:dyDescent="0.2">
      <c r="C96" s="25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 spans="3:25" x14ac:dyDescent="0.2">
      <c r="C97" s="25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 spans="3:25" x14ac:dyDescent="0.2">
      <c r="C98" s="25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 spans="3:25" x14ac:dyDescent="0.2">
      <c r="C99" s="25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 spans="3:25" x14ac:dyDescent="0.2">
      <c r="C100" s="25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 spans="3:25" x14ac:dyDescent="0.2">
      <c r="C101" s="25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 spans="3:25" x14ac:dyDescent="0.2">
      <c r="C102" s="25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 spans="3:25" x14ac:dyDescent="0.2">
      <c r="C103" s="25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 spans="3:25" x14ac:dyDescent="0.2">
      <c r="C104" s="25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 spans="3:25" x14ac:dyDescent="0.2">
      <c r="C105" s="25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 spans="3:25" x14ac:dyDescent="0.2">
      <c r="C106" s="25"/>
      <c r="D106" s="27"/>
      <c r="X106" s="27"/>
      <c r="Y106" s="27"/>
    </row>
    <row r="107" spans="3:25" x14ac:dyDescent="0.2">
      <c r="C107" s="25"/>
      <c r="D107" s="27"/>
      <c r="X107" s="27"/>
      <c r="Y107" s="27"/>
    </row>
    <row r="108" spans="3:25" x14ac:dyDescent="0.2">
      <c r="C108" s="25"/>
      <c r="D108" s="27"/>
      <c r="X108" s="27"/>
      <c r="Y108" s="27"/>
    </row>
    <row r="109" spans="3:25" x14ac:dyDescent="0.2">
      <c r="C109" s="25"/>
      <c r="D109" s="27"/>
      <c r="X109" s="27"/>
      <c r="Y109" s="27"/>
    </row>
    <row r="110" spans="3:25" x14ac:dyDescent="0.2">
      <c r="C110" s="30"/>
      <c r="D110" s="27"/>
      <c r="X110" s="27"/>
      <c r="Y110" s="27"/>
    </row>
    <row r="111" spans="3:25" x14ac:dyDescent="0.2">
      <c r="C111" s="30"/>
      <c r="D111" s="27"/>
      <c r="X111" s="27"/>
      <c r="Y111" s="27"/>
    </row>
    <row r="112" spans="3:25" x14ac:dyDescent="0.2">
      <c r="C112" s="30"/>
      <c r="D112" s="27"/>
      <c r="X112" s="27"/>
      <c r="Y112" s="27"/>
    </row>
  </sheetData>
  <mergeCells count="2">
    <mergeCell ref="D1:Y1"/>
    <mergeCell ref="D2:Y2"/>
  </mergeCells>
  <conditionalFormatting sqref="Y4:Y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80314965" right="0.39370078740157483" top="0.6692913385826772" bottom="0.98425196850393704" header="0.51181102362204722" footer="0.51181102362204722"/>
  <pageSetup paperSize="9" scale="58" fitToHeight="0" orientation="portrait" horizontalDpi="300" verticalDpi="300" r:id="rId1"/>
  <headerFooter>
    <oddFooter>&amp;LSeite 1 von 1&amp;CPaarweiser Vergleich&amp;RRisikobewertung, TM2018KM, 5620331, 3225750, 1790705, 9269794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PaarwVgl.</vt:lpstr>
      <vt:lpstr>PaarwVgl.!Druckbereich</vt:lpstr>
      <vt:lpstr>Maximalwert</vt:lpstr>
      <vt:lpstr>Summe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Hopf, Marie</cp:lastModifiedBy>
  <cp:lastPrinted>2019-11-30T16:36:45Z</cp:lastPrinted>
  <dcterms:created xsi:type="dcterms:W3CDTF">2015-10-03T16:26:48Z</dcterms:created>
  <dcterms:modified xsi:type="dcterms:W3CDTF">2019-12-02T15:44:57Z</dcterms:modified>
</cp:coreProperties>
</file>