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0"/>
  <workbookPr codeName="DieseArbeitsmappe"/>
  <mc:AlternateContent xmlns:mc="http://schemas.openxmlformats.org/markup-compatibility/2006">
    <mc:Choice Requires="x15">
      <x15ac:absPath xmlns:x15ac="http://schemas.microsoft.com/office/spreadsheetml/2010/11/ac" url="C:\Users\langohra.tmb18\Documents\GitHub\KE3\RB-Blessing\"/>
    </mc:Choice>
  </mc:AlternateContent>
  <xr:revisionPtr revIDLastSave="0" documentId="13_ncr:1_{590A518B-2AC2-4870-970C-3E499D78096F}" xr6:coauthVersionLast="36" xr6:coauthVersionMax="45" xr10:uidLastSave="{00000000-0000-0000-0000-000000000000}"/>
  <bookViews>
    <workbookView xWindow="-120" yWindow="-120" windowWidth="29040" windowHeight="15840" tabRatio="806" activeTab="3"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Risikobeurteilung!$A$2:$V$60</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2">'Aufgaben+Tätigkeiten'!$2:$2</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U42" i="2" l="1"/>
  <c r="U43" i="2"/>
  <c r="U44" i="2"/>
  <c r="U45" i="2"/>
  <c r="U46" i="2"/>
  <c r="U47" i="2"/>
  <c r="U48" i="2"/>
  <c r="U49" i="2"/>
  <c r="U50" i="2"/>
  <c r="U51" i="2"/>
  <c r="U52" i="2"/>
  <c r="U53" i="2"/>
  <c r="U54" i="2"/>
  <c r="U55" i="2"/>
  <c r="U56" i="2"/>
  <c r="U57" i="2"/>
  <c r="U58" i="2"/>
  <c r="U59" i="2"/>
  <c r="U60" i="2"/>
  <c r="L59" i="2"/>
  <c r="L37" i="2"/>
  <c r="L38" i="2"/>
  <c r="L39" i="2"/>
  <c r="L40" i="2"/>
  <c r="L41" i="2"/>
  <c r="L42" i="2"/>
  <c r="L43" i="2"/>
  <c r="L44" i="2"/>
  <c r="L45" i="2"/>
  <c r="L46" i="2"/>
  <c r="L47" i="2"/>
  <c r="L48" i="2"/>
  <c r="L49" i="2"/>
  <c r="L50" i="2"/>
  <c r="L51" i="2"/>
  <c r="L52" i="2"/>
  <c r="L53" i="2"/>
  <c r="L54" i="2"/>
  <c r="L55" i="2"/>
  <c r="L56" i="2"/>
  <c r="L57" i="2"/>
  <c r="L58" i="2"/>
  <c r="L60" i="2"/>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<sst xmlns="http://schemas.openxmlformats.org/spreadsheetml/2006/main" count="1049" uniqueCount="544">
  <si>
    <t>Betriebsarten:</t>
  </si>
  <si>
    <t>Einsatzbereich:</t>
  </si>
  <si>
    <t>Risikobeurteilung</t>
  </si>
  <si>
    <t>Kürzel:</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</si>
  <si>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</si>
  <si>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</si>
  <si>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</si>
  <si>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</si>
  <si>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</si>
  <si>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</si>
  <si>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</si>
  <si>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</si>
  <si>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</si>
  <si>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</si>
  <si>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</si>
  <si>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</si>
  <si>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</si>
  <si>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</si>
  <si>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</si>
  <si>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</si>
  <si>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</si>
  <si>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</si>
  <si>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</si>
  <si>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</si>
  <si>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</si>
  <si>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</si>
  <si>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</si>
  <si>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</si>
  <si>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</si>
  <si>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</si>
  <si>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</si>
  <si>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</si>
  <si>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</si>
  <si>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</si>
  <si>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</si>
  <si>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</si>
  <si>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</si>
  <si>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</si>
  <si>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</si>
  <si>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</si>
  <si>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</si>
  <si>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</si>
  <si>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</si>
  <si>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</si>
  <si>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</si>
  <si>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</si>
  <si>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</si>
  <si>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</si>
  <si>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</si>
  <si>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</si>
  <si>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</si>
  <si>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</si>
  <si>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</si>
  <si>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</si>
  <si>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</si>
  <si>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</si>
  <si>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</si>
  <si>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</si>
  <si>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</si>
  <si>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</si>
  <si>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</si>
  <si>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</si>
  <si>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</si>
  <si>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</si>
  <si>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</si>
  <si>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</si>
  <si>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</si>
  <si>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</si>
  <si>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</si>
  <si>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</si>
  <si>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</si>
  <si>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</si>
  <si>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</si>
  <si>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</si>
  <si>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</si>
  <si>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</si>
  <si>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</si>
  <si>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</si>
  <si>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</si>
  <si>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</si>
  <si>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</si>
  <si>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</si>
  <si>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</si>
  <si>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</si>
  <si>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</si>
  <si>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</si>
  <si>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</si>
  <si>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</si>
  <si>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</si>
  <si>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</si>
  <si>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</si>
  <si>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</si>
  <si>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</si>
  <si>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</si>
  <si>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</si>
  <si>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</si>
  <si>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</si>
  <si>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</si>
  <si>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</si>
  <si>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</si>
  <si>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</si>
  <si>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</si>
  <si>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</si>
  <si>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</si>
  <si>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</si>
  <si>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</si>
  <si>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</si>
  <si>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</si>
  <si>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</si>
  <si>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</si>
  <si>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</si>
  <si>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</si>
  <si>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</si>
  <si>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</si>
  <si>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</si>
  <si>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</si>
  <si>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</si>
  <si>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</si>
  <si>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</si>
  <si>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</si>
  <si>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</si>
  <si>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</si>
  <si>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</si>
  <si>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</si>
  <si>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</si>
  <si>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</si>
  <si>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</si>
  <si>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</si>
  <si>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</si>
  <si>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</si>
  <si>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</si>
  <si>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</si>
  <si>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</si>
  <si>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</si>
  <si>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</si>
  <si>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</si>
  <si>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</si>
  <si>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</si>
  <si>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</si>
  <si>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</si>
  <si>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</si>
  <si>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</si>
  <si>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</si>
  <si>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</si>
  <si>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</si>
  <si>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</si>
  <si>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</si>
  <si>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</si>
  <si>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</si>
  <si>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</si>
  <si>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</si>
  <si>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</si>
  <si>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</si>
  <si>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</si>
  <si>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</si>
  <si>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</si>
  <si>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</si>
  <si>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</si>
  <si>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</si>
  <si>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</si>
  <si>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</si>
  <si>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</si>
  <si>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</si>
  <si>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</si>
  <si>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</si>
  <si>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</si>
  <si>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</si>
  <si>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</si>
  <si>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</si>
  <si>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</si>
  <si>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</si>
  <si>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</si>
  <si>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</si>
  <si>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</si>
  <si>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</si>
  <si>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</si>
  <si>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</si>
  <si>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</si>
  <si>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</si>
  <si>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</si>
  <si>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</si>
  <si>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</si>
  <si>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</si>
  <si>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</si>
  <si>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</si>
  <si>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</si>
  <si>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</si>
  <si>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</si>
  <si>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</si>
  <si>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</si>
  <si>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</si>
  <si>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</si>
  <si>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</si>
  <si>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</si>
  <si>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</si>
  <si>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</si>
  <si>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</si>
  <si>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</si>
  <si>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</si>
  <si>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</si>
  <si>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</si>
  <si>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</si>
  <si>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</si>
  <si>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</si>
  <si>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</si>
  <si>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</si>
  <si>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</si>
  <si>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</si>
  <si>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</si>
  <si>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</si>
  <si>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</si>
  <si>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</si>
  <si>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</si>
  <si>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</si>
  <si>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</si>
  <si>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</si>
  <si>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</si>
  <si>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</si>
  <si>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</si>
  <si>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</si>
  <si>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</si>
  <si>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</si>
  <si>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</si>
  <si>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</si>
  <si>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</si>
  <si>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</si>
  <si>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</si>
  <si>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</si>
  <si>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</si>
  <si>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</si>
  <si>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</si>
  <si>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</si>
  <si>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</si>
  <si>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</si>
  <si>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</si>
  <si>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</si>
  <si>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</si>
  <si>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</si>
  <si>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</si>
  <si>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</si>
  <si>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</si>
  <si>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</si>
  <si>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</si>
  <si>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</si>
  <si>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</si>
  <si>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</si>
  <si>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</si>
  <si>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</si>
  <si>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</si>
  <si>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</si>
  <si>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</si>
  <si>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</si>
  <si>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</si>
  <si>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</si>
  <si>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</si>
  <si>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</si>
  <si>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</si>
  <si>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</si>
  <si>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</si>
  <si>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</si>
  <si>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</si>
  <si>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</si>
  <si>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</si>
  <si>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</si>
  <si>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</si>
  <si>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</si>
  <si>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</si>
  <si>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</si>
  <si>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</si>
  <si>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</si>
  <si>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</si>
  <si>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</si>
  <si>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</si>
  <si>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</si>
  <si>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</si>
  <si>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</si>
  <si>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</si>
  <si>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</si>
  <si>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</si>
  <si>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</si>
  <si>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</si>
  <si>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</si>
  <si>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</si>
  <si>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</si>
  <si>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</si>
  <si>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</si>
  <si>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</si>
  <si>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</si>
  <si>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</si>
  <si>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</si>
  <si>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</si>
  <si>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</si>
  <si>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</si>
  <si>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</si>
  <si>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</si>
  <si>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</si>
  <si>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</si>
  <si>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</si>
  <si>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</si>
  <si>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</si>
  <si>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</si>
  <si>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</si>
  <si>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</si>
  <si>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</si>
  <si>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</si>
  <si>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</si>
  <si>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</si>
  <si>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</si>
  <si>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</si>
  <si>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</si>
  <si>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</si>
  <si>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</si>
  <si>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</si>
  <si>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</si>
  <si>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</si>
  <si>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</si>
  <si>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</si>
  <si>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</si>
  <si>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</si>
  <si>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</si>
  <si>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</si>
  <si>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</si>
  <si>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</si>
  <si>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</si>
  <si>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</si>
  <si>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</si>
  <si>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</si>
  <si>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</si>
  <si>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</si>
  <si>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</si>
  <si>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</si>
  <si>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</si>
  <si>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</si>
  <si>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</si>
  <si>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</si>
  <si>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</si>
  <si>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</si>
  <si>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</si>
  <si>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</si>
  <si>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</si>
  <si>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</si>
  <si>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</si>
  <si>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</si>
  <si>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</si>
  <si>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</si>
  <si>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</si>
  <si>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</si>
  <si>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</si>
  <si>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</si>
  <si>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</si>
  <si>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</si>
  <si>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</si>
  <si>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</si>
  <si>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</si>
  <si>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</si>
  <si>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</si>
  <si>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</si>
  <si>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</si>
  <si>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</si>
  <si>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</si>
  <si>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</si>
  <si>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</si>
  <si>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</si>
  <si>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</si>
  <si>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</si>
  <si>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</si>
  <si>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</si>
  <si>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</si>
  <si>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</si>
  <si>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</si>
  <si>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</si>
  <si>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</si>
  <si>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</si>
  <si>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</si>
  <si>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</si>
  <si>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</si>
  <si>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</si>
  <si>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</si>
  <si>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</si>
  <si>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</si>
  <si>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</si>
  <si>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</si>
  <si>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</si>
  <si>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</si>
  <si>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</si>
  <si>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</si>
  <si>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</si>
  <si>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</si>
  <si>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</si>
  <si>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</si>
  <si>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</si>
  <si>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</si>
  <si>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</si>
  <si>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</si>
  <si>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</si>
  <si>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</si>
  <si>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</si>
  <si>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</si>
  <si>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</si>
  <si>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</si>
  <si>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</si>
  <si>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</si>
  <si>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</si>
  <si>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</si>
  <si>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</si>
  <si>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</si>
  <si>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</si>
  <si>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</si>
  <si>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</si>
  <si>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</si>
  <si>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</si>
  <si>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</si>
  <si>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</si>
  <si>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</si>
  <si>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</si>
  <si>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</si>
  <si>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</si>
  <si>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</si>
  <si>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</si>
  <si>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</si>
  <si>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</si>
  <si>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</si>
  <si>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Aufgaben in der Lebensphase</t>
  </si>
  <si>
    <t>nach DIN EN  ISO 12100:2011</t>
  </si>
  <si>
    <t>Verwendungstemperaturen: -10°C bis 40°C</t>
  </si>
  <si>
    <t>Mit einer Bandbreite von 240 mm kann eine Vielzahl von Gütern transportiert werden.</t>
  </si>
  <si>
    <t>Grenzen eines Bandförderers</t>
  </si>
  <si>
    <t xml:space="preserve">Die Höhe der Antriebstrommel über dem Boden beläuft sich auf mindestens 300mm bzgl. des Untertrums. </t>
  </si>
  <si>
    <t xml:space="preserve">Für den Elektromotor sollte sich ein ein Netzanschluss in nächster Nähe befinden. </t>
  </si>
  <si>
    <t xml:space="preserve">Auch Mitarbeiter des Lagers und der Logistik können die Produkte beim Transport beschädigen. </t>
  </si>
  <si>
    <t xml:space="preserve">Bei der Inbetriebnahme des Bandförderers kann die Montageanleitung nicht ausreichend genau gelesen werden und dadurch das Produkt fehlerhaft zusammengebaut werden. </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</si>
  <si>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</si>
  <si>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</si>
  <si>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Wird das Produkt außer Betrieb genommen oder demontiert, muss die Demontageanleitung beachtet werden.</t>
  </si>
  <si>
    <t>Bei der Instandhaltung und Wartung ist darauf zu achten, dass dies durch qualifiziertes Personal erfolgt.</t>
  </si>
  <si>
    <t>Während der ersten Lebensphase, der Produktion / Montage des Bandförderers, sind Mitarbeiter der Fertigung und Montage in direktem Kontakt mit dem Produkt. Eigenangefertige Teile können fehlerhaft produziert werden. Zukaufteile können ebenso fehlerhaft produziert, bestellt oder beim Transport beschädigt worden sein. Die Richtigkeit der Teile ist deshalb zu überprüfen.</t>
  </si>
  <si>
    <t>Ebenso der Transport zum Kunden stellt ein hohes Risiko für Transportschäden dar. Das Produkt kann unter Umständen nicht fristgerecht geliefert werden oder Bestandteile davon könnten fehlen.</t>
  </si>
  <si>
    <t>Während des Betriebes ist vom Kunden darauf zu achten, dass die Umgebungstemperaturen die angegebenen Extremwerte von -10°C bis +40°C nicht über- bzw. unterschreiten. Außerdem sollte der Bandförderer nur von befugtem Personal betrieben werden.</t>
  </si>
  <si>
    <t xml:space="preserve">Das Personal sollte neben den grundsätzlichen Verhaltensweisen an Förderanlagen vor allem mit folgenden Hinweisen vertraut gemacht werden: Weite Kleidung oder offene Hare dürfen sich nicht im Einzugbereich der Trommel, der Welle oder des Bandes befinden. Das Band ist nicht als Personentransport oder zum Transport anderer Teile als denen des Stückgutes vorgesehen. Das Band sollte im laufenden Betrieb nicht mit der bloßen Hand berührt werden. </t>
  </si>
  <si>
    <t>Sollte das Förderband durch den Betrieb verschmutzt worden sein, sollten keine chemikalischen Reinigungsmittel verwendet werden, da das Material des Förderbandes, der Elekromotor oder andere Teile des Bandförderers dadurch beschädigt werden könnten. Bei der Reinigung mit Wasser ist zu beachten, dass keine Wasserrücktände in den Ritzen verbleiben sollten. Sollte bei der Reinigung der Anlage eine Demontage einzelner Bestandteile notwendig sein, ist die Demontage- und anschließend die Montageanleitung zu beachten. Bei Nichtbeachten kann die Funktion der Maschine nicht mehr gewährleistet werden.</t>
  </si>
  <si>
    <t>Die Lebensdauer beträgt 30000h, bedingt vor allem durch die Kugellager.</t>
  </si>
  <si>
    <t>Steigung bis zu 3%</t>
  </si>
  <si>
    <t>Bandbreite 240mm</t>
  </si>
  <si>
    <t>Zur Einrichtung und zum Aufziehen des Bandes kann ein langsamer Betriebsmodus ausgewählt werden.</t>
  </si>
  <si>
    <t>Im Standardbetrieb läuft das Band kontinuierlich mit einer Geschwindigkeit von ca. 2 m/s um.</t>
  </si>
  <si>
    <t>Im Falle einer Störung kann das Band in langsamer Geschwindigkeit invertiert betrieben werden. Diese Betriebsstufe darf nur kurzfristig gewählt werden.</t>
  </si>
  <si>
    <t>Durch die stufenlose Regelung der Geschwindigkeit und den damit verbundenen leistungsstarken Elektromotor kann das Förderband auch individuell an den Betrieb angepasst werden.</t>
  </si>
  <si>
    <t>Aufgaben</t>
  </si>
  <si>
    <t>Fertigen einzelner Bauteile</t>
  </si>
  <si>
    <t>Transport von Kaufteilen zum Hersteller</t>
  </si>
  <si>
    <t>Zusammenbau zu einzelnen Baugruppen</t>
  </si>
  <si>
    <t>Transportieren der Bauteile von Maschine / Lager zur Montage</t>
  </si>
  <si>
    <t>Transportieren von zusammengebauten Baugruppen ins Lager</t>
  </si>
  <si>
    <t>Transport (zum Kunde)</t>
  </si>
  <si>
    <t>Transportieren vom Lager zur Verpackungsstation</t>
  </si>
  <si>
    <t>Verpacken der Bauteile / Baugruppe</t>
  </si>
  <si>
    <t>Transportieren</t>
  </si>
  <si>
    <t>Entladen beim Kunde</t>
  </si>
  <si>
    <t>Auspacken</t>
  </si>
  <si>
    <t>Transport (beim Kunde innerbetrieblich)</t>
  </si>
  <si>
    <t>Transportieren der Bauteile / Baugruppen zur Montagestation</t>
  </si>
  <si>
    <t>Zusammenbau der Maschine nach der Montageanleitung</t>
  </si>
  <si>
    <t>Einstellungen an der Maschine und deren Bauteile (axiale Ausrichtung)</t>
  </si>
  <si>
    <t>Anschluss an die Stromversorgung für den Elektromotor</t>
  </si>
  <si>
    <t>Einbringen von Hilfsflüssigkeiten (Schmierstoff)</t>
  </si>
  <si>
    <t>Anbringen von Schutzeinrichtung</t>
  </si>
  <si>
    <t>Vorführung / Betrieb der Maschine ohne Last</t>
  </si>
  <si>
    <t>Vorbereitungen für die Installation (Anschlussstelle für Betonanker vorbereiten; Fundament)</t>
  </si>
  <si>
    <t>Prüfung</t>
  </si>
  <si>
    <t>Der Bandförderer dient dem Transport von leichten bis mittelschweren Stückgütern (Gesamtgewicht aller Teile auf dem Band max. 300 kg) auf waagerechtem oder leicht steigendem Untergrund. Die Güter werden auf das sich bewegende Band gelegt und vom Bandanfang bis Bandende transportiert. Das Band wird von einer Antriebsrolle angetrieben und von einer Gegenrolle umgelenkt. Die Bandrolle wird von einem Elektromotor angetrieben.</t>
  </si>
  <si>
    <t xml:space="preserve">Versuche unter Höchstlast  (Gesamtgewicht aller Teile auf dem Band max. 300 kg) </t>
  </si>
  <si>
    <t>Einstellen und Einrichten bzw. Überprüfen der funktionalen Parameter der Maschine (Geschwindigkeit, Abstand zwischen Untertommel und Antriebstrommel, Höhe gegenüber dem Boden)</t>
  </si>
  <si>
    <t>Funktionsprüfung / Versuche</t>
  </si>
  <si>
    <t>Funktionsprüfung des Motors (Nothalt)</t>
  </si>
  <si>
    <t>Überwachen (Regelmäßiges Nachziehen der Betonanker, Schmierung)</t>
  </si>
  <si>
    <t>Antreiben der Maschine</t>
  </si>
  <si>
    <t xml:space="preserve">Beladen / Entladen des Bandförderers </t>
  </si>
  <si>
    <t xml:space="preserve">Geringfügige Einstellungs- und Einrichtungsvorgänge bei den Funktionsparamteren der Maschine </t>
  </si>
  <si>
    <t>Geringfügige Eingriffe während des Betriebs (z.B. Beseitigung von Blockierungen, lokale Reinigung)</t>
  </si>
  <si>
    <t>Neustarten der Maschine nach Stillsetzen / Unterbrechung</t>
  </si>
  <si>
    <t xml:space="preserve">Befördern der Stückgüter </t>
  </si>
  <si>
    <t>Demontage / Ausbau von Teilen, Bauteilen, Einrichtungen der Maschine</t>
  </si>
  <si>
    <t>Energietrennung</t>
  </si>
  <si>
    <t>Schmieren</t>
  </si>
  <si>
    <t>Nachstellen funktionaler Parameter der Maschine  (Geschwindigkeit, Abstand zwischen Untertommel und Antriebstrommel, Höhe gegenüber dem Boden)</t>
  </si>
  <si>
    <t>Austausch von Verschleißteilen</t>
  </si>
  <si>
    <t>Überprüfen / Erneuern von Hilfsflüssigkeiten (Schmierstoff)</t>
  </si>
  <si>
    <t>Überprüfen von Teilen und Bauteilen der Maschine</t>
  </si>
  <si>
    <t>Fehlersuche</t>
  </si>
  <si>
    <t>Wiederanlauf nach Ausfall der Steuerungseinrichtungen und Schutzeinrichtungen</t>
  </si>
  <si>
    <t>Wiederanlauf nach Blockierung</t>
  </si>
  <si>
    <t>Reparaturen</t>
  </si>
  <si>
    <t>Ersatz von Teilen, Bauteilen und Einrichtungen der Maschine</t>
  </si>
  <si>
    <t>Erneutes Einrichten</t>
  </si>
  <si>
    <t>Außbetriebnahme / Demontage</t>
  </si>
  <si>
    <t xml:space="preserve">Abtrennen von der Energieversorgung </t>
  </si>
  <si>
    <t>Demontage nach der Demontageanleitung</t>
  </si>
  <si>
    <t>Tranportieren</t>
  </si>
  <si>
    <t>Entsorgung</t>
  </si>
  <si>
    <t>Für ausreichende Sicherung beim Transport durch Gurte oder andere Sicherungseinrichtungen sorgen</t>
  </si>
  <si>
    <t>Angenehme Arbeitshöhe für ergonomisches Verpacken schaffen</t>
  </si>
  <si>
    <t>Einsatz von Gabelstaplern oder FTS</t>
  </si>
  <si>
    <t>Sammelstelle einrichten, Unterstützung dur Gabelstapler</t>
  </si>
  <si>
    <t>Kräne und Gabelstapler zum Transport schwerer Teile verwenden</t>
  </si>
  <si>
    <t>Entgratung der Einzelteile vorschreiben</t>
  </si>
  <si>
    <t>kritische Kauftteile wie Motor nur von Fachpersonal transportieren lassen, geeigente Paletten verwenden, nicht überladen</t>
  </si>
  <si>
    <t>PSA, Tätigkeiten nur von ausgebildeten Mitarbeiten durchführen lassen</t>
  </si>
  <si>
    <t>Bandförderer</t>
  </si>
  <si>
    <t>Pakete mit dem Gewicht des Inhalts kennzeichnen</t>
  </si>
  <si>
    <t>für ausreichende Polsterung sorgen, sodass nicht beim ersten Öffnen der Verpackung gefährliche Teile zum Voschein kommen</t>
  </si>
  <si>
    <t>Gabelstapler oder Kran als Transportmittel definieren</t>
  </si>
  <si>
    <t>Vor den Gefahren von Betonstäuben warnen</t>
  </si>
  <si>
    <t>Kritische Punkte in der Montageanweisung kennzeichnen</t>
  </si>
  <si>
    <t>Vor dem Umfallen der Lagerböcke vor dem Festziehen der Betonanker warnen</t>
  </si>
  <si>
    <t>Elektrischen Anschluss nur durch eine elektrotechnische Fachkraft zulassen</t>
  </si>
  <si>
    <t>Schmierstoff nur mit Handschuhen berühren</t>
  </si>
  <si>
    <t>Anlaufsicherung vor der Bestätigung des Anbringens von Schutzeinrichtungen anbringen</t>
  </si>
  <si>
    <t>Laufende Anlage darf nicht berührt werden</t>
  </si>
  <si>
    <t>Zur Prüfung rotierender Teile dürfen keine Handschuhe oder weite Kleidung getragen werden</t>
  </si>
  <si>
    <t>Personen aus dem Gefahrenbereich bringen</t>
  </si>
  <si>
    <t>Auf Risiken bei Funktionsüberprüfung der laufenden Anlage hinweisen</t>
  </si>
  <si>
    <t>Abschließbarer Hauptschalter</t>
  </si>
  <si>
    <t>Abschirmung, die nicht überstiegen/überfasst werden kann</t>
  </si>
  <si>
    <t>Höhenverstellbarkeit des Bandes</t>
  </si>
  <si>
    <t>Einrichtungsbetriebsstufe (langamer) vorsehen</t>
  </si>
  <si>
    <t>Auf Quetschgefahr hinweisen</t>
  </si>
  <si>
    <t xml:space="preserve">Öffnen der Schutzeinrichtung nur bei stehender Maschine </t>
  </si>
  <si>
    <t>immer zuerst mit langsamem Betriebsmodus beginnen und dann auf Arbeitsgeschwindigkeit</t>
  </si>
  <si>
    <t>JA, siehe vorne</t>
  </si>
  <si>
    <t>Erstellt von: 1790705</t>
  </si>
  <si>
    <t>Datum: 25.11.2019</t>
  </si>
  <si>
    <t>Abteilung: TM2018KM</t>
  </si>
  <si>
    <t>Nothalt redundant auslegen, Reißleine als Nothalt</t>
  </si>
  <si>
    <t>Demontierbarkeit ohne Gewalt/unkontrollierte Kraftanwendung ermöglichen, z.B. durch Nutmuttern</t>
  </si>
  <si>
    <t>Energietrennung nur durch elektrotechnisches Fachpersonal zulassen</t>
  </si>
  <si>
    <t>Handschuhe mitliefern</t>
  </si>
  <si>
    <t>Verschleißteile so gestalten, dass sich bei Verschleiß keine scharfen Kanten bilden</t>
  </si>
  <si>
    <t>Vor Quetschgefahr warnen</t>
  </si>
  <si>
    <t>Vor elektrischer Gefährdung warnen</t>
  </si>
  <si>
    <t>Detaillierte Demontageanweisung</t>
  </si>
  <si>
    <t>Zugänglichkeit zu kritischen Teilen gewährleisten, ohne dass Verletzungsgefahr auftritt</t>
  </si>
  <si>
    <t>Warnung vor Quetschgefahr</t>
  </si>
  <si>
    <t>Enstorgung nur durch ein Untersorgungsunternehmen</t>
  </si>
  <si>
    <t>Der Bandförderer kann sowohl in einer Halle als auch draußen genutzt werden. Dafür ist eine Überdachung über die gesamte Bandlänge zwingend erforderlich.  Der Elektromotor darf nicht dauerhaft der Witterung ausgesetzt sein, sondern benötigt dann eine Abschirmung.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</si>
</sst>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7">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
      <sz val="11"/>
      <color theme="0"/>
      <name val="Arial"/>
      <family val="2"/>
    </font>
    <font>
      <b/>
      <sz val="8"/>
      <color theme="0"/>
      <name val="Arial"/>
      <family val="2"/>
    </font>
  </fonts>
  <fills count="17">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
      <patternFill patternType="solid">
        <fgColor theme="3" tint="-0.249977111117893"/>
        <bgColor indexed="64"/>
      </patternFill>
    </fill>
    <fill>
      <patternFill patternType="solid">
        <fgColor theme="0"/>
        <bgColor indexed="64"/>
      </patternFill>
    </fill>
    <fill>
      <patternFill patternType="solid">
        <fgColor theme="0"/>
        <bgColor indexed="8"/>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tted">
        <color auto="1"/>
      </right>
      <top style="dotted">
        <color auto="1"/>
      </top>
      <bottom/>
      <diagonal/>
    </border>
    <border>
      <left style="dotted">
        <color auto="1"/>
      </left>
      <right style="thin">
        <color auto="1"/>
      </right>
      <top style="thin">
        <color auto="1"/>
      </top>
      <bottom/>
      <diagonal/>
    </border>
    <border>
      <left style="thin">
        <color auto="1"/>
      </left>
      <right style="dotted">
        <color auto="1"/>
      </right>
      <top style="thin">
        <color auto="1"/>
      </top>
      <bottom style="thin">
        <color auto="1"/>
      </bottom>
      <diagonal/>
    </border>
    <border>
      <left style="dotted">
        <color auto="1"/>
      </left>
      <right style="thin">
        <color auto="1"/>
      </right>
      <top/>
      <bottom style="thin">
        <color auto="1"/>
      </bottom>
      <diagonal/>
    </border>
    <border>
      <left style="thin">
        <color auto="1"/>
      </left>
      <right style="dotted">
        <color auto="1"/>
      </right>
      <top style="thin">
        <color auto="1"/>
      </top>
      <bottom/>
      <diagonal/>
    </border>
    <border>
      <left style="dotted">
        <color auto="1"/>
      </left>
      <right style="thin">
        <color auto="1"/>
      </right>
      <top style="thin">
        <color auto="1"/>
      </top>
      <bottom style="thin">
        <color auto="1"/>
      </bottom>
      <diagonal/>
    </border>
    <border>
      <left style="thin">
        <color auto="1"/>
      </left>
      <right style="dotted">
        <color auto="1"/>
      </right>
      <top/>
      <bottom style="thin">
        <color auto="1"/>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91">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0" fontId="45" fillId="14" borderId="0" xfId="0" applyFont="1" applyFill="1" applyAlignment="1"/>
    <xf numFmtId="0" fontId="1" fillId="14" borderId="0" xfId="0" applyFont="1" applyFill="1" applyAlignment="1" applyProtection="1">
      <protection locked="0"/>
    </xf>
    <xf numFmtId="0" fontId="17" fillId="15" borderId="32" xfId="1" applyFont="1" applyFill="1" applyBorder="1" applyAlignment="1" applyProtection="1">
      <alignment horizontal="center"/>
      <protection locked="0"/>
    </xf>
    <xf numFmtId="0" fontId="17" fillId="15" borderId="23" xfId="1" applyFont="1" applyFill="1" applyBorder="1" applyAlignment="1" applyProtection="1">
      <alignment horizontal="center"/>
      <protection locked="0"/>
    </xf>
    <xf numFmtId="0" fontId="17" fillId="15" borderId="24" xfId="1" applyFont="1" applyFill="1" applyBorder="1" applyAlignment="1" applyProtection="1">
      <alignment horizontal="center"/>
      <protection locked="0"/>
    </xf>
    <xf numFmtId="0" fontId="26" fillId="0" borderId="29" xfId="1" applyFont="1" applyBorder="1" applyAlignment="1" applyProtection="1">
      <alignment horizontal="right" vertical="top" wrapText="1"/>
    </xf>
    <xf numFmtId="0" fontId="13" fillId="0" borderId="20" xfId="1" applyFont="1" applyFill="1" applyBorder="1" applyAlignment="1" applyProtection="1">
      <alignment horizontal="center" vertical="top" textRotation="90"/>
    </xf>
    <xf numFmtId="49" fontId="13" fillId="0" borderId="20" xfId="1" applyNumberFormat="1" applyFont="1" applyFill="1" applyBorder="1" applyAlignment="1" applyProtection="1">
      <alignment horizontal="center" vertical="center" wrapText="1"/>
    </xf>
    <xf numFmtId="0" fontId="13" fillId="0" borderId="20" xfId="1" applyFont="1" applyFill="1" applyBorder="1" applyAlignment="1" applyProtection="1">
      <alignment horizontal="center" vertical="center" wrapText="1"/>
    </xf>
    <xf numFmtId="1" fontId="13" fillId="0" borderId="34" xfId="1" applyNumberFormat="1" applyFont="1" applyFill="1" applyBorder="1" applyAlignment="1" applyProtection="1">
      <alignment vertical="top" textRotation="90"/>
    </xf>
    <xf numFmtId="1" fontId="13" fillId="0" borderId="18" xfId="1" applyNumberFormat="1" applyFont="1" applyFill="1" applyBorder="1" applyAlignment="1" applyProtection="1">
      <alignment vertical="top" textRotation="90"/>
    </xf>
    <xf numFmtId="49" fontId="13" fillId="0" borderId="20" xfId="1" applyNumberFormat="1" applyFont="1" applyFill="1" applyBorder="1" applyAlignment="1" applyProtection="1">
      <alignment vertical="top" textRotation="90"/>
    </xf>
    <xf numFmtId="0" fontId="13" fillId="3" borderId="20" xfId="1" applyFont="1" applyFill="1" applyBorder="1" applyAlignment="1" applyProtection="1">
      <alignment horizontal="center" textRotation="90" wrapText="1"/>
    </xf>
    <xf numFmtId="49" fontId="13" fillId="3" borderId="20" xfId="1" applyNumberFormat="1" applyFont="1" applyFill="1" applyBorder="1" applyAlignment="1" applyProtection="1">
      <alignment vertical="top" textRotation="90"/>
    </xf>
    <xf numFmtId="0" fontId="13" fillId="3" borderId="20" xfId="1" applyNumberFormat="1" applyFont="1" applyFill="1" applyBorder="1" applyAlignment="1" applyProtection="1">
      <alignment vertical="top" textRotation="90"/>
    </xf>
    <xf numFmtId="49" fontId="2" fillId="16" borderId="43" xfId="1" applyNumberFormat="1" applyFont="1" applyFill="1" applyBorder="1" applyAlignment="1" applyProtection="1">
      <alignment vertical="top" wrapText="1"/>
    </xf>
    <xf numFmtId="1" fontId="31" fillId="16" borderId="43" xfId="0" applyNumberFormat="1" applyFont="1" applyFill="1" applyBorder="1" applyAlignment="1" applyProtection="1">
      <alignment vertical="top" wrapText="1"/>
      <protection locked="0"/>
    </xf>
    <xf numFmtId="1" fontId="2" fillId="16" borderId="43" xfId="1" applyNumberFormat="1" applyFont="1" applyFill="1" applyBorder="1" applyAlignment="1" applyProtection="1">
      <alignment vertical="top" wrapText="1"/>
    </xf>
    <xf numFmtId="0" fontId="2" fillId="16" borderId="43" xfId="1" applyNumberFormat="1" applyFont="1" applyFill="1" applyBorder="1" applyAlignment="1" applyProtection="1">
      <alignment horizontal="left" vertical="top" wrapText="1"/>
    </xf>
    <xf numFmtId="0" fontId="2" fillId="16" borderId="43" xfId="1" applyFont="1" applyFill="1" applyBorder="1" applyAlignment="1" applyProtection="1">
      <alignment vertical="top" wrapText="1"/>
    </xf>
    <xf numFmtId="0" fontId="2" fillId="15" borderId="43" xfId="1" applyNumberFormat="1" applyFont="1" applyFill="1" applyBorder="1" applyAlignment="1" applyProtection="1">
      <alignment horizontal="left" vertical="top" wrapText="1"/>
    </xf>
    <xf numFmtId="0" fontId="2" fillId="15" borderId="43" xfId="1" applyFont="1" applyFill="1" applyBorder="1" applyAlignment="1" applyProtection="1">
      <alignment vertical="top" wrapText="1"/>
    </xf>
    <xf numFmtId="49" fontId="2" fillId="16" borderId="43" xfId="1" applyNumberFormat="1" applyFont="1" applyFill="1" applyBorder="1" applyAlignment="1" applyProtection="1">
      <alignment horizontal="left" vertical="top"/>
    </xf>
    <xf numFmtId="1" fontId="2" fillId="15" borderId="43" xfId="1" applyNumberFormat="1" applyFont="1" applyFill="1" applyBorder="1" applyAlignment="1" applyProtection="1"/>
    <xf numFmtId="1" fontId="2" fillId="16" borderId="43" xfId="1" applyNumberFormat="1" applyFont="1" applyFill="1" applyBorder="1" applyAlignment="1" applyProtection="1"/>
    <xf numFmtId="0" fontId="2" fillId="16" borderId="43" xfId="1" applyFont="1" applyFill="1" applyBorder="1" applyAlignment="1" applyProtection="1">
      <alignment vertical="top"/>
    </xf>
    <xf numFmtId="1" fontId="11" fillId="15" borderId="43" xfId="1" applyNumberFormat="1" applyFont="1" applyFill="1" applyBorder="1" applyAlignment="1" applyProtection="1"/>
    <xf numFmtId="1" fontId="11" fillId="16" borderId="43" xfId="1" applyNumberFormat="1" applyFont="1" applyFill="1" applyBorder="1" applyAlignment="1" applyProtection="1"/>
    <xf numFmtId="0" fontId="11" fillId="16" borderId="43" xfId="1" applyFont="1" applyFill="1" applyBorder="1" applyAlignment="1" applyProtection="1">
      <alignment vertical="top"/>
    </xf>
    <xf numFmtId="0" fontId="1" fillId="15" borderId="0" xfId="0" applyFont="1" applyFill="1" applyBorder="1" applyAlignment="1">
      <alignment horizontal="left" vertical="top" wrapText="1"/>
    </xf>
    <xf numFmtId="49" fontId="11" fillId="16" borderId="0" xfId="1" applyNumberFormat="1" applyFont="1" applyFill="1" applyBorder="1" applyAlignment="1" applyProtection="1"/>
    <xf numFmtId="49" fontId="11" fillId="16" borderId="0" xfId="1" applyNumberFormat="1" applyFont="1" applyFill="1" applyBorder="1" applyAlignment="1" applyProtection="1">
      <alignment horizontal="left" vertical="top" wrapText="1"/>
    </xf>
    <xf numFmtId="49" fontId="11" fillId="16" borderId="0" xfId="1" applyNumberFormat="1" applyFont="1" applyFill="1" applyBorder="1" applyAlignment="1" applyProtection="1">
      <alignment horizontal="left" vertical="top"/>
    </xf>
    <xf numFmtId="1" fontId="11" fillId="15" borderId="0" xfId="1" applyNumberFormat="1" applyFont="1" applyFill="1" applyBorder="1" applyAlignment="1" applyProtection="1"/>
    <xf numFmtId="1" fontId="11" fillId="16" borderId="0" xfId="1" applyNumberFormat="1" applyFont="1" applyFill="1" applyBorder="1" applyAlignment="1" applyProtection="1"/>
    <xf numFmtId="0" fontId="11" fillId="16" borderId="0" xfId="1" applyFont="1" applyFill="1" applyBorder="1" applyAlignment="1" applyProtection="1"/>
    <xf numFmtId="0" fontId="11" fillId="16" borderId="0" xfId="1" applyFont="1" applyFill="1" applyBorder="1" applyAlignment="1" applyProtection="1">
      <alignment vertical="top"/>
    </xf>
    <xf numFmtId="0" fontId="11" fillId="16" borderId="0" xfId="1" applyNumberFormat="1" applyFont="1" applyFill="1" applyBorder="1" applyAlignment="1" applyProtection="1"/>
    <xf numFmtId="0" fontId="1" fillId="15" borderId="18" xfId="0" applyFont="1" applyFill="1" applyBorder="1" applyAlignment="1">
      <alignment horizontal="left" vertical="top" wrapText="1"/>
    </xf>
    <xf numFmtId="49" fontId="11" fillId="16" borderId="18" xfId="1" applyNumberFormat="1" applyFont="1" applyFill="1" applyBorder="1" applyAlignment="1" applyProtection="1"/>
    <xf numFmtId="49" fontId="11" fillId="16" borderId="18" xfId="1" applyNumberFormat="1" applyFont="1" applyFill="1" applyBorder="1" applyAlignment="1" applyProtection="1">
      <alignment horizontal="left" vertical="top" wrapText="1"/>
    </xf>
    <xf numFmtId="49" fontId="11" fillId="16" borderId="18" xfId="1" applyNumberFormat="1" applyFont="1" applyFill="1" applyBorder="1" applyAlignment="1" applyProtection="1">
      <alignment horizontal="left" vertical="top"/>
    </xf>
    <xf numFmtId="1" fontId="11" fillId="15" borderId="18" xfId="1" applyNumberFormat="1" applyFont="1" applyFill="1" applyBorder="1" applyAlignment="1" applyProtection="1"/>
    <xf numFmtId="1" fontId="11" fillId="16" borderId="18" xfId="1" applyNumberFormat="1" applyFont="1" applyFill="1" applyBorder="1" applyAlignment="1" applyProtection="1"/>
    <xf numFmtId="0" fontId="11" fillId="16" borderId="18" xfId="1" applyFont="1" applyFill="1" applyBorder="1" applyAlignment="1" applyProtection="1"/>
    <xf numFmtId="0" fontId="11" fillId="16" borderId="18" xfId="1" applyFont="1" applyFill="1" applyBorder="1" applyAlignment="1" applyProtection="1">
      <alignment vertical="top"/>
    </xf>
    <xf numFmtId="0" fontId="11" fillId="16" borderId="18" xfId="1" applyNumberFormat="1" applyFont="1" applyFill="1" applyBorder="1" applyAlignment="1" applyProtection="1"/>
    <xf numFmtId="0" fontId="1" fillId="0" borderId="43" xfId="0" applyFont="1" applyBorder="1" applyAlignment="1">
      <alignment wrapText="1"/>
    </xf>
    <xf numFmtId="49" fontId="2" fillId="16" borderId="43" xfId="1" applyNumberFormat="1" applyFont="1" applyFill="1" applyBorder="1" applyAlignment="1" applyProtection="1">
      <alignment horizontal="center" vertical="top" textRotation="90" wrapText="1"/>
    </xf>
    <xf numFmtId="49" fontId="2" fillId="16" borderId="43" xfId="1" applyNumberFormat="1" applyFont="1" applyFill="1" applyBorder="1" applyAlignment="1" applyProtection="1">
      <alignment wrapText="1"/>
    </xf>
    <xf numFmtId="49" fontId="11" fillId="16" borderId="43" xfId="1" applyNumberFormat="1" applyFont="1" applyFill="1" applyBorder="1" applyAlignment="1" applyProtection="1">
      <alignment wrapText="1"/>
    </xf>
    <xf numFmtId="0" fontId="1" fillId="16" borderId="43" xfId="1" applyNumberFormat="1" applyFont="1" applyFill="1" applyBorder="1" applyAlignment="1" applyProtection="1">
      <alignment horizontal="left" vertical="top" wrapText="1"/>
    </xf>
    <xf numFmtId="0" fontId="1" fillId="15" borderId="43" xfId="1" applyNumberFormat="1" applyFont="1" applyFill="1" applyBorder="1" applyAlignment="1" applyProtection="1">
      <alignment horizontal="left" vertical="top" wrapText="1"/>
    </xf>
    <xf numFmtId="0" fontId="1" fillId="15" borderId="43" xfId="1" applyFont="1" applyFill="1" applyBorder="1" applyAlignment="1" applyProtection="1">
      <alignment vertical="top" wrapText="1"/>
    </xf>
    <xf numFmtId="0" fontId="1" fillId="16" borderId="43" xfId="1" applyFont="1" applyFill="1" applyBorder="1" applyAlignment="1" applyProtection="1">
      <alignment vertical="top" wrapText="1"/>
    </xf>
    <xf numFmtId="0" fontId="1" fillId="0" borderId="23" xfId="0" applyFont="1" applyBorder="1" applyAlignment="1" applyProtection="1">
      <alignment horizontal="left"/>
      <protection locked="0"/>
    </xf>
    <xf numFmtId="49" fontId="1" fillId="0" borderId="32" xfId="1" applyNumberFormat="1" applyFont="1" applyBorder="1" applyAlignment="1" applyProtection="1">
      <alignment horizontal="left" wrapText="1"/>
      <protection locked="0"/>
    </xf>
    <xf numFmtId="49" fontId="1" fillId="0" borderId="23" xfId="1" applyNumberFormat="1" applyFont="1" applyBorder="1" applyAlignment="1" applyProtection="1">
      <alignment horizontal="left" wrapText="1"/>
      <protection locked="0"/>
    </xf>
    <xf numFmtId="49" fontId="1" fillId="0" borderId="24" xfId="1" applyNumberFormat="1" applyFont="1" applyBorder="1" applyAlignment="1" applyProtection="1">
      <alignment horizontal="left" wrapText="1"/>
      <protection locked="0"/>
    </xf>
    <xf numFmtId="49" fontId="10" fillId="0" borderId="32"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2" fillId="0" borderId="32" xfId="1" applyNumberFormat="1" applyFont="1" applyBorder="1" applyAlignment="1" applyProtection="1">
      <alignment horizontal="left" wrapText="1"/>
      <protection locked="0"/>
    </xf>
    <xf numFmtId="0" fontId="17" fillId="14" borderId="32" xfId="1" applyFont="1" applyFill="1" applyBorder="1" applyAlignment="1" applyProtection="1">
      <alignment horizontal="center"/>
      <protection locked="0"/>
    </xf>
    <xf numFmtId="0" fontId="17" fillId="14" borderId="23" xfId="1" applyFont="1" applyFill="1" applyBorder="1" applyAlignment="1" applyProtection="1">
      <alignment horizontal="center"/>
      <protection locked="0"/>
    </xf>
    <xf numFmtId="0" fontId="17" fillId="14" borderId="24" xfId="1" applyFont="1" applyFill="1" applyBorder="1" applyAlignment="1" applyProtection="1">
      <alignment horizontal="center"/>
      <protection locked="0"/>
    </xf>
    <xf numFmtId="49" fontId="7" fillId="0" borderId="32"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49" fontId="32" fillId="0" borderId="32" xfId="1" applyNumberFormat="1" applyFont="1" applyBorder="1" applyAlignment="1" applyProtection="1">
      <alignment horizontal="left" wrapText="1"/>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49" fontId="2" fillId="0" borderId="28" xfId="1" applyNumberFormat="1" applyFont="1" applyBorder="1" applyAlignment="1" applyProtection="1">
      <alignment horizontal="left" wrapText="1"/>
      <protection locked="0"/>
    </xf>
    <xf numFmtId="49" fontId="42" fillId="0" borderId="32"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17" fillId="13" borderId="32"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0" fontId="20" fillId="3" borderId="0" xfId="1" applyNumberFormat="1" applyFont="1" applyFill="1" applyAlignment="1">
      <alignment horizontal="left" vertical="top" wrapText="1"/>
    </xf>
    <xf numFmtId="0" fontId="7" fillId="5" borderId="33"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4"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11" borderId="1" xfId="1" applyFont="1" applyFill="1" applyBorder="1" applyAlignment="1">
      <alignment horizontal="center" vertical="center"/>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3"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4"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4" fillId="9"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8" borderId="0" xfId="1" applyFont="1" applyFill="1" applyAlignment="1">
      <alignment horizontal="left" wrapText="1"/>
    </xf>
    <xf numFmtId="0" fontId="19" fillId="3" borderId="0" xfId="1" applyFont="1" applyFill="1" applyBorder="1" applyAlignment="1">
      <alignment horizontal="left" vertical="top" wrapText="1"/>
    </xf>
    <xf numFmtId="0" fontId="7" fillId="7" borderId="1" xfId="1" applyFont="1" applyFill="1" applyBorder="1" applyAlignment="1">
      <alignment horizontal="left" vertical="top"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49" fontId="6" fillId="2" borderId="36" xfId="1" applyNumberFormat="1" applyFont="1" applyFill="1" applyBorder="1" applyAlignment="1">
      <alignment horizontal="left" wrapText="1"/>
    </xf>
    <xf numFmtId="49" fontId="6" fillId="2" borderId="1" xfId="1" applyNumberFormat="1" applyFont="1" applyFill="1" applyBorder="1" applyAlignment="1">
      <alignment horizontal="left" wrapText="1"/>
    </xf>
    <xf numFmtId="49" fontId="6" fillId="2" borderId="35" xfId="1" applyNumberFormat="1" applyFont="1" applyFill="1" applyBorder="1" applyAlignment="1">
      <alignment horizontal="left" wrapText="1"/>
    </xf>
    <xf numFmtId="0" fontId="4" fillId="0" borderId="37" xfId="1" applyFont="1" applyFill="1" applyBorder="1" applyAlignment="1">
      <alignment horizontal="left" vertical="top"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1" xfId="1" applyFont="1" applyBorder="1" applyAlignment="1">
      <alignment horizontal="left" vertical="center" wrapText="1"/>
    </xf>
    <xf numFmtId="49" fontId="8" fillId="0" borderId="26" xfId="1" applyNumberFormat="1" applyFont="1" applyBorder="1" applyAlignment="1">
      <alignment horizontal="left"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0" fontId="8" fillId="0" borderId="0" xfId="1" applyFont="1" applyAlignment="1">
      <alignment horizontal="center" vertical="center"/>
    </xf>
    <xf numFmtId="0" fontId="4" fillId="0" borderId="1" xfId="1" applyFont="1" applyBorder="1" applyAlignment="1">
      <alignment horizontal="center" vertical="center" wrapText="1"/>
    </xf>
    <xf numFmtId="49" fontId="8" fillId="0" borderId="0" xfId="1" applyNumberFormat="1" applyFont="1" applyBorder="1" applyAlignment="1">
      <alignment horizontal="center" vertical="center" wrapText="1"/>
    </xf>
    <xf numFmtId="0" fontId="5" fillId="0" borderId="0" xfId="1" applyFont="1" applyBorder="1" applyAlignment="1">
      <alignment horizontal="left"/>
    </xf>
    <xf numFmtId="0" fontId="6" fillId="2" borderId="36"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5" xfId="1" applyNumberFormat="1" applyFont="1" applyFill="1" applyBorder="1" applyAlignment="1">
      <alignment horizontal="left"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xf numFmtId="0" fontId="1" fillId="0" borderId="0" xfId="0" applyFont="1" applyAlignment="1">
      <alignment wrapText="1"/>
    </xf>
    <xf numFmtId="0" fontId="45" fillId="14" borderId="0" xfId="0" applyFont="1" applyFill="1" applyAlignment="1">
      <alignment wrapText="1"/>
    </xf>
    <xf numFmtId="0" fontId="1" fillId="0" borderId="44" xfId="0" applyFont="1" applyBorder="1" applyAlignment="1"/>
    <xf numFmtId="0" fontId="1" fillId="0" borderId="44" xfId="0" applyFont="1" applyBorder="1" applyAlignment="1">
      <alignment wrapText="1"/>
    </xf>
    <xf numFmtId="0" fontId="1" fillId="0" borderId="32" xfId="0" applyFont="1" applyBorder="1" applyAlignment="1" applyProtection="1">
      <alignment horizontal="left"/>
      <protection locked="0"/>
    </xf>
    <xf numFmtId="0" fontId="1" fillId="0" borderId="24" xfId="0" applyFont="1" applyBorder="1" applyAlignment="1" applyProtection="1">
      <alignment horizontal="left"/>
      <protection locked="0"/>
    </xf>
    <xf numFmtId="49" fontId="2" fillId="0" borderId="45" xfId="1" applyNumberFormat="1" applyFont="1" applyBorder="1" applyAlignment="1" applyProtection="1">
      <alignment horizontal="left" wrapText="1"/>
      <protection locked="0"/>
    </xf>
    <xf numFmtId="0" fontId="33" fillId="0" borderId="46" xfId="0" applyFont="1" applyBorder="1" applyAlignment="1" applyProtection="1">
      <alignment horizontal="center"/>
      <protection locked="0"/>
    </xf>
    <xf numFmtId="0" fontId="46" fillId="14" borderId="44" xfId="0" applyFont="1" applyFill="1" applyBorder="1" applyAlignment="1" applyProtection="1">
      <alignment horizontal="center"/>
      <protection locked="0"/>
    </xf>
    <xf numFmtId="0" fontId="46" fillId="14" borderId="47" xfId="0" applyFont="1" applyFill="1" applyBorder="1" applyAlignment="1" applyProtection="1">
      <alignment horizontal="center"/>
      <protection locked="0"/>
    </xf>
    <xf numFmtId="0" fontId="33" fillId="0" borderId="48" xfId="0" applyFont="1" applyBorder="1" applyAlignment="1" applyProtection="1">
      <alignment horizontal="center"/>
      <protection locked="0"/>
    </xf>
    <xf numFmtId="0" fontId="33" fillId="0" borderId="49" xfId="0" applyFont="1" applyBorder="1" applyAlignment="1" applyProtection="1">
      <alignment horizontal="center" vertical="center" wrapText="1"/>
      <protection locked="0"/>
    </xf>
    <xf numFmtId="0" fontId="46" fillId="14" borderId="50" xfId="0" applyFont="1" applyFill="1" applyBorder="1" applyAlignment="1" applyProtection="1">
      <protection locked="0"/>
    </xf>
    <xf numFmtId="0" fontId="33" fillId="0" borderId="51" xfId="0" applyFont="1" applyBorder="1" applyAlignment="1" applyProtection="1">
      <alignment horizontal="center" vertical="center" wrapText="1"/>
      <protection locked="0"/>
    </xf>
    <xf numFmtId="0" fontId="1" fillId="0" borderId="25" xfId="0" applyFont="1" applyBorder="1" applyAlignment="1">
      <alignment horizontal="left"/>
    </xf>
    <xf numFmtId="0" fontId="14" fillId="0" borderId="44" xfId="0" applyFont="1" applyBorder="1" applyAlignment="1" applyProtection="1">
      <alignment horizontal="center"/>
      <protection locked="0"/>
    </xf>
    <xf numFmtId="0" fontId="34" fillId="0" borderId="44" xfId="0" applyFont="1" applyBorder="1" applyAlignment="1" applyProtection="1">
      <alignment horizontal="center"/>
      <protection locked="0"/>
    </xf>
    <xf numFmtId="0" fontId="34" fillId="0" borderId="47" xfId="0" applyFont="1" applyBorder="1" applyAlignment="1" applyProtection="1">
      <alignment horizontal="center"/>
      <protection locked="0"/>
    </xf>
    <xf numFmtId="0" fontId="1" fillId="0" borderId="25" xfId="0" applyFont="1" applyBorder="1" applyAlignment="1"/>
    <xf numFmtId="0" fontId="26" fillId="0" borderId="16" xfId="1" applyFont="1" applyBorder="1" applyAlignment="1" applyProtection="1">
      <alignment horizontal="right" vertical="top" wrapText="1"/>
    </xf>
    <xf numFmtId="49" fontId="11" fillId="16" borderId="44" xfId="1" applyNumberFormat="1" applyFont="1" applyFill="1" applyBorder="1" applyAlignment="1" applyProtection="1">
      <alignment wrapText="1"/>
    </xf>
    <xf numFmtId="49" fontId="2" fillId="16" borderId="44" xfId="1" applyNumberFormat="1" applyFont="1" applyFill="1" applyBorder="1" applyAlignment="1" applyProtection="1">
      <alignment vertical="top" wrapText="1"/>
    </xf>
    <xf numFmtId="1" fontId="11" fillId="15" borderId="44" xfId="1" applyNumberFormat="1" applyFont="1" applyFill="1" applyBorder="1" applyAlignment="1" applyProtection="1"/>
    <xf numFmtId="1" fontId="11" fillId="16" borderId="44" xfId="1" applyNumberFormat="1" applyFont="1" applyFill="1" applyBorder="1" applyAlignment="1" applyProtection="1"/>
    <xf numFmtId="1" fontId="2" fillId="16" borderId="44" xfId="1" applyNumberFormat="1" applyFont="1" applyFill="1" applyBorder="1" applyAlignment="1" applyProtection="1">
      <alignment vertical="top" wrapText="1"/>
    </xf>
    <xf numFmtId="0" fontId="1" fillId="15" borderId="44" xfId="1" applyNumberFormat="1" applyFont="1" applyFill="1" applyBorder="1" applyAlignment="1" applyProtection="1">
      <alignment horizontal="left" vertical="top" wrapText="1"/>
    </xf>
    <xf numFmtId="0" fontId="11" fillId="16" borderId="44" xfId="1" applyFont="1" applyFill="1" applyBorder="1" applyAlignment="1" applyProtection="1">
      <alignment vertical="top"/>
    </xf>
    <xf numFmtId="0" fontId="2" fillId="16" borderId="44" xfId="1" applyFont="1" applyFill="1" applyBorder="1" applyAlignment="1" applyProtection="1">
      <alignment vertical="top"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10">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2"/>
  <sheetViews>
    <sheetView view="pageLayout" zoomScale="85" zoomScaleNormal="115" zoomScalePageLayoutView="85" workbookViewId="0">
      <selection activeCell="A16" sqref="A16:XFD16"/>
    </sheetView>
  </sheetViews>
  <sheetFormatPr baseColWidth="10" defaultColWidth="9" defaultRowHeight="12.75"/>
  <cols>
    <col min="1" max="1" width="44.875" style="129" bestFit="1" customWidth="1"/>
    <col min="2" max="2" width="10.125" style="129" customWidth="1"/>
    <col min="3" max="3" width="9.125" style="129" bestFit="1" customWidth="1"/>
    <col min="4" max="8" width="9.125" style="129" customWidth="1"/>
    <col min="9" max="10" width="9.625" style="129" customWidth="1"/>
    <col min="11" max="11" width="14.625" style="129" customWidth="1"/>
    <col min="12" max="12" width="0.375" style="129" customWidth="1"/>
    <col min="13" max="16384" width="9" style="129"/>
  </cols>
  <sheetData>
    <row r="1" spans="1:11" ht="20.25">
      <c r="A1" s="253" t="s">
        <v>426</v>
      </c>
      <c r="B1" s="254"/>
      <c r="C1" s="254"/>
      <c r="D1" s="254"/>
      <c r="E1" s="254"/>
      <c r="F1" s="254"/>
      <c r="G1" s="254"/>
      <c r="H1" s="254"/>
      <c r="I1" s="254"/>
      <c r="J1" s="254"/>
      <c r="K1" s="255"/>
    </row>
    <row r="2" spans="1:11" s="195" customFormat="1" ht="7.5" customHeight="1">
      <c r="A2" s="259"/>
      <c r="B2" s="260"/>
      <c r="C2" s="260"/>
      <c r="D2" s="260"/>
      <c r="E2" s="260"/>
      <c r="F2" s="260"/>
      <c r="G2" s="260"/>
      <c r="H2" s="260"/>
      <c r="I2" s="260"/>
      <c r="J2" s="260"/>
      <c r="K2" s="261"/>
    </row>
    <row r="3" spans="1:11" ht="15.75">
      <c r="A3" s="262" t="s">
        <v>415</v>
      </c>
      <c r="B3" s="263"/>
      <c r="C3" s="263"/>
      <c r="D3" s="263"/>
      <c r="E3" s="263"/>
      <c r="F3" s="263"/>
      <c r="G3" s="263"/>
      <c r="H3" s="263"/>
      <c r="I3" s="263"/>
      <c r="J3" s="263"/>
      <c r="K3" s="264"/>
    </row>
    <row r="4" spans="1:11" ht="37.5" customHeight="1">
      <c r="A4" s="250" t="s">
        <v>469</v>
      </c>
      <c r="B4" s="256"/>
      <c r="C4" s="256"/>
      <c r="D4" s="256"/>
      <c r="E4" s="256"/>
      <c r="F4" s="256"/>
      <c r="G4" s="256"/>
      <c r="H4" s="256"/>
      <c r="I4" s="256"/>
      <c r="J4" s="256"/>
      <c r="K4" s="257"/>
    </row>
    <row r="5" spans="1:11">
      <c r="A5" s="258"/>
      <c r="B5" s="256"/>
      <c r="C5" s="256"/>
      <c r="D5" s="256"/>
      <c r="E5" s="256"/>
      <c r="F5" s="256"/>
      <c r="G5" s="256"/>
      <c r="H5" s="256"/>
      <c r="I5" s="256"/>
      <c r="J5" s="256"/>
      <c r="K5" s="257"/>
    </row>
    <row r="6" spans="1:11" ht="15.75">
      <c r="A6" s="265" t="s">
        <v>0</v>
      </c>
      <c r="B6" s="263"/>
      <c r="C6" s="263"/>
      <c r="D6" s="263"/>
      <c r="E6" s="263"/>
      <c r="F6" s="263"/>
      <c r="G6" s="263"/>
      <c r="H6" s="263"/>
      <c r="I6" s="263"/>
      <c r="J6" s="263"/>
      <c r="K6" s="264"/>
    </row>
    <row r="7" spans="1:11" ht="12.75" customHeight="1">
      <c r="A7" s="367" t="s">
        <v>443</v>
      </c>
      <c r="B7" s="249"/>
      <c r="C7" s="249"/>
      <c r="D7" s="249"/>
      <c r="E7" s="249"/>
      <c r="F7" s="249"/>
      <c r="G7" s="249"/>
      <c r="H7" s="249"/>
      <c r="I7" s="249"/>
      <c r="J7" s="249"/>
      <c r="K7" s="368"/>
    </row>
    <row r="8" spans="1:11">
      <c r="A8" s="250" t="s">
        <v>444</v>
      </c>
      <c r="B8" s="256"/>
      <c r="C8" s="256"/>
      <c r="D8" s="256"/>
      <c r="E8" s="256"/>
      <c r="F8" s="256"/>
      <c r="G8" s="256"/>
      <c r="H8" s="256"/>
      <c r="I8" s="256"/>
      <c r="J8" s="256"/>
      <c r="K8" s="257"/>
    </row>
    <row r="9" spans="1:11">
      <c r="A9" s="250" t="s">
        <v>445</v>
      </c>
      <c r="B9" s="251"/>
      <c r="C9" s="251"/>
      <c r="D9" s="251"/>
      <c r="E9" s="251"/>
      <c r="F9" s="251"/>
      <c r="G9" s="251"/>
      <c r="H9" s="251"/>
      <c r="I9" s="251"/>
      <c r="J9" s="251"/>
      <c r="K9" s="252"/>
    </row>
    <row r="10" spans="1:11">
      <c r="A10" s="250" t="s">
        <v>446</v>
      </c>
      <c r="B10" s="256"/>
      <c r="C10" s="256"/>
      <c r="D10" s="256"/>
      <c r="E10" s="256"/>
      <c r="F10" s="256"/>
      <c r="G10" s="256"/>
      <c r="H10" s="256"/>
      <c r="I10" s="256"/>
      <c r="J10" s="256"/>
      <c r="K10" s="257"/>
    </row>
    <row r="11" spans="1:11">
      <c r="A11" s="258"/>
      <c r="B11" s="256"/>
      <c r="C11" s="256"/>
      <c r="D11" s="256"/>
      <c r="E11" s="256"/>
      <c r="F11" s="256"/>
      <c r="G11" s="256"/>
      <c r="H11" s="256"/>
      <c r="I11" s="256"/>
      <c r="J11" s="256"/>
      <c r="K11" s="257"/>
    </row>
    <row r="12" spans="1:11" ht="15.75">
      <c r="A12" s="265" t="s">
        <v>1</v>
      </c>
      <c r="B12" s="263"/>
      <c r="C12" s="263"/>
      <c r="D12" s="263"/>
      <c r="E12" s="263"/>
      <c r="F12" s="263"/>
      <c r="G12" s="263"/>
      <c r="H12" s="263"/>
      <c r="I12" s="263"/>
      <c r="J12" s="263"/>
      <c r="K12" s="264"/>
    </row>
    <row r="13" spans="1:11" ht="24.75" customHeight="1">
      <c r="A13" s="250" t="s">
        <v>543</v>
      </c>
      <c r="B13" s="256"/>
      <c r="C13" s="256"/>
      <c r="D13" s="256"/>
      <c r="E13" s="256"/>
      <c r="F13" s="256"/>
      <c r="G13" s="256"/>
      <c r="H13" s="256"/>
      <c r="I13" s="256"/>
      <c r="J13" s="256"/>
      <c r="K13" s="257"/>
    </row>
    <row r="14" spans="1:11">
      <c r="A14" s="250" t="s">
        <v>425</v>
      </c>
      <c r="B14" s="256"/>
      <c r="C14" s="256"/>
      <c r="D14" s="256"/>
      <c r="E14" s="256"/>
      <c r="F14" s="256"/>
      <c r="G14" s="256"/>
      <c r="H14" s="256"/>
      <c r="I14" s="256"/>
      <c r="J14" s="256"/>
      <c r="K14" s="257"/>
    </row>
    <row r="15" spans="1:11">
      <c r="A15" s="250"/>
      <c r="B15" s="256"/>
      <c r="C15" s="256"/>
      <c r="D15" s="256"/>
      <c r="E15" s="256"/>
      <c r="F15" s="256"/>
      <c r="G15" s="256"/>
      <c r="H15" s="256"/>
      <c r="I15" s="256"/>
      <c r="J15" s="256"/>
      <c r="K15" s="257"/>
    </row>
    <row r="16" spans="1:11">
      <c r="A16" s="258"/>
      <c r="B16" s="256"/>
      <c r="C16" s="256"/>
      <c r="D16" s="256"/>
      <c r="E16" s="256"/>
      <c r="F16" s="256"/>
      <c r="G16" s="256"/>
      <c r="H16" s="256"/>
      <c r="I16" s="256"/>
      <c r="J16" s="256"/>
      <c r="K16" s="257"/>
    </row>
    <row r="17" spans="1:11" ht="9" customHeight="1">
      <c r="A17" s="258"/>
      <c r="B17" s="256"/>
      <c r="C17" s="256"/>
      <c r="D17" s="256"/>
      <c r="E17" s="256"/>
      <c r="F17" s="256"/>
      <c r="G17" s="256"/>
      <c r="H17" s="256"/>
      <c r="I17" s="256"/>
      <c r="J17" s="256"/>
      <c r="K17" s="257"/>
    </row>
    <row r="18" spans="1:11" s="195" customFormat="1" ht="6" customHeight="1">
      <c r="A18" s="259"/>
      <c r="B18" s="260"/>
      <c r="C18" s="260"/>
      <c r="D18" s="260"/>
      <c r="E18" s="260"/>
      <c r="F18" s="260"/>
      <c r="G18" s="260"/>
      <c r="H18" s="260"/>
      <c r="I18" s="260"/>
      <c r="J18" s="260"/>
      <c r="K18" s="261"/>
    </row>
    <row r="19" spans="1:11" ht="15.75">
      <c r="A19" s="262" t="s">
        <v>389</v>
      </c>
      <c r="B19" s="263"/>
      <c r="C19" s="263"/>
      <c r="D19" s="263"/>
      <c r="E19" s="263"/>
      <c r="F19" s="263"/>
      <c r="G19" s="263"/>
      <c r="H19" s="263"/>
      <c r="I19" s="263"/>
      <c r="J19" s="263"/>
      <c r="K19" s="264"/>
    </row>
    <row r="20" spans="1:11">
      <c r="A20" s="250"/>
      <c r="B20" s="268"/>
      <c r="C20" s="268"/>
      <c r="D20" s="268"/>
      <c r="E20" s="268"/>
      <c r="F20" s="268"/>
      <c r="G20" s="268"/>
      <c r="H20" s="268"/>
      <c r="I20" s="268"/>
      <c r="J20" s="268"/>
      <c r="K20" s="369"/>
    </row>
    <row r="21" spans="1:11">
      <c r="A21" s="370"/>
      <c r="B21" s="371" t="s">
        <v>367</v>
      </c>
      <c r="C21" s="371"/>
      <c r="D21" s="371"/>
      <c r="E21" s="371"/>
      <c r="F21" s="371"/>
      <c r="G21" s="371"/>
      <c r="H21" s="371"/>
      <c r="I21" s="371"/>
      <c r="J21" s="371"/>
      <c r="K21" s="372"/>
    </row>
    <row r="22" spans="1:11" ht="12.75" customHeight="1">
      <c r="A22" s="373"/>
      <c r="B22" s="266" t="s">
        <v>373</v>
      </c>
      <c r="C22" s="266" t="s">
        <v>375</v>
      </c>
      <c r="D22" s="266" t="s">
        <v>370</v>
      </c>
      <c r="E22" s="266" t="s">
        <v>372</v>
      </c>
      <c r="F22" s="266" t="s">
        <v>368</v>
      </c>
      <c r="G22" s="266" t="s">
        <v>374</v>
      </c>
      <c r="H22" s="266" t="s">
        <v>371</v>
      </c>
      <c r="I22" s="266" t="s">
        <v>376</v>
      </c>
      <c r="J22" s="266"/>
      <c r="K22" s="374"/>
    </row>
    <row r="23" spans="1:11">
      <c r="A23" s="375" t="s">
        <v>388</v>
      </c>
      <c r="B23" s="267"/>
      <c r="C23" s="267"/>
      <c r="D23" s="267"/>
      <c r="E23" s="267"/>
      <c r="F23" s="267"/>
      <c r="G23" s="267"/>
      <c r="H23" s="267"/>
      <c r="I23" s="267"/>
      <c r="J23" s="267"/>
      <c r="K23" s="376"/>
    </row>
    <row r="24" spans="1:11">
      <c r="A24" s="377" t="s">
        <v>406</v>
      </c>
      <c r="B24" s="378" t="s">
        <v>363</v>
      </c>
      <c r="C24" s="378"/>
      <c r="D24" s="379"/>
      <c r="E24" s="379"/>
      <c r="F24" s="379"/>
      <c r="G24" s="379"/>
      <c r="H24" s="379"/>
      <c r="I24" s="379"/>
      <c r="J24" s="379"/>
      <c r="K24" s="380"/>
    </row>
    <row r="25" spans="1:11">
      <c r="A25" s="381" t="s">
        <v>403</v>
      </c>
      <c r="B25" s="379"/>
      <c r="C25" s="378" t="s">
        <v>363</v>
      </c>
      <c r="D25" s="378" t="s">
        <v>363</v>
      </c>
      <c r="E25" s="379"/>
      <c r="F25" s="379"/>
      <c r="G25" s="379"/>
      <c r="H25" s="379"/>
      <c r="I25" s="379"/>
      <c r="J25" s="379"/>
      <c r="K25" s="380"/>
    </row>
    <row r="26" spans="1:11">
      <c r="A26" s="381" t="s">
        <v>404</v>
      </c>
      <c r="B26" s="379"/>
      <c r="C26" s="379"/>
      <c r="D26" s="379"/>
      <c r="E26" s="378" t="s">
        <v>363</v>
      </c>
      <c r="F26" s="378"/>
      <c r="G26" s="379"/>
      <c r="H26" s="379"/>
      <c r="I26" s="379"/>
      <c r="J26" s="379"/>
      <c r="K26" s="380"/>
    </row>
    <row r="27" spans="1:11">
      <c r="A27" s="381" t="s">
        <v>405</v>
      </c>
      <c r="B27" s="379"/>
      <c r="C27" s="379"/>
      <c r="D27" s="379"/>
      <c r="E27" s="379"/>
      <c r="F27" s="378" t="s">
        <v>363</v>
      </c>
      <c r="G27" s="379"/>
      <c r="H27" s="379"/>
      <c r="I27" s="379"/>
      <c r="J27" s="379"/>
      <c r="K27" s="380"/>
    </row>
    <row r="28" spans="1:11">
      <c r="A28" s="381" t="s">
        <v>407</v>
      </c>
      <c r="B28" s="379"/>
      <c r="C28" s="379"/>
      <c r="D28" s="379"/>
      <c r="E28" s="379"/>
      <c r="F28" s="378" t="s">
        <v>363</v>
      </c>
      <c r="G28" s="379"/>
      <c r="H28" s="379"/>
      <c r="I28" s="379"/>
      <c r="J28" s="379"/>
      <c r="K28" s="380"/>
    </row>
    <row r="29" spans="1:11">
      <c r="A29" s="381" t="s">
        <v>408</v>
      </c>
      <c r="B29" s="379"/>
      <c r="C29" s="379"/>
      <c r="D29" s="379"/>
      <c r="E29" s="379"/>
      <c r="F29" s="378" t="s">
        <v>363</v>
      </c>
      <c r="G29" s="379"/>
      <c r="H29" s="379"/>
      <c r="I29" s="379"/>
      <c r="J29" s="379"/>
      <c r="K29" s="380"/>
    </row>
    <row r="30" spans="1:11">
      <c r="A30" s="381" t="s">
        <v>409</v>
      </c>
      <c r="B30" s="379"/>
      <c r="C30" s="379"/>
      <c r="D30" s="379"/>
      <c r="E30" s="379"/>
      <c r="F30" s="378" t="s">
        <v>363</v>
      </c>
      <c r="G30" s="379"/>
      <c r="H30" s="379"/>
      <c r="I30" s="379"/>
      <c r="J30" s="379"/>
      <c r="K30" s="380"/>
    </row>
    <row r="31" spans="1:11">
      <c r="A31" s="381" t="s">
        <v>410</v>
      </c>
      <c r="B31" s="379"/>
      <c r="C31" s="379"/>
      <c r="D31" s="379"/>
      <c r="E31" s="379"/>
      <c r="F31" s="378" t="s">
        <v>363</v>
      </c>
      <c r="G31" s="379"/>
      <c r="H31" s="379"/>
      <c r="I31" s="379"/>
      <c r="J31" s="379"/>
      <c r="K31" s="380"/>
    </row>
    <row r="32" spans="1:11">
      <c r="A32" s="381" t="s">
        <v>411</v>
      </c>
      <c r="B32" s="379"/>
      <c r="C32" s="379"/>
      <c r="D32" s="379"/>
      <c r="E32" s="379"/>
      <c r="F32" s="378" t="s">
        <v>363</v>
      </c>
      <c r="G32" s="378" t="s">
        <v>363</v>
      </c>
      <c r="H32" s="378"/>
      <c r="I32" s="379"/>
      <c r="J32" s="379"/>
      <c r="K32" s="380"/>
    </row>
    <row r="33" spans="1:11">
      <c r="A33" s="381" t="s">
        <v>412</v>
      </c>
      <c r="B33" s="379"/>
      <c r="C33" s="379"/>
      <c r="D33" s="379"/>
      <c r="E33" s="378" t="s">
        <v>363</v>
      </c>
      <c r="F33" s="379"/>
      <c r="G33" s="378" t="s">
        <v>363</v>
      </c>
      <c r="H33" s="378" t="s">
        <v>363</v>
      </c>
      <c r="I33" s="379"/>
      <c r="J33" s="379"/>
      <c r="K33" s="380"/>
    </row>
    <row r="34" spans="1:11">
      <c r="A34" s="381" t="s">
        <v>413</v>
      </c>
      <c r="B34" s="379"/>
      <c r="C34" s="379"/>
      <c r="D34" s="379"/>
      <c r="E34" s="379"/>
      <c r="F34" s="378" t="s">
        <v>363</v>
      </c>
      <c r="G34" s="379"/>
      <c r="H34" s="379"/>
      <c r="I34" s="378" t="s">
        <v>363</v>
      </c>
      <c r="J34" s="379"/>
      <c r="K34" s="380"/>
    </row>
    <row r="35" spans="1:11">
      <c r="A35" s="258"/>
      <c r="B35" s="256"/>
      <c r="C35" s="256"/>
      <c r="D35" s="256"/>
      <c r="E35" s="256"/>
      <c r="F35" s="256"/>
      <c r="G35" s="256"/>
      <c r="H35" s="256"/>
      <c r="I35" s="256"/>
      <c r="J35" s="256"/>
      <c r="K35" s="257"/>
    </row>
    <row r="36" spans="1:11" ht="12.75" customHeight="1">
      <c r="A36" s="258" t="s">
        <v>369</v>
      </c>
      <c r="B36" s="256"/>
      <c r="C36" s="256"/>
      <c r="D36" s="256"/>
      <c r="E36" s="256"/>
      <c r="F36" s="256"/>
      <c r="G36" s="256"/>
      <c r="H36" s="256"/>
      <c r="I36" s="256"/>
      <c r="J36" s="256"/>
      <c r="K36" s="257"/>
    </row>
    <row r="37" spans="1:11">
      <c r="A37" s="250" t="s">
        <v>416</v>
      </c>
      <c r="B37" s="256"/>
      <c r="C37" s="256"/>
      <c r="D37" s="256"/>
      <c r="E37" s="256"/>
      <c r="F37" s="256"/>
      <c r="G37" s="256"/>
      <c r="H37" s="256"/>
      <c r="I37" s="256"/>
      <c r="J37" s="256"/>
      <c r="K37" s="257"/>
    </row>
    <row r="38" spans="1:11">
      <c r="A38" s="258"/>
      <c r="B38" s="256"/>
      <c r="C38" s="256"/>
      <c r="D38" s="256"/>
      <c r="E38" s="256"/>
      <c r="F38" s="256"/>
      <c r="G38" s="256"/>
      <c r="H38" s="256"/>
      <c r="I38" s="256"/>
      <c r="J38" s="256"/>
      <c r="K38" s="257"/>
    </row>
    <row r="39" spans="1:11" ht="6" customHeight="1">
      <c r="A39" s="259"/>
      <c r="B39" s="260"/>
      <c r="C39" s="260"/>
      <c r="D39" s="260"/>
      <c r="E39" s="260"/>
      <c r="F39" s="260"/>
      <c r="G39" s="260"/>
      <c r="H39" s="260"/>
      <c r="I39" s="260"/>
      <c r="J39" s="260"/>
      <c r="K39" s="261"/>
    </row>
    <row r="40" spans="1:11" ht="15.75">
      <c r="A40" s="262" t="s">
        <v>417</v>
      </c>
      <c r="B40" s="263"/>
      <c r="C40" s="263"/>
      <c r="D40" s="263"/>
      <c r="E40" s="263"/>
      <c r="F40" s="263"/>
      <c r="G40" s="263"/>
      <c r="H40" s="263"/>
      <c r="I40" s="263"/>
      <c r="J40" s="263"/>
      <c r="K40" s="264"/>
    </row>
    <row r="41" spans="1:11">
      <c r="A41" s="250" t="s">
        <v>427</v>
      </c>
      <c r="B41" s="256"/>
      <c r="C41" s="256"/>
      <c r="D41" s="256"/>
      <c r="E41" s="256"/>
      <c r="F41" s="256"/>
      <c r="G41" s="256"/>
      <c r="H41" s="256"/>
      <c r="I41" s="256"/>
      <c r="J41" s="256"/>
      <c r="K41" s="257"/>
    </row>
    <row r="42" spans="1:11">
      <c r="A42" s="250" t="s">
        <v>428</v>
      </c>
      <c r="B42" s="256"/>
      <c r="C42" s="256"/>
      <c r="D42" s="256"/>
      <c r="E42" s="256"/>
      <c r="F42" s="256"/>
      <c r="G42" s="256"/>
      <c r="H42" s="256"/>
      <c r="I42" s="256"/>
      <c r="J42" s="256"/>
      <c r="K42" s="257"/>
    </row>
    <row r="43" spans="1:11">
      <c r="A43" s="258"/>
      <c r="B43" s="256"/>
      <c r="C43" s="256"/>
      <c r="D43" s="256"/>
      <c r="E43" s="256"/>
      <c r="F43" s="256"/>
      <c r="G43" s="256"/>
      <c r="H43" s="256"/>
      <c r="I43" s="256"/>
      <c r="J43" s="256"/>
      <c r="K43" s="257"/>
    </row>
    <row r="44" spans="1:11" ht="6" customHeight="1">
      <c r="A44" s="259"/>
      <c r="B44" s="260"/>
      <c r="C44" s="260"/>
      <c r="D44" s="260"/>
      <c r="E44" s="260"/>
      <c r="F44" s="260"/>
      <c r="G44" s="260"/>
      <c r="H44" s="260"/>
      <c r="I44" s="260"/>
      <c r="J44" s="260"/>
      <c r="K44" s="261"/>
    </row>
    <row r="45" spans="1:11" ht="15.75">
      <c r="A45" s="262" t="s">
        <v>418</v>
      </c>
      <c r="B45" s="263"/>
      <c r="C45" s="263"/>
      <c r="D45" s="263"/>
      <c r="E45" s="263"/>
      <c r="F45" s="263"/>
      <c r="G45" s="263"/>
      <c r="H45" s="263"/>
      <c r="I45" s="263"/>
      <c r="J45" s="263"/>
      <c r="K45" s="264"/>
    </row>
    <row r="46" spans="1:11">
      <c r="A46" s="250" t="s">
        <v>440</v>
      </c>
      <c r="B46" s="256"/>
      <c r="C46" s="256"/>
      <c r="D46" s="256"/>
      <c r="E46" s="256"/>
      <c r="F46" s="256"/>
      <c r="G46" s="256"/>
      <c r="H46" s="256"/>
      <c r="I46" s="256"/>
      <c r="J46" s="256"/>
      <c r="K46" s="257"/>
    </row>
    <row r="47" spans="1:11" ht="7.5" customHeight="1">
      <c r="A47" s="259"/>
      <c r="B47" s="260"/>
      <c r="C47" s="260"/>
      <c r="D47" s="260"/>
      <c r="E47" s="260"/>
      <c r="F47" s="260"/>
      <c r="G47" s="260"/>
      <c r="H47" s="260"/>
      <c r="I47" s="260"/>
      <c r="J47" s="260"/>
      <c r="K47" s="261"/>
    </row>
    <row r="48" spans="1:11" ht="11.25" customHeight="1">
      <c r="A48" s="196"/>
      <c r="B48" s="197"/>
      <c r="C48" s="197"/>
      <c r="D48" s="197"/>
      <c r="E48" s="197"/>
      <c r="F48" s="197"/>
      <c r="G48" s="197"/>
      <c r="H48" s="197"/>
      <c r="I48" s="197"/>
      <c r="J48" s="197"/>
      <c r="K48" s="198"/>
    </row>
    <row r="49" spans="1:11" ht="15.75">
      <c r="A49" s="262" t="s">
        <v>419</v>
      </c>
      <c r="B49" s="263"/>
      <c r="C49" s="263"/>
      <c r="D49" s="263"/>
      <c r="E49" s="263"/>
      <c r="F49" s="263"/>
      <c r="G49" s="263"/>
      <c r="H49" s="263"/>
      <c r="I49" s="263"/>
      <c r="J49" s="263"/>
      <c r="K49" s="264"/>
    </row>
    <row r="50" spans="1:11">
      <c r="A50" s="250" t="s">
        <v>424</v>
      </c>
      <c r="B50" s="256"/>
      <c r="C50" s="256"/>
      <c r="D50" s="256"/>
      <c r="E50" s="256"/>
      <c r="F50" s="256"/>
      <c r="G50" s="256"/>
      <c r="H50" s="256"/>
      <c r="I50" s="256"/>
      <c r="J50" s="256"/>
      <c r="K50" s="257"/>
    </row>
    <row r="51" spans="1:11">
      <c r="A51" s="250" t="s">
        <v>441</v>
      </c>
      <c r="B51" s="256"/>
      <c r="C51" s="256"/>
      <c r="D51" s="256"/>
      <c r="E51" s="256"/>
      <c r="F51" s="256"/>
      <c r="G51" s="256"/>
      <c r="H51" s="256"/>
      <c r="I51" s="256"/>
      <c r="J51" s="256"/>
      <c r="K51" s="257"/>
    </row>
    <row r="52" spans="1:11">
      <c r="A52" s="250" t="s">
        <v>442</v>
      </c>
      <c r="B52" s="256"/>
      <c r="C52" s="256"/>
      <c r="D52" s="256"/>
      <c r="E52" s="256"/>
      <c r="F52" s="256"/>
      <c r="G52" s="256"/>
      <c r="H52" s="256"/>
      <c r="I52" s="256"/>
      <c r="J52" s="256"/>
      <c r="K52" s="257"/>
    </row>
    <row r="53" spans="1:11">
      <c r="A53" s="258"/>
      <c r="B53" s="256"/>
      <c r="C53" s="256"/>
      <c r="D53" s="256"/>
      <c r="E53" s="256"/>
      <c r="F53" s="256"/>
      <c r="G53" s="256"/>
      <c r="H53" s="256"/>
      <c r="I53" s="256"/>
      <c r="J53" s="256"/>
      <c r="K53" s="257"/>
    </row>
    <row r="54" spans="1:11">
      <c r="A54" s="258"/>
      <c r="B54" s="256"/>
      <c r="C54" s="256"/>
      <c r="D54" s="256"/>
      <c r="E54" s="256"/>
      <c r="F54" s="256"/>
      <c r="G54" s="256"/>
      <c r="H54" s="256"/>
      <c r="I54" s="256"/>
      <c r="J54" s="256"/>
      <c r="K54" s="257"/>
    </row>
    <row r="55" spans="1:11">
      <c r="A55" s="258"/>
      <c r="B55" s="256"/>
      <c r="C55" s="256"/>
      <c r="D55" s="256"/>
      <c r="E55" s="256"/>
      <c r="F55" s="256"/>
      <c r="G55" s="256"/>
      <c r="H55" s="256"/>
      <c r="I55" s="256"/>
      <c r="J55" s="256"/>
      <c r="K55" s="257"/>
    </row>
    <row r="56" spans="1:11">
      <c r="A56" s="258"/>
      <c r="B56" s="256"/>
      <c r="C56" s="256"/>
      <c r="D56" s="256"/>
      <c r="E56" s="256"/>
      <c r="F56" s="256"/>
      <c r="G56" s="256"/>
      <c r="H56" s="256"/>
      <c r="I56" s="256"/>
      <c r="J56" s="256"/>
      <c r="K56" s="257"/>
    </row>
    <row r="57" spans="1:11">
      <c r="A57" s="258"/>
      <c r="B57" s="256"/>
      <c r="C57" s="256"/>
      <c r="D57" s="256"/>
      <c r="E57" s="256"/>
      <c r="F57" s="256"/>
      <c r="G57" s="256"/>
      <c r="H57" s="256"/>
      <c r="I57" s="256"/>
      <c r="J57" s="256"/>
      <c r="K57" s="257"/>
    </row>
    <row r="58" spans="1:11" ht="6" customHeight="1">
      <c r="A58" s="258"/>
      <c r="B58" s="256"/>
      <c r="C58" s="256"/>
      <c r="D58" s="256"/>
      <c r="E58" s="256"/>
      <c r="F58" s="256"/>
      <c r="G58" s="256"/>
      <c r="H58" s="256"/>
      <c r="I58" s="256"/>
      <c r="J58" s="256"/>
      <c r="K58" s="257"/>
    </row>
    <row r="59" spans="1:11" ht="15.75" customHeight="1">
      <c r="A59" s="272"/>
      <c r="B59" s="273"/>
      <c r="C59" s="273"/>
      <c r="D59" s="273"/>
      <c r="E59" s="273"/>
      <c r="F59" s="273"/>
      <c r="G59" s="273"/>
      <c r="H59" s="273"/>
      <c r="I59" s="273"/>
      <c r="J59" s="273"/>
      <c r="K59" s="274"/>
    </row>
    <row r="60" spans="1:11" ht="42.75" customHeight="1">
      <c r="A60" s="262" t="s">
        <v>420</v>
      </c>
      <c r="B60" s="263"/>
      <c r="C60" s="263"/>
      <c r="D60" s="263"/>
      <c r="E60" s="263"/>
      <c r="F60" s="263"/>
      <c r="G60" s="263"/>
      <c r="H60" s="263"/>
      <c r="I60" s="263"/>
      <c r="J60" s="263"/>
      <c r="K60" s="264"/>
    </row>
    <row r="61" spans="1:11" ht="54.75" customHeight="1">
      <c r="A61" s="269" t="s">
        <v>390</v>
      </c>
      <c r="B61" s="270"/>
      <c r="C61" s="270"/>
      <c r="D61" s="270"/>
      <c r="E61" s="270"/>
      <c r="F61" s="270"/>
      <c r="G61" s="270"/>
      <c r="H61" s="270"/>
      <c r="I61" s="270"/>
      <c r="J61" s="270"/>
      <c r="K61" s="271"/>
    </row>
    <row r="62" spans="1:11" ht="26.25" customHeight="1">
      <c r="A62" s="250" t="s">
        <v>435</v>
      </c>
      <c r="B62" s="256"/>
      <c r="C62" s="256"/>
      <c r="D62" s="256"/>
      <c r="E62" s="256"/>
      <c r="F62" s="256"/>
      <c r="G62" s="256"/>
      <c r="H62" s="256"/>
      <c r="I62" s="256"/>
      <c r="J62" s="256"/>
      <c r="K62" s="257"/>
    </row>
    <row r="63" spans="1:11">
      <c r="A63" s="250" t="s">
        <v>429</v>
      </c>
      <c r="B63" s="256"/>
      <c r="C63" s="256"/>
      <c r="D63" s="256"/>
      <c r="E63" s="256"/>
      <c r="F63" s="256"/>
      <c r="G63" s="256"/>
      <c r="H63" s="256"/>
      <c r="I63" s="256"/>
      <c r="J63" s="256"/>
      <c r="K63" s="257"/>
    </row>
    <row r="64" spans="1:11">
      <c r="A64" s="250" t="s">
        <v>436</v>
      </c>
      <c r="B64" s="256"/>
      <c r="C64" s="256"/>
      <c r="D64" s="256"/>
      <c r="E64" s="256"/>
      <c r="F64" s="256"/>
      <c r="G64" s="256"/>
      <c r="H64" s="256"/>
      <c r="I64" s="256"/>
      <c r="J64" s="256"/>
      <c r="K64" s="257"/>
    </row>
    <row r="65" spans="1:11">
      <c r="A65" s="250" t="s">
        <v>430</v>
      </c>
      <c r="B65" s="256"/>
      <c r="C65" s="256"/>
      <c r="D65" s="256"/>
      <c r="E65" s="256"/>
      <c r="F65" s="256"/>
      <c r="G65" s="256"/>
      <c r="H65" s="256"/>
      <c r="I65" s="256"/>
      <c r="J65" s="256"/>
      <c r="K65" s="257"/>
    </row>
    <row r="66" spans="1:11" ht="15.75" customHeight="1">
      <c r="A66" s="250" t="s">
        <v>431</v>
      </c>
      <c r="B66" s="256"/>
      <c r="C66" s="256"/>
      <c r="D66" s="256"/>
      <c r="E66" s="256"/>
      <c r="F66" s="256"/>
      <c r="G66" s="256"/>
      <c r="H66" s="256"/>
      <c r="I66" s="256"/>
      <c r="J66" s="256"/>
      <c r="K66" s="257"/>
    </row>
    <row r="67" spans="1:11" ht="26.25" customHeight="1">
      <c r="A67" s="250" t="s">
        <v>437</v>
      </c>
      <c r="B67" s="256"/>
      <c r="C67" s="256"/>
      <c r="D67" s="256"/>
      <c r="E67" s="256"/>
      <c r="F67" s="256"/>
      <c r="G67" s="256"/>
      <c r="H67" s="256"/>
      <c r="I67" s="256"/>
      <c r="J67" s="256"/>
      <c r="K67" s="257"/>
    </row>
    <row r="68" spans="1:11" ht="40.5" customHeight="1">
      <c r="A68" s="250" t="s">
        <v>438</v>
      </c>
      <c r="B68" s="251"/>
      <c r="C68" s="251"/>
      <c r="D68" s="251"/>
      <c r="E68" s="251"/>
      <c r="F68" s="251"/>
      <c r="G68" s="251"/>
      <c r="H68" s="251"/>
      <c r="I68" s="251"/>
      <c r="J68" s="251"/>
      <c r="K68" s="252"/>
    </row>
    <row r="69" spans="1:11" ht="54.75" customHeight="1">
      <c r="A69" s="250" t="s">
        <v>439</v>
      </c>
      <c r="B69" s="256"/>
      <c r="C69" s="256"/>
      <c r="D69" s="256"/>
      <c r="E69" s="256"/>
      <c r="F69" s="256"/>
      <c r="G69" s="256"/>
      <c r="H69" s="256"/>
      <c r="I69" s="256"/>
      <c r="J69" s="256"/>
      <c r="K69" s="257"/>
    </row>
    <row r="70" spans="1:11">
      <c r="A70" s="250" t="s">
        <v>434</v>
      </c>
      <c r="B70" s="256"/>
      <c r="C70" s="256"/>
      <c r="D70" s="256"/>
      <c r="E70" s="256"/>
      <c r="F70" s="256"/>
      <c r="G70" s="256"/>
      <c r="H70" s="256"/>
      <c r="I70" s="256"/>
      <c r="J70" s="256"/>
      <c r="K70" s="257"/>
    </row>
    <row r="71" spans="1:11">
      <c r="A71" s="250" t="s">
        <v>432</v>
      </c>
      <c r="B71" s="256"/>
      <c r="C71" s="256"/>
      <c r="D71" s="256"/>
      <c r="E71" s="256"/>
      <c r="F71" s="256"/>
      <c r="G71" s="256"/>
      <c r="H71" s="256"/>
      <c r="I71" s="256"/>
      <c r="J71" s="256"/>
      <c r="K71" s="257"/>
    </row>
    <row r="72" spans="1:11">
      <c r="A72" s="250" t="s">
        <v>433</v>
      </c>
      <c r="B72" s="256"/>
      <c r="C72" s="256"/>
      <c r="D72" s="256"/>
      <c r="E72" s="256"/>
      <c r="F72" s="256"/>
      <c r="G72" s="256"/>
      <c r="H72" s="256"/>
      <c r="I72" s="256"/>
      <c r="J72" s="256"/>
      <c r="K72" s="257"/>
    </row>
  </sheetData>
  <sheetProtection autoFilter="0"/>
  <mergeCells count="69">
    <mergeCell ref="A55:K55"/>
    <mergeCell ref="A56:K56"/>
    <mergeCell ref="A57:K57"/>
    <mergeCell ref="A40:K40"/>
    <mergeCell ref="A51:K51"/>
    <mergeCell ref="A52:K52"/>
    <mergeCell ref="A53:K53"/>
    <mergeCell ref="A54:K54"/>
    <mergeCell ref="A41:K41"/>
    <mergeCell ref="A42:K42"/>
    <mergeCell ref="A43:K43"/>
    <mergeCell ref="A46:K46"/>
    <mergeCell ref="A50:K50"/>
    <mergeCell ref="A44:K44"/>
    <mergeCell ref="A45:K45"/>
    <mergeCell ref="A49:K49"/>
    <mergeCell ref="A69:K69"/>
    <mergeCell ref="A70:K70"/>
    <mergeCell ref="A71:K71"/>
    <mergeCell ref="A72:K72"/>
    <mergeCell ref="A58:K58"/>
    <mergeCell ref="A62:K62"/>
    <mergeCell ref="A61:K61"/>
    <mergeCell ref="A63:K63"/>
    <mergeCell ref="A59:K59"/>
    <mergeCell ref="A66:K66"/>
    <mergeCell ref="A67:K67"/>
    <mergeCell ref="A65:K65"/>
    <mergeCell ref="A60:K60"/>
    <mergeCell ref="A64:K64"/>
    <mergeCell ref="A68:K68"/>
    <mergeCell ref="A19:K19"/>
    <mergeCell ref="A18:K18"/>
    <mergeCell ref="A47:K47"/>
    <mergeCell ref="B21:K21"/>
    <mergeCell ref="J22:J23"/>
    <mergeCell ref="K22:K23"/>
    <mergeCell ref="A36:K36"/>
    <mergeCell ref="A37:K37"/>
    <mergeCell ref="A38:K38"/>
    <mergeCell ref="A20:K20"/>
    <mergeCell ref="A35:K35"/>
    <mergeCell ref="G22:G23"/>
    <mergeCell ref="H22:H23"/>
    <mergeCell ref="I22:I23"/>
    <mergeCell ref="D22:D23"/>
    <mergeCell ref="A39:K39"/>
    <mergeCell ref="B22:B23"/>
    <mergeCell ref="A21:A22"/>
    <mergeCell ref="C22:C23"/>
    <mergeCell ref="E22:E23"/>
    <mergeCell ref="F22:F23"/>
    <mergeCell ref="A16:K16"/>
    <mergeCell ref="A17:K17"/>
    <mergeCell ref="A8:K8"/>
    <mergeCell ref="A11:K11"/>
    <mergeCell ref="A13:K13"/>
    <mergeCell ref="A14:K14"/>
    <mergeCell ref="A12:K12"/>
    <mergeCell ref="A10:K10"/>
    <mergeCell ref="A7:K7"/>
    <mergeCell ref="A9:K9"/>
    <mergeCell ref="A1:K1"/>
    <mergeCell ref="A15:K15"/>
    <mergeCell ref="A2:K2"/>
    <mergeCell ref="A3:K3"/>
    <mergeCell ref="A4:K4"/>
    <mergeCell ref="A5:K5"/>
    <mergeCell ref="A6:K6"/>
  </mergeCells>
  <pageMargins left="0.69930555555555596" right="0.69930555555555596" top="0.78680555555555598" bottom="0.78680555555555598" header="0.3" footer="0.3"/>
  <pageSetup paperSize="9" scale="85" fitToHeight="0" orientation="landscape" horizontalDpi="300" verticalDpi="300" r:id="rId1"/>
  <headerFooter>
    <oddFooter>&amp;L&amp;"Arial,Standard"CE-Beurteilung, Grenzen der Maschine, S.&amp;P&amp;R&amp;"Arial,Standard"Risikobewertung, TM2018KM, Matrikelnummern 5620331, 3225750, 1790705, 9269794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activeCell="A8" sqref="A8"/>
    </sheetView>
  </sheetViews>
  <sheetFormatPr baseColWidth="10" defaultRowHeight="12.75"/>
  <cols>
    <col min="1" max="1" width="55.375" customWidth="1"/>
  </cols>
  <sheetData>
    <row r="1" spans="1:1" ht="30">
      <c r="A1" s="192" t="s">
        <v>414</v>
      </c>
    </row>
    <row r="2" spans="1:1" ht="17.25" customHeight="1">
      <c r="A2" s="192"/>
    </row>
    <row r="3" spans="1:1" ht="15">
      <c r="A3" s="191" t="s">
        <v>406</v>
      </c>
    </row>
    <row r="4" spans="1:1" ht="15">
      <c r="A4" s="191" t="s">
        <v>403</v>
      </c>
    </row>
    <row r="5" spans="1:1" ht="15">
      <c r="A5" s="191" t="s">
        <v>404</v>
      </c>
    </row>
    <row r="6" spans="1:1" ht="15">
      <c r="A6" s="191" t="s">
        <v>405</v>
      </c>
    </row>
    <row r="7" spans="1:1" ht="15">
      <c r="A7" s="191" t="s">
        <v>407</v>
      </c>
    </row>
    <row r="8" spans="1:1" ht="15">
      <c r="A8" s="191" t="s">
        <v>408</v>
      </c>
    </row>
    <row r="9" spans="1:1" ht="15">
      <c r="A9" s="191" t="s">
        <v>409</v>
      </c>
    </row>
    <row r="10" spans="1:1" ht="15">
      <c r="A10" s="191" t="s">
        <v>410</v>
      </c>
    </row>
    <row r="11" spans="1:1" ht="15">
      <c r="A11" s="191" t="s">
        <v>411</v>
      </c>
    </row>
    <row r="12" spans="1:1" ht="15">
      <c r="A12" s="191" t="s">
        <v>412</v>
      </c>
    </row>
    <row r="13" spans="1:1" ht="15">
      <c r="A13" s="191"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6"/>
  <sheetViews>
    <sheetView view="pageLayout" zoomScaleNormal="115" workbookViewId="0">
      <selection activeCell="C11" sqref="C11"/>
    </sheetView>
  </sheetViews>
  <sheetFormatPr baseColWidth="10" defaultRowHeight="12.75"/>
  <cols>
    <col min="1" max="1" width="5.875" customWidth="1"/>
    <col min="2" max="2" width="21.375" style="363" customWidth="1"/>
    <col min="3" max="3" width="54.5" style="363" customWidth="1"/>
  </cols>
  <sheetData>
    <row r="1" spans="1:3" ht="30">
      <c r="A1" s="192" t="s">
        <v>422</v>
      </c>
    </row>
    <row r="2" spans="1:3" s="194" customFormat="1" ht="14.25">
      <c r="A2" s="194" t="s">
        <v>391</v>
      </c>
      <c r="B2" s="364" t="s">
        <v>7</v>
      </c>
      <c r="C2" s="364" t="s">
        <v>447</v>
      </c>
    </row>
    <row r="3" spans="1:3" ht="25.5">
      <c r="A3" s="365">
        <v>1</v>
      </c>
      <c r="B3" s="366" t="s">
        <v>406</v>
      </c>
      <c r="C3" s="366" t="s">
        <v>448</v>
      </c>
    </row>
    <row r="4" spans="1:3">
      <c r="A4" s="365">
        <v>2</v>
      </c>
      <c r="B4" s="366"/>
      <c r="C4" s="366" t="s">
        <v>449</v>
      </c>
    </row>
    <row r="5" spans="1:3">
      <c r="A5" s="365">
        <v>3</v>
      </c>
      <c r="B5" s="366"/>
      <c r="C5" s="366" t="s">
        <v>450</v>
      </c>
    </row>
    <row r="6" spans="1:3">
      <c r="A6" s="365">
        <v>4</v>
      </c>
      <c r="B6" s="366" t="s">
        <v>403</v>
      </c>
      <c r="C6" s="366" t="s">
        <v>451</v>
      </c>
    </row>
    <row r="7" spans="1:3">
      <c r="A7" s="365">
        <v>5</v>
      </c>
      <c r="B7" s="366"/>
      <c r="C7" s="366" t="s">
        <v>452</v>
      </c>
    </row>
    <row r="8" spans="1:3">
      <c r="A8" s="365">
        <v>6</v>
      </c>
      <c r="B8" s="366" t="s">
        <v>453</v>
      </c>
      <c r="C8" s="366" t="s">
        <v>454</v>
      </c>
    </row>
    <row r="9" spans="1:3">
      <c r="A9" s="365">
        <v>7</v>
      </c>
      <c r="B9" s="366"/>
      <c r="C9" s="366" t="s">
        <v>455</v>
      </c>
    </row>
    <row r="10" spans="1:3">
      <c r="A10" s="365">
        <v>8</v>
      </c>
      <c r="B10" s="366"/>
      <c r="C10" s="366" t="s">
        <v>456</v>
      </c>
    </row>
    <row r="11" spans="1:3">
      <c r="A11" s="365">
        <v>9</v>
      </c>
      <c r="B11" s="366"/>
      <c r="C11" s="366" t="s">
        <v>457</v>
      </c>
    </row>
    <row r="12" spans="1:3">
      <c r="A12" s="365">
        <v>10</v>
      </c>
      <c r="B12" s="366"/>
      <c r="C12" s="366" t="s">
        <v>458</v>
      </c>
    </row>
    <row r="13" spans="1:3">
      <c r="A13" s="365">
        <v>11</v>
      </c>
      <c r="B13" s="366" t="s">
        <v>459</v>
      </c>
      <c r="C13" s="366" t="s">
        <v>460</v>
      </c>
    </row>
    <row r="14" spans="1:3" ht="25.5">
      <c r="A14" s="365">
        <v>12</v>
      </c>
      <c r="B14" s="366" t="s">
        <v>407</v>
      </c>
      <c r="C14" s="366" t="s">
        <v>467</v>
      </c>
    </row>
    <row r="15" spans="1:3">
      <c r="A15" s="365">
        <v>13</v>
      </c>
      <c r="B15" s="366"/>
      <c r="C15" s="366" t="s">
        <v>461</v>
      </c>
    </row>
    <row r="16" spans="1:3">
      <c r="A16" s="365">
        <v>14</v>
      </c>
      <c r="B16" s="366"/>
      <c r="C16" s="366" t="s">
        <v>462</v>
      </c>
    </row>
    <row r="17" spans="1:3">
      <c r="A17" s="365">
        <v>15</v>
      </c>
      <c r="B17" s="366"/>
      <c r="C17" s="366" t="s">
        <v>463</v>
      </c>
    </row>
    <row r="18" spans="1:3">
      <c r="A18" s="365">
        <v>16</v>
      </c>
      <c r="B18" s="366"/>
      <c r="C18" s="366" t="s">
        <v>464</v>
      </c>
    </row>
    <row r="19" spans="1:3">
      <c r="A19" s="365">
        <v>17</v>
      </c>
      <c r="B19" s="366"/>
      <c r="C19" s="366" t="s">
        <v>465</v>
      </c>
    </row>
    <row r="20" spans="1:3">
      <c r="A20" s="365">
        <v>18</v>
      </c>
      <c r="B20" s="366"/>
      <c r="C20" s="366" t="s">
        <v>466</v>
      </c>
    </row>
    <row r="21" spans="1:3">
      <c r="A21" s="365">
        <v>19</v>
      </c>
      <c r="B21" s="366"/>
      <c r="C21" s="366" t="s">
        <v>468</v>
      </c>
    </row>
    <row r="22" spans="1:3" ht="25.5">
      <c r="A22" s="365">
        <v>20</v>
      </c>
      <c r="B22" s="366"/>
      <c r="C22" s="366" t="s">
        <v>470</v>
      </c>
    </row>
    <row r="23" spans="1:3" ht="38.25">
      <c r="A23" s="365">
        <v>21</v>
      </c>
      <c r="B23" s="366" t="s">
        <v>408</v>
      </c>
      <c r="C23" s="366" t="s">
        <v>471</v>
      </c>
    </row>
    <row r="24" spans="1:3">
      <c r="A24" s="365">
        <v>22</v>
      </c>
      <c r="B24" s="366"/>
      <c r="C24" s="366" t="s">
        <v>472</v>
      </c>
    </row>
    <row r="25" spans="1:3">
      <c r="A25" s="365">
        <v>23</v>
      </c>
      <c r="B25" s="366"/>
      <c r="C25" s="366" t="s">
        <v>473</v>
      </c>
    </row>
    <row r="26" spans="1:3">
      <c r="A26" s="365">
        <v>24</v>
      </c>
      <c r="B26" s="366" t="s">
        <v>409</v>
      </c>
      <c r="C26" s="366" t="s">
        <v>475</v>
      </c>
    </row>
    <row r="27" spans="1:3">
      <c r="A27" s="365">
        <v>25</v>
      </c>
      <c r="B27" s="366"/>
      <c r="C27" s="366" t="s">
        <v>480</v>
      </c>
    </row>
    <row r="28" spans="1:3">
      <c r="A28" s="365">
        <v>26</v>
      </c>
      <c r="B28" s="366"/>
      <c r="C28" s="366" t="s">
        <v>476</v>
      </c>
    </row>
    <row r="29" spans="1:3" ht="25.5">
      <c r="A29" s="365">
        <v>27</v>
      </c>
      <c r="B29" s="366"/>
      <c r="C29" s="366" t="s">
        <v>477</v>
      </c>
    </row>
    <row r="30" spans="1:3">
      <c r="A30" s="365">
        <v>28</v>
      </c>
      <c r="B30" s="366"/>
      <c r="C30" s="366" t="s">
        <v>474</v>
      </c>
    </row>
    <row r="31" spans="1:3" ht="25.5">
      <c r="A31" s="365">
        <v>29</v>
      </c>
      <c r="B31" s="366"/>
      <c r="C31" s="366" t="s">
        <v>478</v>
      </c>
    </row>
    <row r="32" spans="1:3">
      <c r="A32" s="365">
        <v>30</v>
      </c>
      <c r="B32" s="366"/>
      <c r="C32" s="366" t="s">
        <v>479</v>
      </c>
    </row>
    <row r="33" spans="1:3">
      <c r="A33" s="365">
        <v>31</v>
      </c>
      <c r="B33" s="366" t="s">
        <v>410</v>
      </c>
      <c r="C33" s="366" t="s">
        <v>481</v>
      </c>
    </row>
    <row r="34" spans="1:3">
      <c r="A34" s="365">
        <v>32</v>
      </c>
      <c r="B34" s="366"/>
      <c r="C34" s="366" t="s">
        <v>482</v>
      </c>
    </row>
    <row r="35" spans="1:3">
      <c r="A35" s="365">
        <v>33</v>
      </c>
      <c r="B35" s="366"/>
      <c r="C35" s="366" t="s">
        <v>483</v>
      </c>
    </row>
    <row r="36" spans="1:3" ht="38.25">
      <c r="A36" s="365">
        <v>34</v>
      </c>
      <c r="B36" s="366" t="s">
        <v>411</v>
      </c>
      <c r="C36" s="366" t="s">
        <v>484</v>
      </c>
    </row>
    <row r="37" spans="1:3">
      <c r="A37" s="365">
        <v>35</v>
      </c>
      <c r="B37" s="366"/>
      <c r="C37" s="366" t="s">
        <v>485</v>
      </c>
    </row>
    <row r="38" spans="1:3">
      <c r="A38" s="365">
        <v>36</v>
      </c>
      <c r="B38" s="366"/>
      <c r="C38" s="366" t="s">
        <v>481</v>
      </c>
    </row>
    <row r="39" spans="1:3">
      <c r="A39" s="365">
        <v>37</v>
      </c>
      <c r="B39" s="366"/>
      <c r="C39" s="366" t="s">
        <v>482</v>
      </c>
    </row>
    <row r="40" spans="1:3">
      <c r="A40" s="365">
        <v>38</v>
      </c>
      <c r="B40" s="366"/>
      <c r="C40" s="366" t="s">
        <v>486</v>
      </c>
    </row>
    <row r="41" spans="1:3">
      <c r="A41" s="365">
        <v>39</v>
      </c>
      <c r="B41" s="366"/>
      <c r="C41" s="366" t="s">
        <v>487</v>
      </c>
    </row>
    <row r="42" spans="1:3">
      <c r="A42" s="365">
        <v>40</v>
      </c>
      <c r="B42" s="366" t="s">
        <v>412</v>
      </c>
      <c r="C42" s="366" t="s">
        <v>481</v>
      </c>
    </row>
    <row r="43" spans="1:3">
      <c r="A43" s="365">
        <v>41</v>
      </c>
      <c r="B43" s="366"/>
      <c r="C43" s="366" t="s">
        <v>488</v>
      </c>
    </row>
    <row r="44" spans="1:3">
      <c r="A44" s="365">
        <v>42</v>
      </c>
      <c r="B44" s="366"/>
      <c r="C44" s="366" t="s">
        <v>482</v>
      </c>
    </row>
    <row r="45" spans="1:3" ht="25.5">
      <c r="A45" s="365">
        <v>43</v>
      </c>
      <c r="B45" s="366"/>
      <c r="C45" s="366" t="s">
        <v>489</v>
      </c>
    </row>
    <row r="46" spans="1:3">
      <c r="A46" s="365">
        <v>44</v>
      </c>
      <c r="B46" s="366"/>
      <c r="C46" s="366" t="s">
        <v>490</v>
      </c>
    </row>
    <row r="47" spans="1:3">
      <c r="A47" s="365">
        <v>45</v>
      </c>
      <c r="B47" s="366"/>
      <c r="C47" s="366" t="s">
        <v>491</v>
      </c>
    </row>
    <row r="48" spans="1:3">
      <c r="A48" s="365">
        <v>46</v>
      </c>
      <c r="B48" s="366"/>
      <c r="C48" s="366" t="s">
        <v>492</v>
      </c>
    </row>
    <row r="49" spans="1:3">
      <c r="A49" s="365">
        <v>47</v>
      </c>
      <c r="B49" s="366"/>
      <c r="C49" s="366" t="s">
        <v>493</v>
      </c>
    </row>
    <row r="50" spans="1:3">
      <c r="A50" s="365">
        <v>48</v>
      </c>
      <c r="B50" s="366"/>
      <c r="C50" s="366" t="s">
        <v>487</v>
      </c>
    </row>
    <row r="51" spans="1:3">
      <c r="A51" s="365">
        <v>49</v>
      </c>
      <c r="B51" s="366" t="s">
        <v>494</v>
      </c>
      <c r="C51" s="366" t="s">
        <v>495</v>
      </c>
    </row>
    <row r="52" spans="1:3">
      <c r="A52" s="365">
        <v>50</v>
      </c>
      <c r="B52" s="366"/>
      <c r="C52" s="366" t="s">
        <v>496</v>
      </c>
    </row>
    <row r="53" spans="1:3">
      <c r="A53" s="365">
        <v>51</v>
      </c>
      <c r="B53" s="366"/>
      <c r="C53" s="366" t="s">
        <v>455</v>
      </c>
    </row>
    <row r="54" spans="1:3">
      <c r="A54" s="365">
        <v>52</v>
      </c>
      <c r="B54" s="366"/>
      <c r="C54" s="366" t="s">
        <v>497</v>
      </c>
    </row>
    <row r="55" spans="1:3">
      <c r="A55" s="365">
        <v>53</v>
      </c>
      <c r="B55" s="366"/>
      <c r="C55" s="366" t="s">
        <v>457</v>
      </c>
    </row>
    <row r="56" spans="1:3">
      <c r="A56" s="365">
        <v>54</v>
      </c>
      <c r="B56" s="366"/>
      <c r="C56" s="366" t="s">
        <v>498</v>
      </c>
    </row>
  </sheetData>
  <pageMargins left="0.70866141732283472" right="0.70866141732283472" top="0.74803149606299213" bottom="0.74803149606299213" header="0.31496062992125984" footer="0.31496062992125984"/>
  <pageSetup paperSize="9" orientation="portrait" r:id="rId1"/>
  <headerFooter>
    <oddFooter>&amp;R&amp;"Arial,Standard"Risikobewertung, TM2018KM, Matrikelnummern 5620331, 3225750, 1790705, 9269794
CE-Beurteilung, Lebensphasen S.&amp;P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81"/>
  <sheetViews>
    <sheetView tabSelected="1" zoomScaleNormal="100" zoomScalePageLayoutView="70" workbookViewId="0">
      <selection activeCell="E63" sqref="E63"/>
    </sheetView>
  </sheetViews>
  <sheetFormatPr baseColWidth="10" defaultColWidth="11.375" defaultRowHeight="14.25"/>
  <cols>
    <col min="1" max="1" width="3.375" style="130" customWidth="1"/>
    <col min="2" max="2" width="15.625" style="131" customWidth="1"/>
    <col min="3" max="3" width="3.125" style="131" hidden="1" customWidth="1"/>
    <col min="4" max="4" width="25.75" style="132" customWidth="1"/>
    <col min="5" max="5" width="25.75" style="133" customWidth="1"/>
    <col min="6" max="6" width="31.125" style="133" customWidth="1"/>
    <col min="7" max="7" width="26.375" style="133" customWidth="1"/>
    <col min="8" max="8" width="3.125" style="134" customWidth="1"/>
    <col min="9" max="11" width="3.625" style="135" customWidth="1"/>
    <col min="12" max="12" width="4.625" style="68" customWidth="1"/>
    <col min="13" max="16" width="25.625" style="136" customWidth="1"/>
    <col min="17" max="20" width="3.625" style="131" customWidth="1"/>
    <col min="21" max="21" width="3.625" style="137" customWidth="1"/>
    <col min="22" max="22" width="14.625" style="136"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10.5" customHeight="1"/>
    <row r="2" spans="1:34" ht="23.25" customHeight="1">
      <c r="A2" s="138" t="s">
        <v>2</v>
      </c>
      <c r="B2" s="139"/>
      <c r="C2" s="139"/>
      <c r="D2" s="140"/>
      <c r="E2" s="284" t="s">
        <v>507</v>
      </c>
      <c r="F2" s="284"/>
      <c r="G2" s="284"/>
      <c r="H2" s="284"/>
      <c r="I2" s="284"/>
      <c r="J2" s="284"/>
      <c r="K2" s="284"/>
      <c r="L2" s="284"/>
      <c r="M2" s="284"/>
      <c r="N2" s="284"/>
      <c r="O2" s="284"/>
      <c r="P2" s="141" t="s">
        <v>529</v>
      </c>
      <c r="Q2" s="275" t="s">
        <v>3</v>
      </c>
      <c r="R2" s="276"/>
      <c r="S2" s="276"/>
      <c r="T2" s="276"/>
      <c r="U2" s="276"/>
      <c r="V2" s="277"/>
    </row>
    <row r="3" spans="1:34" ht="23.25" customHeight="1">
      <c r="A3" s="142" t="s">
        <v>423</v>
      </c>
      <c r="B3" s="143"/>
      <c r="C3" s="143"/>
      <c r="D3" s="144"/>
      <c r="E3" s="285"/>
      <c r="F3" s="285"/>
      <c r="G3" s="285"/>
      <c r="H3" s="285"/>
      <c r="I3" s="285"/>
      <c r="J3" s="285"/>
      <c r="K3" s="285"/>
      <c r="L3" s="285"/>
      <c r="M3" s="285"/>
      <c r="N3" s="285"/>
      <c r="O3" s="285"/>
      <c r="P3" s="145" t="s">
        <v>531</v>
      </c>
      <c r="Q3" s="278" t="s">
        <v>530</v>
      </c>
      <c r="R3" s="279"/>
      <c r="S3" s="279"/>
      <c r="T3" s="279"/>
      <c r="U3" s="279"/>
      <c r="V3" s="280"/>
    </row>
    <row r="4" spans="1:34" s="146" customFormat="1" ht="20.25">
      <c r="A4" s="281" t="s">
        <v>4</v>
      </c>
      <c r="B4" s="282"/>
      <c r="C4" s="282"/>
      <c r="D4" s="282"/>
      <c r="E4" s="282"/>
      <c r="F4" s="282"/>
      <c r="G4" s="283"/>
      <c r="H4" s="281" t="s">
        <v>5</v>
      </c>
      <c r="I4" s="282"/>
      <c r="J4" s="282"/>
      <c r="K4" s="282"/>
      <c r="L4" s="282"/>
      <c r="M4" s="282"/>
      <c r="N4" s="282"/>
      <c r="O4" s="282"/>
      <c r="P4" s="282"/>
      <c r="Q4" s="282"/>
      <c r="R4" s="282"/>
      <c r="S4" s="282"/>
      <c r="T4" s="282"/>
      <c r="U4" s="282"/>
      <c r="V4" s="283"/>
    </row>
    <row r="5" spans="1:34" ht="12" customHeight="1">
      <c r="A5" s="147"/>
      <c r="B5" s="148"/>
      <c r="C5" s="148"/>
      <c r="D5" s="149"/>
      <c r="E5" s="148"/>
      <c r="F5" s="148"/>
      <c r="G5" s="148"/>
      <c r="H5" s="150"/>
      <c r="I5" s="150"/>
      <c r="J5" s="150"/>
      <c r="K5" s="150"/>
      <c r="L5" s="148"/>
      <c r="M5" s="148"/>
      <c r="N5" s="148"/>
      <c r="O5" s="148"/>
      <c r="P5" s="148"/>
      <c r="Q5" s="148"/>
      <c r="R5" s="148"/>
      <c r="S5" s="148"/>
      <c r="T5" s="148"/>
      <c r="U5" s="151"/>
      <c r="V5" s="152"/>
      <c r="W5" s="153" t="s">
        <v>6</v>
      </c>
    </row>
    <row r="6" spans="1:34" ht="139.5" thickBot="1">
      <c r="A6" s="188" t="s">
        <v>391</v>
      </c>
      <c r="B6" s="200" t="s">
        <v>7</v>
      </c>
      <c r="C6" s="200" t="s">
        <v>394</v>
      </c>
      <c r="D6" s="201" t="s">
        <v>8</v>
      </c>
      <c r="E6" s="202" t="s">
        <v>9</v>
      </c>
      <c r="F6" s="202" t="s">
        <v>10</v>
      </c>
      <c r="G6" s="202" t="s">
        <v>11</v>
      </c>
      <c r="H6" s="203" t="s">
        <v>12</v>
      </c>
      <c r="I6" s="203" t="s">
        <v>13</v>
      </c>
      <c r="J6" s="203" t="s">
        <v>14</v>
      </c>
      <c r="K6" s="204" t="s">
        <v>392</v>
      </c>
      <c r="L6" s="205" t="s">
        <v>393</v>
      </c>
      <c r="M6" s="206" t="s">
        <v>17</v>
      </c>
      <c r="N6" s="206" t="s">
        <v>396</v>
      </c>
      <c r="O6" s="206" t="s">
        <v>18</v>
      </c>
      <c r="P6" s="206" t="s">
        <v>395</v>
      </c>
      <c r="Q6" s="207" t="s">
        <v>12</v>
      </c>
      <c r="R6" s="207" t="s">
        <v>13</v>
      </c>
      <c r="S6" s="207" t="s">
        <v>14</v>
      </c>
      <c r="T6" s="207" t="s">
        <v>392</v>
      </c>
      <c r="U6" s="208" t="s">
        <v>393</v>
      </c>
      <c r="V6" s="206" t="s">
        <v>19</v>
      </c>
      <c r="AA6" s="155" t="str">
        <f t="shared" ref="AA6:AF6" si="0">B6</f>
        <v>Lebensphase</v>
      </c>
      <c r="AB6" s="155" t="str">
        <f t="shared" si="0"/>
        <v>Anwendung/Funktion</v>
      </c>
      <c r="AC6" s="156" t="str">
        <f t="shared" si="0"/>
        <v>Aufgabe/ Tätigkeit</v>
      </c>
      <c r="AD6" s="157" t="str">
        <f t="shared" si="0"/>
        <v>Ursprung der Gefährdung durch Maschine,  Umwelt und Mensch</v>
      </c>
      <c r="AE6" s="155" t="str">
        <f t="shared" si="0"/>
        <v>Gefährdungsereignis</v>
      </c>
      <c r="AF6" s="155" t="str">
        <f t="shared" si="0"/>
        <v xml:space="preserve">Folge der Gefährdung für Mensch </v>
      </c>
      <c r="AG6" s="154"/>
      <c r="AH6" s="154"/>
    </row>
    <row r="7" spans="1:34" s="123" customFormat="1" ht="51.75" thickTop="1">
      <c r="A7" s="199">
        <v>1</v>
      </c>
      <c r="B7" s="241" t="s">
        <v>406</v>
      </c>
      <c r="C7" s="242"/>
      <c r="D7" s="241" t="s">
        <v>448</v>
      </c>
      <c r="E7" s="209" t="s">
        <v>107</v>
      </c>
      <c r="F7" s="209" t="s">
        <v>298</v>
      </c>
      <c r="G7" s="209" t="s">
        <v>117</v>
      </c>
      <c r="H7" s="210">
        <v>2</v>
      </c>
      <c r="I7" s="210">
        <v>3</v>
      </c>
      <c r="J7" s="210">
        <v>3</v>
      </c>
      <c r="K7" s="210">
        <v>3</v>
      </c>
      <c r="L7" s="211" t="str">
        <f>IF(OR(K7="",K7="-"),"",LOOKUP(CONCATENATE(K7,IF(SUM(H7:J7)&lt;5,1,IF(SUM(H7:J7)&lt;8,2,IF(SUM(H7:J7)&lt;11,3,IF(SUM(H7:J7)&lt;14,4,5))))),SIL!Y$5:Y$33,SIL!Z$5:'SIL'!Z$33))</f>
        <v>SIL1</v>
      </c>
      <c r="M7" s="212"/>
      <c r="N7" s="245" t="s">
        <v>506</v>
      </c>
      <c r="O7" s="212"/>
      <c r="P7" s="212"/>
      <c r="Q7" s="210">
        <v>1</v>
      </c>
      <c r="R7" s="210">
        <v>3</v>
      </c>
      <c r="S7" s="210">
        <v>1</v>
      </c>
      <c r="T7" s="210">
        <v>3</v>
      </c>
      <c r="U7" s="213" t="str">
        <f>IF(OR(T7="",T7="-"),"",LOOKUP(CONCATENATE(T7,IF(SUM(Q7:S7)&lt;5,1,IF(SUM(Q7:S7)&lt;8,2,IF(SUM(Q7:S7)&lt;11,3,IF(SUM(Q7:S7)&lt;14,4,5))))),SIL!Y$5:Y$24,SIL!Z$5:Z$24))</f>
        <v>AM</v>
      </c>
      <c r="V7" s="213"/>
      <c r="AA7" s="193" t="s">
        <v>406</v>
      </c>
      <c r="AB7" s="158" t="s">
        <v>421</v>
      </c>
      <c r="AC7" s="158" t="e">
        <f>#REF!</f>
        <v>#REF!</v>
      </c>
      <c r="AD7" s="159" t="str">
        <f>'Ursprung-Folgen nach ISO 12100'!C11</f>
        <v xml:space="preserve">Ursprung  </v>
      </c>
      <c r="AE7" s="158" t="str">
        <f>'Ereignisse nach ISO 12100'!B26</f>
        <v>Ausfall von Einrichtungen zum Anhalten von sich bewegenden Teilen</v>
      </c>
      <c r="AF7" s="158" t="str">
        <f>'Ursprung-Folgen nach ISO 12100'!D12</f>
        <v>F1 Mechanische Gefährdung</v>
      </c>
    </row>
    <row r="8" spans="1:34" s="123" customFormat="1" ht="51">
      <c r="A8" s="199">
        <v>2</v>
      </c>
      <c r="B8" s="241" t="s">
        <v>406</v>
      </c>
      <c r="C8" s="242"/>
      <c r="D8" s="241" t="s">
        <v>449</v>
      </c>
      <c r="E8" s="209" t="s">
        <v>196</v>
      </c>
      <c r="F8" s="209" t="s">
        <v>311</v>
      </c>
      <c r="G8" s="209" t="s">
        <v>132</v>
      </c>
      <c r="H8" s="210">
        <v>2</v>
      </c>
      <c r="I8" s="210">
        <v>3</v>
      </c>
      <c r="J8" s="210">
        <v>1</v>
      </c>
      <c r="K8" s="210">
        <v>1</v>
      </c>
      <c r="L8" s="211" t="str">
        <f>IF(OR(K8="",K8="-"),"",LOOKUP(CONCATENATE(K8,IF(SUM(H8:J8)&lt;5,1,IF(SUM(H8:J8)&lt;8,2,IF(SUM(H8:J8)&lt;11,3,IF(SUM(H8:J8)&lt;14,4,5))))),SIL!Y$5:Y$33,SIL!Z$5:'SIL'!Z$33))</f>
        <v>-</v>
      </c>
      <c r="M8" s="212"/>
      <c r="N8" s="245" t="s">
        <v>505</v>
      </c>
      <c r="O8" s="212"/>
      <c r="P8" s="212"/>
      <c r="Q8" s="210">
        <v>2</v>
      </c>
      <c r="R8" s="210">
        <v>3</v>
      </c>
      <c r="S8" s="210">
        <v>1</v>
      </c>
      <c r="T8" s="210">
        <v>1</v>
      </c>
      <c r="U8" s="213"/>
      <c r="V8" s="213"/>
      <c r="AA8" s="193" t="s">
        <v>403</v>
      </c>
      <c r="AB8" s="158" t="e">
        <f>#REF!</f>
        <v>#REF!</v>
      </c>
      <c r="AC8" s="158" t="e">
        <f>#REF!</f>
        <v>#REF!</v>
      </c>
      <c r="AD8" s="159" t="str">
        <f>'Ursprung-Folgen nach ISO 12100'!C12</f>
        <v>U1 Mechanische Gefährdung</v>
      </c>
      <c r="AE8" s="158" t="str">
        <f>'Ereignisse nach ISO 12100'!B15</f>
        <v>Bruch während des Betriebs</v>
      </c>
      <c r="AF8" s="158" t="str">
        <f>'Ursprung-Folgen nach ISO 12100'!D13</f>
        <v>F1.1 überfahren werden</v>
      </c>
    </row>
    <row r="9" spans="1:34" s="123" customFormat="1" ht="51">
      <c r="A9" s="199">
        <v>3</v>
      </c>
      <c r="B9" s="241" t="s">
        <v>406</v>
      </c>
      <c r="C9" s="242"/>
      <c r="D9" s="241" t="s">
        <v>450</v>
      </c>
      <c r="E9" s="209" t="s">
        <v>137</v>
      </c>
      <c r="F9" s="209" t="s">
        <v>298</v>
      </c>
      <c r="G9" s="209" t="s">
        <v>114</v>
      </c>
      <c r="H9" s="210">
        <v>2</v>
      </c>
      <c r="I9" s="210">
        <v>3</v>
      </c>
      <c r="J9" s="210">
        <v>3</v>
      </c>
      <c r="K9" s="210">
        <v>2</v>
      </c>
      <c r="L9" s="211" t="str">
        <f>IF(OR(K9="",K9="-"),"",LOOKUP(CONCATENATE(K9,IF(SUM(H9:J9)&lt;5,1,IF(SUM(H9:J9)&lt;8,2,IF(SUM(H9:J9)&lt;11,3,IF(SUM(H9:J9)&lt;14,4,5))))),SIL!Y$5:Y$33,SIL!Z$5:'SIL'!Z$33))</f>
        <v>AM</v>
      </c>
      <c r="M9" s="245" t="s">
        <v>504</v>
      </c>
      <c r="N9" s="212"/>
      <c r="O9" s="212"/>
      <c r="P9" s="212"/>
      <c r="Q9" s="210">
        <v>2</v>
      </c>
      <c r="R9" s="210">
        <v>3</v>
      </c>
      <c r="S9" s="210">
        <v>3</v>
      </c>
      <c r="T9" s="210">
        <v>2</v>
      </c>
      <c r="U9" s="213" t="str">
        <f>IF(OR(T9="",T9="-"),"",LOOKUP(CONCATENATE(T9,IF(SUM(Q9:S9)&lt;5,1,IF(SUM(Q9:S9)&lt;8,2,IF(SUM(Q9:S9)&lt;11,3,IF(SUM(Q9:S9)&lt;14,4,5))))),SIL!Y$5:Y$24,SIL!Z$5:Z$24))</f>
        <v>AM</v>
      </c>
      <c r="V9" s="213"/>
      <c r="AA9" s="193" t="s">
        <v>404</v>
      </c>
      <c r="AB9" s="158" t="e">
        <f>#REF!</f>
        <v>#REF!</v>
      </c>
      <c r="AC9" s="158" t="e">
        <f>#REF!</f>
        <v>#REF!</v>
      </c>
      <c r="AD9" s="159" t="str">
        <f>'Ursprung-Folgen nach ISO 12100'!C13</f>
        <v>U1.1 Beschleunigung/Abbremsung (kinetische Energie)</v>
      </c>
      <c r="AE9" s="158" t="str">
        <f>'Ereignisse nach ISO 12100'!B19</f>
        <v>direkter Kontakt</v>
      </c>
      <c r="AF9" s="158" t="str">
        <f>'Ursprung-Folgen nach ISO 12100'!D14</f>
        <v>F1.2 weggeschleudert werden</v>
      </c>
    </row>
    <row r="10" spans="1:34" s="123" customFormat="1" ht="38.25">
      <c r="A10" s="199">
        <v>4</v>
      </c>
      <c r="B10" s="241" t="s">
        <v>403</v>
      </c>
      <c r="C10" s="242"/>
      <c r="D10" s="241" t="s">
        <v>451</v>
      </c>
      <c r="E10" s="209" t="s">
        <v>252</v>
      </c>
      <c r="F10" s="209" t="s">
        <v>335</v>
      </c>
      <c r="G10" s="209" t="s">
        <v>259</v>
      </c>
      <c r="H10" s="210">
        <v>2</v>
      </c>
      <c r="I10" s="210">
        <v>2</v>
      </c>
      <c r="J10" s="210">
        <v>1</v>
      </c>
      <c r="K10" s="210">
        <v>2</v>
      </c>
      <c r="L10" s="211" t="str">
        <f>IF(OR(K10="",K10="-"),"",LOOKUP(CONCATENATE(K10,IF(SUM(H10:J10)&lt;5,1,IF(SUM(H10:J10)&lt;8,2,IF(SUM(H10:J10)&lt;11,3,IF(SUM(H10:J10)&lt;14,4,5))))),SIL!Y$5:Y$33,SIL!Z$5:'SIL'!Z$33))</f>
        <v>-</v>
      </c>
      <c r="M10" s="212"/>
      <c r="N10" s="245" t="s">
        <v>503</v>
      </c>
      <c r="O10" s="212"/>
      <c r="P10" s="212"/>
      <c r="Q10" s="210">
        <v>2</v>
      </c>
      <c r="R10" s="210">
        <v>2</v>
      </c>
      <c r="S10" s="210">
        <v>1</v>
      </c>
      <c r="T10" s="210">
        <v>2</v>
      </c>
      <c r="U10" s="213"/>
      <c r="V10" s="213"/>
      <c r="AA10" s="193" t="s">
        <v>405</v>
      </c>
      <c r="AB10" s="158" t="e">
        <f>#REF!</f>
        <v>#REF!</v>
      </c>
      <c r="AC10" s="158" t="e">
        <f>#REF!</f>
        <v>#REF!</v>
      </c>
      <c r="AD10" s="159" t="str">
        <f>'Ursprung-Folgen nach ISO 12100'!C14</f>
        <v>U1.2 spitze Teile</v>
      </c>
      <c r="AE10" s="158" t="str">
        <f>'Ereignisse nach ISO 12100'!B20</f>
        <v>Durchschlag</v>
      </c>
      <c r="AF10" s="158" t="str">
        <f>'Ursprung-Folgen nach ISO 12100'!D15</f>
        <v>F1.3 Quetschen</v>
      </c>
    </row>
    <row r="11" spans="1:34" s="123" customFormat="1" ht="38.25">
      <c r="A11" s="199">
        <v>5</v>
      </c>
      <c r="B11" s="241" t="s">
        <v>403</v>
      </c>
      <c r="C11" s="242"/>
      <c r="D11" s="241" t="s">
        <v>452</v>
      </c>
      <c r="E11" s="209" t="s">
        <v>266</v>
      </c>
      <c r="F11" s="209" t="s">
        <v>338</v>
      </c>
      <c r="G11" s="209" t="s">
        <v>253</v>
      </c>
      <c r="H11" s="211">
        <v>2</v>
      </c>
      <c r="I11" s="211">
        <v>2</v>
      </c>
      <c r="J11" s="211">
        <v>1</v>
      </c>
      <c r="K11" s="211">
        <v>2</v>
      </c>
      <c r="L11" s="211" t="str">
        <f>IF(OR(K11="",K11="-"),"",LOOKUP(CONCATENATE(K11,IF(SUM(H11:J11)&lt;5,1,IF(SUM(H11:J11)&lt;8,2,IF(SUM(H11:J11)&lt;11,3,IF(SUM(H11:J11)&lt;14,4,5))))),SIL!Y$5:Y$33,SIL!Z$5:'SIL'!Z$33))</f>
        <v>-</v>
      </c>
      <c r="M11" s="214"/>
      <c r="N11" s="246" t="s">
        <v>502</v>
      </c>
      <c r="O11" s="212"/>
      <c r="P11" s="212"/>
      <c r="Q11" s="211">
        <v>2</v>
      </c>
      <c r="R11" s="211">
        <v>2</v>
      </c>
      <c r="S11" s="211">
        <v>1</v>
      </c>
      <c r="T11" s="211">
        <v>2</v>
      </c>
      <c r="U11" s="213" t="str">
        <f>IF(OR(T11="",T11="-"),"",LOOKUP(CONCATENATE(T11,IF(SUM(Q11:S11)&lt;5,1,IF(SUM(Q11:S11)&lt;8,2,IF(SUM(Q11:S11)&lt;11,3,IF(SUM(Q11:S11)&lt;14,4,5))))),SIL!Y$5:Y$24,SIL!Z$5:Z$24))</f>
        <v>-</v>
      </c>
      <c r="V11" s="213"/>
      <c r="AA11" s="193" t="s">
        <v>407</v>
      </c>
      <c r="AB11" s="158" t="e">
        <f>#REF!</f>
        <v>#REF!</v>
      </c>
      <c r="AC11" s="158" t="e">
        <f>#REF!</f>
        <v>#REF!</v>
      </c>
      <c r="AD11" s="159" t="str">
        <f>'Ursprung-Folgen nach ISO 12100'!C15</f>
        <v>U1.3 Annäherung eines sich bewegenden Teiles</v>
      </c>
      <c r="AE11" s="158" t="str">
        <f>'Ereignisse nach ISO 12100'!B33</f>
        <v>Emission eines Geräuschpegels, der gefährdend sein kann</v>
      </c>
      <c r="AF11" s="158" t="str">
        <f>'Ursprung-Folgen nach ISO 12100'!D16</f>
        <v>F1.4 Schneiden oder Abschneiden</v>
      </c>
    </row>
    <row r="12" spans="1:34" s="123" customFormat="1" ht="25.5">
      <c r="A12" s="199">
        <v>6</v>
      </c>
      <c r="B12" s="241" t="s">
        <v>453</v>
      </c>
      <c r="C12" s="242"/>
      <c r="D12" s="241" t="s">
        <v>454</v>
      </c>
      <c r="E12" s="209" t="s">
        <v>267</v>
      </c>
      <c r="F12" s="209" t="s">
        <v>339</v>
      </c>
      <c r="G12" s="209" t="s">
        <v>255</v>
      </c>
      <c r="H12" s="211">
        <v>2</v>
      </c>
      <c r="I12" s="211">
        <v>2</v>
      </c>
      <c r="J12" s="211">
        <v>1</v>
      </c>
      <c r="K12" s="211">
        <v>1</v>
      </c>
      <c r="L12" s="211" t="str">
        <f>IF(OR(K12="",K12="-"),"",LOOKUP(CONCATENATE(K12,IF(SUM(H12:J12)&lt;5,1,IF(SUM(H12:J12)&lt;8,2,IF(SUM(H12:J12)&lt;11,3,IF(SUM(H12:J12)&lt;14,4,5))))),SIL!Y$5:Y$33,SIL!Z$5:'SIL'!Z$33))</f>
        <v>-</v>
      </c>
      <c r="M12" s="214"/>
      <c r="N12" s="246" t="s">
        <v>501</v>
      </c>
      <c r="O12" s="212"/>
      <c r="P12" s="212"/>
      <c r="Q12" s="211">
        <v>2</v>
      </c>
      <c r="R12" s="211">
        <v>2</v>
      </c>
      <c r="S12" s="211">
        <v>1</v>
      </c>
      <c r="T12" s="211">
        <v>1</v>
      </c>
      <c r="U12" s="213"/>
      <c r="V12" s="213"/>
      <c r="AA12" s="193" t="s">
        <v>408</v>
      </c>
      <c r="AB12" s="158" t="e">
        <f>#REF!</f>
        <v>#REF!</v>
      </c>
      <c r="AC12" s="158" t="e">
        <f>#REF!</f>
        <v>#REF!</v>
      </c>
      <c r="AD12" s="159" t="str">
        <f>'Ursprung-Folgen nach ISO 12100'!C16</f>
        <v>U1.4 schneidende Teile</v>
      </c>
      <c r="AE12" s="158" t="str">
        <f>'Ereignisse nach ISO 12100'!B34</f>
        <v>Emission eines Geräuschpegels, der zu Störungen der Sprachkommunikation oder zu Störungen akustischer Signale führen kann</v>
      </c>
      <c r="AF12" s="158" t="str">
        <f>'Ursprung-Folgen nach ISO 12100'!D17</f>
        <v>F1.5 Einziehen oder Fangen</v>
      </c>
    </row>
    <row r="13" spans="1:34" s="123" customFormat="1" ht="38.25">
      <c r="A13" s="199">
        <v>7</v>
      </c>
      <c r="B13" s="241" t="s">
        <v>453</v>
      </c>
      <c r="C13" s="242"/>
      <c r="D13" s="241" t="s">
        <v>455</v>
      </c>
      <c r="E13" s="209" t="s">
        <v>254</v>
      </c>
      <c r="F13" s="209" t="s">
        <v>338</v>
      </c>
      <c r="G13" s="209" t="s">
        <v>257</v>
      </c>
      <c r="H13" s="211">
        <v>2</v>
      </c>
      <c r="I13" s="211">
        <v>2</v>
      </c>
      <c r="J13" s="211">
        <v>1</v>
      </c>
      <c r="K13" s="211">
        <v>2</v>
      </c>
      <c r="L13" s="211" t="str">
        <f>IF(OR(K13="",K13="-"),"",LOOKUP(CONCATENATE(K13,IF(SUM(H13:J13)&lt;5,1,IF(SUM(H13:J13)&lt;8,2,IF(SUM(H13:J13)&lt;11,3,IF(SUM(H13:J13)&lt;14,4,5))))),SIL!Y$5:Y$33,SIL!Z$5:'SIL'!Z$33))</f>
        <v>-</v>
      </c>
      <c r="M13" s="212"/>
      <c r="N13" s="245" t="s">
        <v>500</v>
      </c>
      <c r="O13" s="212"/>
      <c r="P13" s="212"/>
      <c r="Q13" s="211">
        <v>2</v>
      </c>
      <c r="R13" s="211">
        <v>2</v>
      </c>
      <c r="S13" s="211">
        <v>1</v>
      </c>
      <c r="T13" s="211">
        <v>2</v>
      </c>
      <c r="U13" s="213" t="str">
        <f>IF(OR(T13="",T13="-"),"",LOOKUP(CONCATENATE(T13,IF(SUM(Q13:S13)&lt;5,1,IF(SUM(Q13:S13)&lt;8,2,IF(SUM(Q13:S13)&lt;11,3,IF(SUM(Q13:S13)&lt;14,4,5))))),SIL!Y$5:Y$24,SIL!Z$5:Z$24))</f>
        <v>-</v>
      </c>
      <c r="V13" s="213"/>
      <c r="AA13" s="193" t="s">
        <v>409</v>
      </c>
      <c r="AB13" s="158" t="e">
        <f>#REF!</f>
        <v>#REF!</v>
      </c>
      <c r="AC13" s="158" t="e">
        <f>#REF!</f>
        <v>#REF!</v>
      </c>
      <c r="AD13" s="159" t="str">
        <f>'Ursprung-Folgen nach ISO 12100'!C17</f>
        <v>U1.5 elastische Elemente</v>
      </c>
      <c r="AE13" s="158" t="str">
        <f>'Ereignisse nach ISO 12100'!B35</f>
        <v>Emission eines Schwingungspegels, der gefährdend sein kann</v>
      </c>
      <c r="AF13" s="158" t="str">
        <f>'Ursprung-Folgen nach ISO 12100'!D18</f>
        <v>F1.6 Erfassen</v>
      </c>
    </row>
    <row r="14" spans="1:34" s="123" customFormat="1" ht="51">
      <c r="A14" s="199">
        <v>8</v>
      </c>
      <c r="B14" s="241" t="s">
        <v>453</v>
      </c>
      <c r="C14" s="242"/>
      <c r="D14" s="241" t="s">
        <v>456</v>
      </c>
      <c r="E14" s="209" t="s">
        <v>109</v>
      </c>
      <c r="F14" s="209" t="s">
        <v>321</v>
      </c>
      <c r="G14" s="209" t="s">
        <v>112</v>
      </c>
      <c r="H14" s="211">
        <v>2</v>
      </c>
      <c r="I14" s="211">
        <v>1</v>
      </c>
      <c r="J14" s="211">
        <v>1</v>
      </c>
      <c r="K14" s="211">
        <v>3</v>
      </c>
      <c r="L14" s="211" t="str">
        <f>IF(OR(K14="",K14="-"),"",LOOKUP(CONCATENATE(K14,IF(SUM(H14:J14)&lt;5,1,IF(SUM(H14:J14)&lt;8,2,IF(SUM(H14:J14)&lt;11,3,IF(SUM(H14:J14)&lt;14,4,5))))),SIL!Y$5:Y$33,SIL!Z$5:'SIL'!Z$33))</f>
        <v>-</v>
      </c>
      <c r="M14" s="212"/>
      <c r="N14" s="245"/>
      <c r="O14" s="245" t="s">
        <v>499</v>
      </c>
      <c r="P14" s="212"/>
      <c r="Q14" s="211">
        <v>2</v>
      </c>
      <c r="R14" s="211">
        <v>1</v>
      </c>
      <c r="S14" s="211">
        <v>1</v>
      </c>
      <c r="T14" s="211">
        <v>3</v>
      </c>
      <c r="U14" s="213" t="str">
        <f>IF(OR(T14="",T14="-"),"",LOOKUP(CONCATENATE(T14,IF(SUM(Q14:S14)&lt;5,1,IF(SUM(Q14:S14)&lt;8,2,IF(SUM(Q14:S14)&lt;11,3,IF(SUM(Q14:S14)&lt;14,4,5))))),SIL!Y$5:Y$24,SIL!Z$5:Z$24))</f>
        <v>-</v>
      </c>
      <c r="V14" s="213"/>
      <c r="AA14" s="193" t="s">
        <v>410</v>
      </c>
      <c r="AB14" s="158" t="e">
        <f>#REF!</f>
        <v>#REF!</v>
      </c>
      <c r="AC14" s="158" t="e">
        <f>#REF!</f>
        <v>#REF!</v>
      </c>
      <c r="AD14" s="159" t="str">
        <f>'Ursprung-Folgen nach ISO 12100'!C18</f>
        <v>U1.6 herabfallende Gegenstände</v>
      </c>
      <c r="AE14" s="158" t="str">
        <f>'Ereignisse nach ISO 12100'!B32</f>
        <v>Emission eines Stoffes, der gefährdend sein kann</v>
      </c>
      <c r="AF14" s="158" t="str">
        <f>'Ursprung-Folgen nach ISO 12100'!D19</f>
        <v>F1.7 Reiben oder Abschürfen</v>
      </c>
    </row>
    <row r="15" spans="1:34" s="123" customFormat="1" ht="25.5">
      <c r="A15" s="199">
        <v>9</v>
      </c>
      <c r="B15" s="241" t="s">
        <v>453</v>
      </c>
      <c r="C15" s="242"/>
      <c r="D15" s="241" t="s">
        <v>457</v>
      </c>
      <c r="E15" s="209" t="s">
        <v>125</v>
      </c>
      <c r="F15" s="209" t="s">
        <v>303</v>
      </c>
      <c r="G15" s="209" t="s">
        <v>114</v>
      </c>
      <c r="H15" s="211">
        <v>1</v>
      </c>
      <c r="I15" s="211">
        <v>3</v>
      </c>
      <c r="J15" s="211">
        <v>1</v>
      </c>
      <c r="K15" s="211">
        <v>3</v>
      </c>
      <c r="L15" s="211" t="str">
        <f>IF(OR(K15="",K15="-"),"",LOOKUP(CONCATENATE(K15,IF(SUM(H15:J15)&lt;5,1,IF(SUM(H15:J15)&lt;8,2,IF(SUM(H15:J15)&lt;11,3,IF(SUM(H15:J15)&lt;14,4,5))))),SIL!Y$5:Y$33,SIL!Z$5:'SIL'!Z$33))</f>
        <v>AM</v>
      </c>
      <c r="M15" s="212"/>
      <c r="N15" s="212"/>
      <c r="O15" s="245" t="s">
        <v>508</v>
      </c>
      <c r="P15" s="212"/>
      <c r="Q15" s="211">
        <v>1</v>
      </c>
      <c r="R15" s="211">
        <v>3</v>
      </c>
      <c r="S15" s="211">
        <v>1</v>
      </c>
      <c r="T15" s="211">
        <v>3</v>
      </c>
      <c r="U15" s="213" t="str">
        <f>IF(OR(T15="",T15="-"),"",LOOKUP(CONCATENATE(T15,IF(SUM(Q15:S15)&lt;5,1,IF(SUM(Q15:S15)&lt;8,2,IF(SUM(Q15:S15)&lt;11,3,IF(SUM(Q15:S15)&lt;14,4,5))))),SIL!Y$5:Y$24,SIL!Z$5:Z$24))</f>
        <v>AM</v>
      </c>
      <c r="V15" s="213"/>
      <c r="AA15" s="193" t="s">
        <v>411</v>
      </c>
      <c r="AB15" s="158" t="e">
        <f>#REF!</f>
        <v>#REF!</v>
      </c>
      <c r="AC15" s="158" t="e">
        <f>#REF!</f>
        <v>#REF!</v>
      </c>
      <c r="AD15" s="159" t="str">
        <f>'Ursprung-Folgen nach ISO 12100'!C19</f>
        <v>U1.7 Schwerkraft (gespeicherte Energie)</v>
      </c>
      <c r="AE15" s="158" t="str">
        <f>'Ereignisse nach ISO 12100'!B36</f>
        <v>Emission von Strahlungsfeldern, die gefährdend sein können</v>
      </c>
      <c r="AF15" s="158" t="str">
        <f>'Ursprung-Folgen nach ISO 12100'!D20</f>
        <v>F1.8 Stoß</v>
      </c>
    </row>
    <row r="16" spans="1:34" s="123" customFormat="1" ht="63.75">
      <c r="A16" s="199">
        <v>10</v>
      </c>
      <c r="B16" s="241" t="s">
        <v>453</v>
      </c>
      <c r="C16" s="242"/>
      <c r="D16" s="241" t="s">
        <v>458</v>
      </c>
      <c r="E16" s="209" t="s">
        <v>116</v>
      </c>
      <c r="F16" s="209" t="s">
        <v>298</v>
      </c>
      <c r="G16" s="209" t="s">
        <v>124</v>
      </c>
      <c r="H16" s="211">
        <v>1</v>
      </c>
      <c r="I16" s="211">
        <v>3</v>
      </c>
      <c r="J16" s="211">
        <v>3</v>
      </c>
      <c r="K16" s="211">
        <v>2</v>
      </c>
      <c r="L16" s="211" t="str">
        <f>IF(OR(K16="",K16="-"),"",LOOKUP(CONCATENATE(K16,IF(SUM(H16:J16)&lt;5,1,IF(SUM(H16:J16)&lt;8,2,IF(SUM(H16:J16)&lt;11,3,IF(SUM(H16:J16)&lt;14,4,5))))),SIL!Y$5:Y$33,SIL!Z$5:'SIL'!Z$33))</f>
        <v>-</v>
      </c>
      <c r="M16" s="212"/>
      <c r="N16" s="245" t="s">
        <v>509</v>
      </c>
      <c r="O16" s="212"/>
      <c r="P16" s="212"/>
      <c r="Q16" s="211">
        <v>1</v>
      </c>
      <c r="R16" s="211">
        <v>3</v>
      </c>
      <c r="S16" s="211">
        <v>3</v>
      </c>
      <c r="T16" s="211">
        <v>2</v>
      </c>
      <c r="U16" s="213" t="str">
        <f>IF(OR(T16="",T16="-"),"",LOOKUP(CONCATENATE(T16,IF(SUM(Q16:S16)&lt;5,1,IF(SUM(Q16:S16)&lt;8,2,IF(SUM(Q16:S16)&lt;11,3,IF(SUM(Q16:S16)&lt;14,4,5))))),SIL!Y$5:Y$24,SIL!Z$5:Z$24))</f>
        <v>-</v>
      </c>
      <c r="V16" s="213"/>
      <c r="AA16" s="193" t="s">
        <v>412</v>
      </c>
      <c r="AB16" s="158" t="e">
        <f>#REF!</f>
        <v>#REF!</v>
      </c>
      <c r="AC16" s="158" t="e">
        <f>#REF!</f>
        <v>#REF!</v>
      </c>
      <c r="AD16" s="159" t="str">
        <f>'Ursprung-Folgen nach ISO 12100'!C20</f>
        <v>U1.8 Höhe gegenüber dem Boden</v>
      </c>
      <c r="AE16" s="158" t="str">
        <f>'Ereignisse nach ISO 12100'!B22</f>
        <v>Feuer</v>
      </c>
      <c r="AF16" s="158" t="str">
        <f>'Ursprung-Folgen nach ISO 12100'!D21</f>
        <v>F1.9 Eindringen von unter Druck stehenden Medien</v>
      </c>
    </row>
    <row r="17" spans="1:32" s="123" customFormat="1" ht="51">
      <c r="A17" s="199">
        <v>11</v>
      </c>
      <c r="B17" s="241" t="s">
        <v>459</v>
      </c>
      <c r="C17" s="242"/>
      <c r="D17" s="241" t="s">
        <v>460</v>
      </c>
      <c r="E17" s="209" t="s">
        <v>252</v>
      </c>
      <c r="F17" s="209" t="s">
        <v>335</v>
      </c>
      <c r="G17" s="209" t="s">
        <v>263</v>
      </c>
      <c r="H17" s="211">
        <v>1</v>
      </c>
      <c r="I17" s="211">
        <v>2</v>
      </c>
      <c r="J17" s="211">
        <v>1</v>
      </c>
      <c r="K17" s="211">
        <v>2</v>
      </c>
      <c r="L17" s="211" t="str">
        <f>IF(OR(K17="",K17="-"),"",LOOKUP(CONCATENATE(K17,IF(SUM(H17:J17)&lt;5,1,IF(SUM(H17:J17)&lt;8,2,IF(SUM(H17:J17)&lt;11,3,IF(SUM(H17:J17)&lt;14,4,5))))),SIL!Y$5:Y$33,SIL!Z$5:'SIL'!Z$33))</f>
        <v>-</v>
      </c>
      <c r="M17" s="212"/>
      <c r="N17" s="212"/>
      <c r="O17" s="245" t="s">
        <v>510</v>
      </c>
      <c r="P17" s="212"/>
      <c r="Q17" s="211">
        <v>1</v>
      </c>
      <c r="R17" s="211">
        <v>2</v>
      </c>
      <c r="S17" s="211">
        <v>1</v>
      </c>
      <c r="T17" s="211">
        <v>2</v>
      </c>
      <c r="U17" s="213" t="str">
        <f>IF(OR(T17="",T17="-"),"",LOOKUP(CONCATENATE(T17,IF(SUM(Q17:S17)&lt;5,1,IF(SUM(Q17:S17)&lt;8,2,IF(SUM(Q17:S17)&lt;11,3,IF(SUM(Q17:S17)&lt;14,4,5))))),SIL!Y$5:Y$24,SIL!Z$5:Z$24))</f>
        <v>-</v>
      </c>
      <c r="V17" s="213"/>
      <c r="AA17" s="193" t="s">
        <v>413</v>
      </c>
      <c r="AB17" s="158" t="e">
        <f>#REF!</f>
        <v>#REF!</v>
      </c>
      <c r="AC17" s="158" t="e">
        <f>#REF!</f>
        <v>#REF!</v>
      </c>
      <c r="AD17" s="159" t="str">
        <f>'Ursprung-Folgen nach ISO 12100'!C21</f>
        <v>U1.9 Hochdruck</v>
      </c>
      <c r="AE17" s="158" t="str">
        <f>'Ereignisse nach ISO 12100'!B13</f>
        <v>Herabfallen oder Ausstoß von Objekten</v>
      </c>
      <c r="AF17" s="158" t="str">
        <f>'Ursprung-Folgen nach ISO 12100'!D22</f>
        <v>F1.10 Scheren</v>
      </c>
    </row>
    <row r="18" spans="1:32" s="123" customFormat="1" ht="38.25">
      <c r="A18" s="199">
        <v>12</v>
      </c>
      <c r="B18" s="241" t="s">
        <v>407</v>
      </c>
      <c r="C18" s="242"/>
      <c r="D18" s="241" t="s">
        <v>467</v>
      </c>
      <c r="E18" s="209" t="s">
        <v>238</v>
      </c>
      <c r="F18" s="209" t="s">
        <v>337</v>
      </c>
      <c r="G18" s="209" t="s">
        <v>234</v>
      </c>
      <c r="H18" s="211">
        <v>2</v>
      </c>
      <c r="I18" s="211">
        <v>4</v>
      </c>
      <c r="J18" s="211">
        <v>1</v>
      </c>
      <c r="K18" s="211">
        <v>2</v>
      </c>
      <c r="L18" s="211" t="str">
        <f>IF(OR(K18="",K18="-"),"",LOOKUP(CONCATENATE(K18,IF(SUM(H18:J18)&lt;5,1,IF(SUM(H18:J18)&lt;8,2,IF(SUM(H18:J18)&lt;11,3,IF(SUM(H18:J18)&lt;14,4,5))))),SIL!Y$5:Y$33,SIL!Z$5:'SIL'!Z$33))</f>
        <v>-</v>
      </c>
      <c r="M18" s="212"/>
      <c r="N18" s="212"/>
      <c r="O18" s="245" t="s">
        <v>511</v>
      </c>
      <c r="P18" s="212"/>
      <c r="Q18" s="211">
        <v>2</v>
      </c>
      <c r="R18" s="211">
        <v>4</v>
      </c>
      <c r="S18" s="211">
        <v>1</v>
      </c>
      <c r="T18" s="211">
        <v>2</v>
      </c>
      <c r="U18" s="213" t="str">
        <f>IF(OR(T18="",T18="-"),"",LOOKUP(CONCATENATE(T18,IF(SUM(Q18:S18)&lt;5,1,IF(SUM(Q18:S18)&lt;8,2,IF(SUM(Q18:S18)&lt;11,3,IF(SUM(Q18:S18)&lt;14,4,5))))),SIL!Y$5:Y$24,SIL!Z$5:Z$24))</f>
        <v>-</v>
      </c>
      <c r="V18" s="213"/>
      <c r="AA18" s="158"/>
      <c r="AB18" s="158"/>
      <c r="AC18" s="158" t="e">
        <f>#REF!</f>
        <v>#REF!</v>
      </c>
      <c r="AD18" s="159" t="str">
        <f>'Ursprung-Folgen nach ISO 12100'!C22</f>
        <v>U1.10 Beweglichkeit der Maschine</v>
      </c>
      <c r="AE18" s="158" t="str">
        <f>'Ereignisse nach ISO 12100'!B25</f>
        <v>Herabfallen oder Herausschleudern eines sich bewegenden Maschinenteils oder eines in der Maschine festgeklemmten Werkstückes</v>
      </c>
      <c r="AF18" s="158" t="str">
        <f>'Ursprung-Folgen nach ISO 12100'!D23</f>
        <v>F1.11 Ausrutschen, Stolpern oder Stürzen</v>
      </c>
    </row>
    <row r="19" spans="1:32" s="123" customFormat="1" ht="38.25">
      <c r="A19" s="199">
        <v>13</v>
      </c>
      <c r="B19" s="241" t="s">
        <v>407</v>
      </c>
      <c r="C19" s="242"/>
      <c r="D19" s="241" t="s">
        <v>461</v>
      </c>
      <c r="E19" s="209" t="s">
        <v>133</v>
      </c>
      <c r="F19" s="209" t="s">
        <v>301</v>
      </c>
      <c r="G19" s="209" t="s">
        <v>114</v>
      </c>
      <c r="H19" s="211">
        <v>2</v>
      </c>
      <c r="I19" s="211">
        <v>2</v>
      </c>
      <c r="J19" s="211">
        <v>1</v>
      </c>
      <c r="K19" s="211">
        <v>2</v>
      </c>
      <c r="L19" s="211" t="str">
        <f>IF(OR(K19="",K19="-"),"",LOOKUP(CONCATENATE(K19,IF(SUM(H19:J19)&lt;5,1,IF(SUM(H19:J19)&lt;8,2,IF(SUM(H19:J19)&lt;11,3,IF(SUM(H19:J19)&lt;14,4,5))))),SIL!Y$5:Y$33,SIL!Z$5:'SIL'!Z$33))</f>
        <v>-</v>
      </c>
      <c r="M19" s="214"/>
      <c r="N19" s="214"/>
      <c r="O19" s="246" t="s">
        <v>512</v>
      </c>
      <c r="P19" s="214"/>
      <c r="Q19" s="211">
        <v>2</v>
      </c>
      <c r="R19" s="211">
        <v>2</v>
      </c>
      <c r="S19" s="211">
        <v>1</v>
      </c>
      <c r="T19" s="211">
        <v>2</v>
      </c>
      <c r="U19" s="213" t="str">
        <f>IF(OR(T19="",T19="-"),"",LOOKUP(CONCATENATE(T19,IF(SUM(Q19:S19)&lt;5,1,IF(SUM(Q19:S19)&lt;8,2,IF(SUM(Q19:S19)&lt;11,3,IF(SUM(Q19:S19)&lt;14,4,5))))),SIL!Y$5:Y$24,SIL!Z$5:Z$24))</f>
        <v>-</v>
      </c>
      <c r="V19" s="215"/>
      <c r="AA19" s="158"/>
      <c r="AB19" s="158"/>
      <c r="AC19" s="158" t="e">
        <f>#REF!</f>
        <v>#REF!</v>
      </c>
      <c r="AD19" s="159" t="str">
        <f>'Ursprung-Folgen nach ISO 12100'!C23</f>
        <v>U1.11 sich bewegende Teile</v>
      </c>
      <c r="AE19" s="158" t="str">
        <f>'Ereignisse nach ISO 12100'!B17</f>
        <v>Herausspritzen von Flüssigkeiten unter hohem Druck</v>
      </c>
      <c r="AF19" s="158" t="str">
        <f>'Ursprung-Folgen nach ISO 12100'!D24</f>
        <v>F1.12 Durchstich oder Einstich</v>
      </c>
    </row>
    <row r="20" spans="1:32" s="123" customFormat="1" ht="38.25">
      <c r="A20" s="199">
        <v>14</v>
      </c>
      <c r="B20" s="241" t="s">
        <v>407</v>
      </c>
      <c r="C20" s="242"/>
      <c r="D20" s="241" t="s">
        <v>462</v>
      </c>
      <c r="E20" s="209" t="s">
        <v>140</v>
      </c>
      <c r="F20" s="209" t="s">
        <v>313</v>
      </c>
      <c r="G20" s="209" t="s">
        <v>114</v>
      </c>
      <c r="H20" s="211">
        <v>2</v>
      </c>
      <c r="I20" s="211">
        <v>1</v>
      </c>
      <c r="J20" s="211">
        <v>1</v>
      </c>
      <c r="K20" s="211">
        <v>2</v>
      </c>
      <c r="L20" s="211" t="str">
        <f>IF(OR(K20="",K20="-"),"",LOOKUP(CONCATENATE(K20,IF(SUM(H20:J20)&lt;5,1,IF(SUM(H20:J20)&lt;8,2,IF(SUM(H20:J20)&lt;11,3,IF(SUM(H20:J20)&lt;14,4,5))))),SIL!Y$5:Y$33,SIL!Z$5:'SIL'!Z$33))</f>
        <v>-</v>
      </c>
      <c r="M20" s="214"/>
      <c r="N20" s="214"/>
      <c r="O20" s="246" t="s">
        <v>513</v>
      </c>
      <c r="P20" s="212"/>
      <c r="Q20" s="211">
        <v>2</v>
      </c>
      <c r="R20" s="211">
        <v>1</v>
      </c>
      <c r="S20" s="211">
        <v>1</v>
      </c>
      <c r="T20" s="211">
        <v>2</v>
      </c>
      <c r="U20" s="213" t="str">
        <f>IF(OR(T20="",T20="-"),"",LOOKUP(CONCATENATE(T20,IF(SUM(Q20:S20)&lt;5,1,IF(SUM(Q20:S20)&lt;8,2,IF(SUM(Q20:S20)&lt;11,3,IF(SUM(Q20:S20)&lt;14,4,5))))),SIL!Y$5:Y$24,SIL!Z$5:Z$24))</f>
        <v>-</v>
      </c>
      <c r="V20" s="215"/>
      <c r="AA20" s="158"/>
      <c r="AB20" s="158"/>
      <c r="AC20" s="158" t="e">
        <f>#REF!</f>
        <v>#REF!</v>
      </c>
      <c r="AD20" s="159" t="str">
        <f>'Ursprung-Folgen nach ISO 12100'!C24</f>
        <v>U1.12 rotierende Teile</v>
      </c>
      <c r="AE20" s="158" t="str">
        <f>'Ereignisse nach ISO 12100'!B23</f>
        <v>indirekter Kontakt</v>
      </c>
      <c r="AF20" s="158" t="str">
        <f>'Ursprung-Folgen nach ISO 12100'!D25</f>
        <v>F1.13 Ersticken</v>
      </c>
    </row>
    <row r="21" spans="1:32" s="123" customFormat="1" ht="38.25">
      <c r="A21" s="199">
        <v>15</v>
      </c>
      <c r="B21" s="241" t="s">
        <v>407</v>
      </c>
      <c r="C21" s="242"/>
      <c r="D21" s="241" t="s">
        <v>463</v>
      </c>
      <c r="E21" s="209" t="s">
        <v>156</v>
      </c>
      <c r="F21" s="209" t="s">
        <v>318</v>
      </c>
      <c r="G21" s="209" t="s">
        <v>147</v>
      </c>
      <c r="H21" s="211">
        <v>2</v>
      </c>
      <c r="I21" s="211">
        <v>3</v>
      </c>
      <c r="J21" s="211">
        <v>1</v>
      </c>
      <c r="K21" s="211">
        <v>4</v>
      </c>
      <c r="L21" s="211" t="str">
        <f>IF(OR(K21="",K21="-"),"",LOOKUP(CONCATENATE(K21,IF(SUM(H21:J21)&lt;5,1,IF(SUM(H21:J21)&lt;8,2,IF(SUM(H21:J21)&lt;11,3,IF(SUM(H21:J21)&lt;14,4,5))))),SIL!Y$5:Y$33,SIL!Z$5:'SIL'!Z$33))</f>
        <v>SIL2</v>
      </c>
      <c r="M21" s="214"/>
      <c r="N21" s="214"/>
      <c r="O21" s="246" t="s">
        <v>514</v>
      </c>
      <c r="P21" s="212"/>
      <c r="Q21" s="211">
        <v>2</v>
      </c>
      <c r="R21" s="211">
        <v>1</v>
      </c>
      <c r="S21" s="211">
        <v>1</v>
      </c>
      <c r="T21" s="211">
        <v>4</v>
      </c>
      <c r="U21" s="213" t="str">
        <f>IF(OR(T21="",T21="-"),"",LOOKUP(CONCATENATE(T21,IF(SUM(Q21:S21)&lt;5,1,IF(SUM(Q21:S21)&lt;8,2,IF(SUM(Q21:S21)&lt;11,3,IF(SUM(Q21:S21)&lt;14,4,5))))),SIL!Y$5:Y$24,SIL!Z$5:Z$24))</f>
        <v>SIL2</v>
      </c>
      <c r="V21" s="247" t="s">
        <v>528</v>
      </c>
      <c r="AA21" s="158"/>
      <c r="AB21" s="158"/>
      <c r="AC21" s="158" t="e">
        <f>#REF!</f>
        <v>#REF!</v>
      </c>
      <c r="AD21" s="159" t="str">
        <f>'Ursprung-Folgen nach ISO 12100'!C25</f>
        <v>U1.13 raue, rutschige Oberfläche</v>
      </c>
      <c r="AE21" s="158" t="str">
        <f>'Ereignisse nach ISO 12100'!B31</f>
        <v>Kontakt mit Objekten hoher oder geringer Temperatur</v>
      </c>
      <c r="AF21" s="158" t="str">
        <f>'Ursprung-Folgen nach ISO 12100'!D26</f>
        <v>./.</v>
      </c>
    </row>
    <row r="22" spans="1:32" s="123" customFormat="1" ht="38.25">
      <c r="A22" s="199">
        <v>16</v>
      </c>
      <c r="B22" s="241" t="s">
        <v>407</v>
      </c>
      <c r="C22" s="242"/>
      <c r="D22" s="241" t="s">
        <v>464</v>
      </c>
      <c r="E22" s="209" t="s">
        <v>231</v>
      </c>
      <c r="F22" s="209" t="s">
        <v>313</v>
      </c>
      <c r="G22" s="209" t="s">
        <v>224</v>
      </c>
      <c r="H22" s="211">
        <v>2</v>
      </c>
      <c r="I22" s="211">
        <v>3</v>
      </c>
      <c r="J22" s="211">
        <v>1</v>
      </c>
      <c r="K22" s="211">
        <v>2</v>
      </c>
      <c r="L22" s="211" t="str">
        <f>IF(OR(K22="",K22="-"),"",LOOKUP(CONCATENATE(K22,IF(SUM(H22:J22)&lt;5,1,IF(SUM(H22:J22)&lt;8,2,IF(SUM(H22:J22)&lt;11,3,IF(SUM(H22:J22)&lt;14,4,5))))),SIL!Y$5:Y$33,SIL!Z$5:'SIL'!Z$33))</f>
        <v>-</v>
      </c>
      <c r="M22" s="212"/>
      <c r="N22" s="212"/>
      <c r="O22" s="245" t="s">
        <v>515</v>
      </c>
      <c r="P22" s="212"/>
      <c r="Q22" s="211">
        <v>2</v>
      </c>
      <c r="R22" s="211">
        <v>3</v>
      </c>
      <c r="S22" s="211">
        <v>1</v>
      </c>
      <c r="T22" s="211">
        <v>2</v>
      </c>
      <c r="U22" s="213" t="str">
        <f>IF(OR(T22="",T22="-"),"",LOOKUP(CONCATENATE(T22,IF(SUM(Q22:S22)&lt;5,1,IF(SUM(Q22:S22)&lt;8,2,IF(SUM(Q22:S22)&lt;11,3,IF(SUM(Q22:S22)&lt;14,4,5))))),SIL!Y$5:Y$24,SIL!Z$5:Z$24))</f>
        <v>-</v>
      </c>
      <c r="V22" s="213"/>
      <c r="AA22" s="158"/>
      <c r="AB22" s="158"/>
      <c r="AC22" s="158" t="e">
        <f>#REF!</f>
        <v>#REF!</v>
      </c>
      <c r="AD22" s="159" t="str">
        <f>'Ursprung-Folgen nach ISO 12100'!C26</f>
        <v>U1.14 scharfe Kanten</v>
      </c>
      <c r="AE22" s="158" t="str">
        <f>'Ereignisse nach ISO 12100'!B9</f>
        <v>Kontakt mit rauen Oberflächen</v>
      </c>
      <c r="AF22" s="158" t="str">
        <f>'Ursprung-Folgen nach ISO 12100'!D27</f>
        <v>./.</v>
      </c>
    </row>
    <row r="23" spans="1:32" s="123" customFormat="1" ht="51">
      <c r="A23" s="199">
        <v>17</v>
      </c>
      <c r="B23" s="241" t="s">
        <v>407</v>
      </c>
      <c r="C23" s="242"/>
      <c r="D23" s="241" t="s">
        <v>465</v>
      </c>
      <c r="E23" s="209" t="s">
        <v>131</v>
      </c>
      <c r="F23" s="209" t="s">
        <v>336</v>
      </c>
      <c r="G23" s="209" t="s">
        <v>120</v>
      </c>
      <c r="H23" s="211">
        <v>2</v>
      </c>
      <c r="I23" s="211">
        <v>3</v>
      </c>
      <c r="J23" s="211">
        <v>1</v>
      </c>
      <c r="K23" s="211">
        <v>3</v>
      </c>
      <c r="L23" s="211" t="str">
        <f>IF(OR(K23="",K23="-"),"",LOOKUP(CONCATENATE(K23,IF(SUM(H23:J23)&lt;5,1,IF(SUM(H23:J23)&lt;8,2,IF(SUM(H23:J23)&lt;11,3,IF(SUM(H23:J23)&lt;14,4,5))))),SIL!Y$5:Y$33,SIL!Z$5:'SIL'!Z$33))</f>
        <v>AM</v>
      </c>
      <c r="M23" s="214"/>
      <c r="N23" s="246" t="s">
        <v>516</v>
      </c>
      <c r="O23" s="212"/>
      <c r="P23" s="212"/>
      <c r="Q23" s="211">
        <v>2</v>
      </c>
      <c r="R23" s="211">
        <v>3</v>
      </c>
      <c r="S23" s="211">
        <v>1</v>
      </c>
      <c r="T23" s="211">
        <v>3</v>
      </c>
      <c r="U23" s="213" t="str">
        <f>IF(OR(T23="",T23="-"),"",LOOKUP(CONCATENATE(T23,IF(SUM(Q23:S23)&lt;5,1,IF(SUM(Q23:S23)&lt;8,2,IF(SUM(Q23:S23)&lt;11,3,IF(SUM(Q23:S23)&lt;14,4,5))))),SIL!Y$5:Y$24,SIL!Z$5:Z$24))</f>
        <v>AM</v>
      </c>
      <c r="V23" s="213"/>
      <c r="AA23" s="158"/>
      <c r="AB23" s="158"/>
      <c r="AC23" s="158" t="e">
        <f>#REF!</f>
        <v>#REF!</v>
      </c>
      <c r="AD23" s="159" t="str">
        <f>'Ursprung-Folgen nach ISO 12100'!C27</f>
        <v>U1.15 Standfestigkeit/-sicherheit</v>
      </c>
      <c r="AE23" s="158" t="str">
        <f>'Ereignisse nach ISO 12100'!B12</f>
        <v>Kontakt mit rotierenden offenen Enden</v>
      </c>
      <c r="AF23" s="158" t="str">
        <f>'Ursprung-Folgen nach ISO 12100'!D28</f>
        <v>./.</v>
      </c>
    </row>
    <row r="24" spans="1:32" s="123" customFormat="1" ht="38.25">
      <c r="A24" s="199">
        <v>18</v>
      </c>
      <c r="B24" s="241" t="s">
        <v>407</v>
      </c>
      <c r="C24" s="242"/>
      <c r="D24" s="241" t="s">
        <v>466</v>
      </c>
      <c r="E24" s="209" t="s">
        <v>129</v>
      </c>
      <c r="F24" s="209" t="s">
        <v>297</v>
      </c>
      <c r="G24" s="209" t="s">
        <v>120</v>
      </c>
      <c r="H24" s="211">
        <v>2</v>
      </c>
      <c r="I24" s="211">
        <v>3</v>
      </c>
      <c r="J24" s="211">
        <v>1</v>
      </c>
      <c r="K24" s="211">
        <v>3</v>
      </c>
      <c r="L24" s="211" t="str">
        <f>IF(OR(K24="",K24="-"),"",LOOKUP(CONCATENATE(K24,IF(SUM(H24:J24)&lt;5,1,IF(SUM(H24:J24)&lt;8,2,IF(SUM(H24:J24)&lt;11,3,IF(SUM(H24:J24)&lt;14,4,5))))),SIL!Y$5:Y$33,SIL!Z$5:'SIL'!Z$33))</f>
        <v>AM</v>
      </c>
      <c r="M24" s="212"/>
      <c r="N24" s="212"/>
      <c r="O24" s="212"/>
      <c r="P24" s="245" t="s">
        <v>517</v>
      </c>
      <c r="Q24" s="211">
        <v>2</v>
      </c>
      <c r="R24" s="211">
        <v>3</v>
      </c>
      <c r="S24" s="211">
        <v>1</v>
      </c>
      <c r="T24" s="211">
        <v>3</v>
      </c>
      <c r="U24" s="213" t="str">
        <f>IF(OR(T24="",T24="-"),"",LOOKUP(CONCATENATE(T24,IF(SUM(Q24:S24)&lt;5,1,IF(SUM(Q24:S24)&lt;8,2,IF(SUM(Q24:S24)&lt;11,3,IF(SUM(Q24:S24)&lt;14,4,5))))),SIL!Y$5:Y$24,SIL!Z$5:Z$24))</f>
        <v>AM</v>
      </c>
      <c r="V24" s="213"/>
      <c r="AA24" s="158"/>
      <c r="AB24" s="158"/>
      <c r="AC24" s="158" t="e">
        <f>#REF!</f>
        <v>#REF!</v>
      </c>
      <c r="AD24" s="159" t="str">
        <f>'Ursprung-Folgen nach ISO 12100'!C28</f>
        <v>U1.16 Vakuum</v>
      </c>
      <c r="AE24" s="158" t="str">
        <f>'Ereignisse nach ISO 12100'!B10</f>
        <v>Kontakt mit scharfen Kanten und Ecken, vorstehenden Teilen</v>
      </c>
      <c r="AF24" s="158">
        <f>'Ursprung-Folgen nach ISO 12100'!D29</f>
        <v>0</v>
      </c>
    </row>
    <row r="25" spans="1:32" s="123" customFormat="1" ht="38.25">
      <c r="A25" s="199">
        <v>19</v>
      </c>
      <c r="B25" s="241" t="s">
        <v>407</v>
      </c>
      <c r="C25" s="242"/>
      <c r="D25" s="241" t="s">
        <v>468</v>
      </c>
      <c r="E25" s="209" t="s">
        <v>133</v>
      </c>
      <c r="F25" s="209" t="s">
        <v>301</v>
      </c>
      <c r="G25" s="209" t="s">
        <v>120</v>
      </c>
      <c r="H25" s="211">
        <v>2</v>
      </c>
      <c r="I25" s="211">
        <v>3</v>
      </c>
      <c r="J25" s="211">
        <v>1</v>
      </c>
      <c r="K25" s="211">
        <v>3</v>
      </c>
      <c r="L25" s="211" t="str">
        <f>IF(OR(K25="",K25="-"),"",LOOKUP(CONCATENATE(K25,IF(SUM(H25:J25)&lt;5,1,IF(SUM(H25:J25)&lt;8,2,IF(SUM(H25:J25)&lt;11,3,IF(SUM(H25:J25)&lt;14,4,5))))),SIL!Y$5:Y$33,SIL!Z$5:'SIL'!Z$33))</f>
        <v>AM</v>
      </c>
      <c r="M25" s="212"/>
      <c r="N25" s="212"/>
      <c r="O25" s="212"/>
      <c r="P25" s="245" t="s">
        <v>518</v>
      </c>
      <c r="Q25" s="211">
        <v>2</v>
      </c>
      <c r="R25" s="211">
        <v>3</v>
      </c>
      <c r="S25" s="211">
        <v>1</v>
      </c>
      <c r="T25" s="211">
        <v>3</v>
      </c>
      <c r="U25" s="213" t="str">
        <f>IF(OR(T25="",T25="-"),"",LOOKUP(CONCATENATE(T25,IF(SUM(Q25:S25)&lt;5,1,IF(SUM(Q25:S25)&lt;8,2,IF(SUM(Q25:S25)&lt;11,3,IF(SUM(Q25:S25)&lt;14,4,5))))),SIL!Y$5:Y$24,SIL!Z$5:Z$24))</f>
        <v>AM</v>
      </c>
      <c r="V25" s="213"/>
      <c r="AA25" s="158"/>
      <c r="AB25" s="158"/>
      <c r="AC25" s="158" t="e">
        <f>#REF!</f>
        <v>#REF!</v>
      </c>
      <c r="AD25" s="159" t="str">
        <f>'Ursprung-Folgen nach ISO 12100'!C29</f>
        <v>U1.17 Beschleunigung/Abbremsung</v>
      </c>
      <c r="AE25" s="158" t="str">
        <f>'Ereignisse nach ISO 12100'!B24</f>
        <v>Kurzschluss</v>
      </c>
      <c r="AF25" s="158">
        <f>'Ursprung-Folgen nach ISO 12100'!D30</f>
        <v>0</v>
      </c>
    </row>
    <row r="26" spans="1:32" s="123" customFormat="1" ht="38.25">
      <c r="A26" s="199">
        <v>20</v>
      </c>
      <c r="B26" s="241" t="s">
        <v>407</v>
      </c>
      <c r="C26" s="242"/>
      <c r="D26" s="241" t="s">
        <v>470</v>
      </c>
      <c r="E26" s="209" t="s">
        <v>160</v>
      </c>
      <c r="F26" s="209" t="s">
        <v>307</v>
      </c>
      <c r="G26" s="209" t="s">
        <v>112</v>
      </c>
      <c r="H26" s="211">
        <v>2</v>
      </c>
      <c r="I26" s="211">
        <v>2</v>
      </c>
      <c r="J26" s="211">
        <v>1</v>
      </c>
      <c r="K26" s="211">
        <v>3</v>
      </c>
      <c r="L26" s="211" t="str">
        <f>IF(OR(K26="",K26="-"),"",LOOKUP(CONCATENATE(K26,IF(SUM(H26:J26)&lt;5,1,IF(SUM(H26:J26)&lt;8,2,IF(SUM(H26:J26)&lt;11,3,IF(SUM(H26:J26)&lt;14,4,5))))),SIL!Y$5:Y$33,SIL!Z$5:'SIL'!Z$33))</f>
        <v>AM</v>
      </c>
      <c r="M26" s="214"/>
      <c r="N26" s="214"/>
      <c r="O26" s="214"/>
      <c r="P26" s="245" t="s">
        <v>519</v>
      </c>
      <c r="Q26" s="211">
        <v>2</v>
      </c>
      <c r="R26" s="211">
        <v>2</v>
      </c>
      <c r="S26" s="211">
        <v>1</v>
      </c>
      <c r="T26" s="211">
        <v>3</v>
      </c>
      <c r="U26" s="213" t="str">
        <f>IF(OR(T26="",T26="-"),"",LOOKUP(CONCATENATE(T26,IF(SUM(Q26:S26)&lt;5,1,IF(SUM(Q26:S26)&lt;8,2,IF(SUM(Q26:S26)&lt;11,3,IF(SUM(Q26:S26)&lt;14,4,5))))),SIL!Y$5:Y$24,SIL!Z$5:Z$24))</f>
        <v>AM</v>
      </c>
      <c r="V26" s="215"/>
      <c r="AA26" s="158"/>
      <c r="AB26" s="158"/>
      <c r="AC26" s="158" t="e">
        <f>#REF!</f>
        <v>#REF!</v>
      </c>
      <c r="AD26" s="159" t="str">
        <f>'Ursprung-Folgen nach ISO 12100'!C30</f>
        <v>U1.18 Annäherung eines sich bewegenden Teils an ein 
          feststehendes Teil</v>
      </c>
      <c r="AE26" s="158" t="str">
        <f>'Ereignisse nach ISO 12100'!B21</f>
        <v>Lichtbogen</v>
      </c>
      <c r="AF26" s="158" t="str">
        <f>'Ursprung-Folgen nach ISO 12100'!D31</f>
        <v>F2 Elektrische Gefährdungen</v>
      </c>
    </row>
    <row r="27" spans="1:32" s="123" customFormat="1" ht="89.25">
      <c r="A27" s="199">
        <v>21</v>
      </c>
      <c r="B27" s="241" t="s">
        <v>408</v>
      </c>
      <c r="C27" s="242"/>
      <c r="D27" s="241" t="s">
        <v>471</v>
      </c>
      <c r="E27" s="209" t="s">
        <v>113</v>
      </c>
      <c r="F27" s="209" t="s">
        <v>321</v>
      </c>
      <c r="G27" s="209" t="s">
        <v>120</v>
      </c>
      <c r="H27" s="211">
        <v>2</v>
      </c>
      <c r="I27" s="211">
        <v>3</v>
      </c>
      <c r="J27" s="211">
        <v>1</v>
      </c>
      <c r="K27" s="211">
        <v>3</v>
      </c>
      <c r="L27" s="211" t="str">
        <f>IF(OR(K27="",K27="-"),"",LOOKUP(CONCATENATE(K27,IF(SUM(H27:J27)&lt;5,1,IF(SUM(H27:J27)&lt;8,2,IF(SUM(H27:J27)&lt;11,3,IF(SUM(H27:J27)&lt;14,4,5))))),SIL!Y$5:Y$33,SIL!Z$5:'SIL'!Z$33))</f>
        <v>AM</v>
      </c>
      <c r="M27" s="246" t="s">
        <v>524</v>
      </c>
      <c r="N27" s="246"/>
      <c r="O27" s="214"/>
      <c r="P27" s="212"/>
      <c r="Q27" s="211">
        <v>2</v>
      </c>
      <c r="R27" s="211">
        <v>3</v>
      </c>
      <c r="S27" s="211">
        <v>1</v>
      </c>
      <c r="T27" s="211">
        <v>3</v>
      </c>
      <c r="U27" s="213" t="str">
        <f>IF(OR(T27="",T27="-"),"",LOOKUP(CONCATENATE(T27,IF(SUM(Q27:S27)&lt;5,1,IF(SUM(Q27:S27)&lt;8,2,IF(SUM(Q27:S27)&lt;11,3,IF(SUM(Q27:S27)&lt;14,4,5))))),SIL!Y$5:Y$24,SIL!Z$5:Z$24))</f>
        <v>AM</v>
      </c>
      <c r="V27" s="215"/>
      <c r="AA27" s="158"/>
      <c r="AB27" s="158"/>
      <c r="AC27" s="158" t="e">
        <f>#REF!</f>
        <v>#REF!</v>
      </c>
      <c r="AD27" s="159" t="str">
        <f>'Ursprung-Folgen nach ISO 12100'!C31</f>
        <v>U2 Elektrische Gefährdungen</v>
      </c>
      <c r="AE27" s="158" t="str">
        <f>'Ereignisse nach ISO 12100'!B27</f>
        <v>Maschinentätigkeit als Ergebnis der Wirkungslosigkeit (Umgehen oder Ausfall) von Schutzeinrichtungen</v>
      </c>
      <c r="AF27" s="158" t="str">
        <f>'Ursprung-Folgen nach ISO 12100'!D32</f>
        <v>F2.1 Verbrennung</v>
      </c>
    </row>
    <row r="28" spans="1:32" s="123" customFormat="1" ht="51">
      <c r="A28" s="199">
        <v>22</v>
      </c>
      <c r="B28" s="241" t="s">
        <v>408</v>
      </c>
      <c r="C28" s="242"/>
      <c r="D28" s="241" t="s">
        <v>472</v>
      </c>
      <c r="E28" s="209" t="s">
        <v>129</v>
      </c>
      <c r="F28" s="209" t="s">
        <v>336</v>
      </c>
      <c r="G28" s="209" t="s">
        <v>120</v>
      </c>
      <c r="H28" s="211">
        <v>2</v>
      </c>
      <c r="I28" s="211">
        <v>3</v>
      </c>
      <c r="J28" s="211">
        <v>1</v>
      </c>
      <c r="K28" s="211">
        <v>3</v>
      </c>
      <c r="L28" s="211" t="str">
        <f>IF(OR(K28="",K28="-"),"",LOOKUP(CONCATENATE(K28,IF(SUM(H28:J28)&lt;5,1,IF(SUM(H28:J28)&lt;8,2,IF(SUM(H28:J28)&lt;11,3,IF(SUM(H28:J28)&lt;14,4,5))))),SIL!Y$5:Y$33,SIL!Z$5:'SIL'!Z$33))</f>
        <v>AM</v>
      </c>
      <c r="M28" s="214"/>
      <c r="N28" s="214"/>
      <c r="O28" s="214"/>
      <c r="P28" s="245" t="s">
        <v>520</v>
      </c>
      <c r="Q28" s="211">
        <v>2</v>
      </c>
      <c r="R28" s="211">
        <v>3</v>
      </c>
      <c r="S28" s="211">
        <v>1</v>
      </c>
      <c r="T28" s="211">
        <v>3</v>
      </c>
      <c r="U28" s="213" t="str">
        <f>IF(OR(T28="",T28="-"),"",LOOKUP(CONCATENATE(T28,IF(SUM(Q28:S28)&lt;5,1,IF(SUM(Q28:S28)&lt;8,2,IF(SUM(Q28:S28)&lt;11,3,IF(SUM(Q28:S28)&lt;14,4,5))))),SIL!Y$5:Y$24,SIL!Z$5:Z$24))</f>
        <v>AM</v>
      </c>
      <c r="V28" s="215"/>
      <c r="AA28" s="158"/>
      <c r="AB28" s="158"/>
      <c r="AC28" s="158" t="e">
        <f>#REF!</f>
        <v>#REF!</v>
      </c>
      <c r="AD28" s="159" t="str">
        <f>'Ursprung-Folgen nach ISO 12100'!C32</f>
        <v>U2.1 Lichtbogen</v>
      </c>
      <c r="AE28" s="158" t="str">
        <f>'Ereignisse nach ISO 12100'!B39</f>
        <v>menschliche Fehler/ menschliches Fehlverhalten (unbeabsichtigt und/oder vorsätzlich durch die Konstruktion hervorgerufen)</v>
      </c>
      <c r="AF28" s="158" t="str">
        <f>'Ursprung-Folgen nach ISO 12100'!D33</f>
        <v>F2.2 chemische Reaktionen</v>
      </c>
    </row>
    <row r="29" spans="1:32" s="123" customFormat="1" ht="38.25">
      <c r="A29" s="199">
        <v>23</v>
      </c>
      <c r="B29" s="241" t="s">
        <v>408</v>
      </c>
      <c r="C29" s="242"/>
      <c r="D29" s="241" t="s">
        <v>473</v>
      </c>
      <c r="E29" s="209" t="s">
        <v>133</v>
      </c>
      <c r="F29" s="209" t="s">
        <v>322</v>
      </c>
      <c r="G29" s="209" t="s">
        <v>108</v>
      </c>
      <c r="H29" s="211">
        <v>1</v>
      </c>
      <c r="I29" s="211">
        <v>1</v>
      </c>
      <c r="J29" s="211">
        <v>3</v>
      </c>
      <c r="K29" s="211">
        <v>1</v>
      </c>
      <c r="L29" s="211" t="str">
        <f>IF(OR(K29="",K29="-"),"",LOOKUP(CONCATENATE(K29,IF(SUM(H29:J29)&lt;5,1,IF(SUM(H29:J29)&lt;8,2,IF(SUM(H29:J29)&lt;11,3,IF(SUM(H29:J29)&lt;14,4,5))))),SIL!Y$5:Y$33,SIL!Z$5:'SIL'!Z$33))</f>
        <v>-</v>
      </c>
      <c r="M29" s="246" t="s">
        <v>532</v>
      </c>
      <c r="N29" s="214"/>
      <c r="O29" s="214"/>
      <c r="P29" s="212"/>
      <c r="Q29" s="211">
        <v>1</v>
      </c>
      <c r="R29" s="211">
        <v>1</v>
      </c>
      <c r="S29" s="211">
        <v>3</v>
      </c>
      <c r="T29" s="211">
        <v>1</v>
      </c>
      <c r="U29" s="213" t="str">
        <f>IF(OR(T29="",T29="-"),"",LOOKUP(CONCATENATE(T29,IF(SUM(Q29:S29)&lt;5,1,IF(SUM(Q29:S29)&lt;8,2,IF(SUM(Q29:S29)&lt;11,3,IF(SUM(Q29:S29)&lt;14,4,5))))),SIL!Y$5:Y$24,SIL!Z$5:Z$24))</f>
        <v>-</v>
      </c>
      <c r="V29" s="215"/>
      <c r="AA29" s="158"/>
      <c r="AB29" s="158"/>
      <c r="AC29" s="158" t="e">
        <f>#REF!</f>
        <v>#REF!</v>
      </c>
      <c r="AD29" s="159" t="str">
        <f>'Ursprung-Folgen nach ISO 12100'!C33</f>
        <v>U2.2 elektromagnetische Vorgänge</v>
      </c>
      <c r="AE29" s="158" t="str">
        <f>'Ereignisse nach ISO 12100'!B37</f>
        <v>raue Umgebungsbedingungen</v>
      </c>
      <c r="AF29" s="158" t="str">
        <f>'Ursprung-Folgen nach ISO 12100'!D34</f>
        <v>F2.3 Auswirkungen auf medizinische Implantate</v>
      </c>
    </row>
    <row r="30" spans="1:32" s="123" customFormat="1" ht="51">
      <c r="A30" s="199">
        <v>24</v>
      </c>
      <c r="B30" s="241" t="s">
        <v>409</v>
      </c>
      <c r="C30" s="242"/>
      <c r="D30" s="241" t="s">
        <v>475</v>
      </c>
      <c r="E30" s="209" t="s">
        <v>129</v>
      </c>
      <c r="F30" s="209" t="s">
        <v>324</v>
      </c>
      <c r="G30" s="209" t="s">
        <v>263</v>
      </c>
      <c r="H30" s="211">
        <v>1</v>
      </c>
      <c r="I30" s="211">
        <v>2</v>
      </c>
      <c r="J30" s="211">
        <v>3</v>
      </c>
      <c r="K30" s="211">
        <v>3</v>
      </c>
      <c r="L30" s="211" t="str">
        <f>IF(OR(K30="",K30="-"),"",LOOKUP(CONCATENATE(K30,IF(SUM(H30:J30)&lt;5,1,IF(SUM(H30:J30)&lt;8,2,IF(SUM(H30:J30)&lt;11,3,IF(SUM(H30:J30)&lt;14,4,5))))),SIL!Y$5:Y$33,SIL!Z$5:'SIL'!Z$33))</f>
        <v>AM</v>
      </c>
      <c r="M30" s="246" t="s">
        <v>521</v>
      </c>
      <c r="N30" s="214"/>
      <c r="O30" s="214"/>
      <c r="P30" s="212"/>
      <c r="Q30" s="211">
        <v>1</v>
      </c>
      <c r="R30" s="211">
        <v>2</v>
      </c>
      <c r="S30" s="211">
        <v>3</v>
      </c>
      <c r="T30" s="211">
        <v>3</v>
      </c>
      <c r="U30" s="213" t="str">
        <f>IF(OR(T30="",T30="-"),"",LOOKUP(CONCATENATE(T30,IF(SUM(Q30:S30)&lt;5,1,IF(SUM(Q30:S30)&lt;8,2,IF(SUM(Q30:S30)&lt;11,3,IF(SUM(Q30:S30)&lt;14,4,5))))),SIL!Y$5:Y$24,SIL!Z$5:Z$24))</f>
        <v>AM</v>
      </c>
      <c r="V30" s="215"/>
      <c r="AA30" s="158"/>
      <c r="AB30" s="158"/>
      <c r="AC30" s="158" t="e">
        <f>#REF!</f>
        <v>#REF!</v>
      </c>
      <c r="AD30" s="159" t="str">
        <f>'Ursprung-Folgen nach ISO 12100'!C34</f>
        <v>U2.3 elektrostatische Vorgänge</v>
      </c>
      <c r="AE30" s="158" t="str">
        <f>'Ereignisse nach ISO 12100'!B41</f>
        <v>schmerzhafte und ermüdende Körperhaltungen</v>
      </c>
      <c r="AF30" s="158" t="str">
        <f>'Ursprung-Folgen nach ISO 12100'!D35</f>
        <v>F2.4 tödlilcher Stromschlag</v>
      </c>
    </row>
    <row r="31" spans="1:32" s="123" customFormat="1" ht="38.25">
      <c r="A31" s="199">
        <v>25</v>
      </c>
      <c r="B31" s="241" t="s">
        <v>409</v>
      </c>
      <c r="C31" s="242"/>
      <c r="D31" s="241" t="s">
        <v>480</v>
      </c>
      <c r="E31" s="209" t="s">
        <v>131</v>
      </c>
      <c r="F31" s="209" t="s">
        <v>301</v>
      </c>
      <c r="G31" s="209" t="s">
        <v>120</v>
      </c>
      <c r="H31" s="211">
        <v>5</v>
      </c>
      <c r="I31" s="211">
        <v>3</v>
      </c>
      <c r="J31" s="211">
        <v>1</v>
      </c>
      <c r="K31" s="211">
        <v>3</v>
      </c>
      <c r="L31" s="211" t="str">
        <f>IF(OR(K31="",K31="-"),"",LOOKUP(CONCATENATE(K31,IF(SUM(H31:J31)&lt;5,1,IF(SUM(H31:J31)&lt;8,2,IF(SUM(H31:J31)&lt;11,3,IF(SUM(H31:J31)&lt;14,4,5))))),SIL!Y$5:Y$33,SIL!Z$5:'SIL'!Z$33))</f>
        <v>SIL1</v>
      </c>
      <c r="M31" s="214"/>
      <c r="N31" s="246" t="s">
        <v>522</v>
      </c>
      <c r="O31" s="212"/>
      <c r="P31" s="212"/>
      <c r="Q31" s="211">
        <v>3</v>
      </c>
      <c r="R31" s="211">
        <v>3</v>
      </c>
      <c r="S31" s="211">
        <v>1</v>
      </c>
      <c r="T31" s="211">
        <v>3</v>
      </c>
      <c r="U31" s="213" t="str">
        <f>IF(OR(T31="",T31="-"),"",LOOKUP(CONCATENATE(T31,IF(SUM(Q31:S31)&lt;5,1,IF(SUM(Q31:S31)&lt;8,2,IF(SUM(Q31:S31)&lt;11,3,IF(SUM(Q31:S31)&lt;14,4,5))))),SIL!Y$5:Y$24,SIL!Z$5:Z$24))</f>
        <v>AM</v>
      </c>
      <c r="V31" s="213"/>
      <c r="AA31" s="158"/>
      <c r="AB31" s="158"/>
      <c r="AC31" s="158" t="e">
        <f>#REF!</f>
        <v>#REF!</v>
      </c>
      <c r="AD31" s="159" t="str">
        <f>'Ursprung-Folgen nach ISO 12100'!C35</f>
        <v>U2.4 spannungsführende Teile</v>
      </c>
      <c r="AE31" s="158" t="str">
        <f>'Ereignisse nach ISO 12100'!B42</f>
        <v>sich in hoher Frequenz wiederholende Tätigkeiten</v>
      </c>
      <c r="AF31" s="158" t="str">
        <f>'Ursprung-Folgen nach ISO 12100'!D36</f>
        <v>F2.5 Stürzen, weggeschleudert werden</v>
      </c>
    </row>
    <row r="32" spans="1:32" s="123" customFormat="1" ht="25.5">
      <c r="A32" s="199">
        <v>26</v>
      </c>
      <c r="B32" s="241" t="s">
        <v>409</v>
      </c>
      <c r="C32" s="242"/>
      <c r="D32" s="241" t="s">
        <v>476</v>
      </c>
      <c r="E32" s="209" t="s">
        <v>258</v>
      </c>
      <c r="F32" s="209" t="s">
        <v>338</v>
      </c>
      <c r="G32" s="209" t="s">
        <v>257</v>
      </c>
      <c r="H32" s="211">
        <v>5</v>
      </c>
      <c r="I32" s="211">
        <v>3</v>
      </c>
      <c r="J32" s="211">
        <v>1</v>
      </c>
      <c r="K32" s="211">
        <v>2</v>
      </c>
      <c r="L32" s="211" t="str">
        <f>IF(OR(K32="",K32="-"),"",LOOKUP(CONCATENATE(K32,IF(SUM(H32:J32)&lt;5,1,IF(SUM(H32:J32)&lt;8,2,IF(SUM(H32:J32)&lt;11,3,IF(SUM(H32:J32)&lt;14,4,5))))),SIL!Y$5:Y$33,SIL!Z$5:'SIL'!Z$33))</f>
        <v>AM</v>
      </c>
      <c r="M32" s="246" t="s">
        <v>523</v>
      </c>
      <c r="N32" s="214"/>
      <c r="O32" s="214"/>
      <c r="P32" s="212"/>
      <c r="Q32" s="211">
        <v>5</v>
      </c>
      <c r="R32" s="211">
        <v>3</v>
      </c>
      <c r="S32" s="211">
        <v>1</v>
      </c>
      <c r="T32" s="211">
        <v>2</v>
      </c>
      <c r="U32" s="213" t="str">
        <f>IF(OR(T32="",T32="-"),"",LOOKUP(CONCATENATE(T32,IF(SUM(Q32:S32)&lt;5,1,IF(SUM(Q32:S32)&lt;8,2,IF(SUM(Q32:S32)&lt;11,3,IF(SUM(Q32:S32)&lt;14,4,5))))),SIL!Y$5:Y$24,SIL!Z$5:Z$24))</f>
        <v>AM</v>
      </c>
      <c r="V32" s="215"/>
      <c r="AA32" s="158"/>
      <c r="AB32" s="158"/>
      <c r="AC32" s="158" t="e">
        <f>#REF!</f>
        <v>#REF!</v>
      </c>
      <c r="AD32" s="159" t="str">
        <f>'Ursprung-Folgen nach ISO 12100'!C36</f>
        <v>U2.5 unzureichender Abstand zu unter Hochspannung stehenden Teilen</v>
      </c>
      <c r="AE32" s="158" t="str">
        <f>'Ereignisse nach ISO 12100'!B38</f>
        <v>übermäßige Anstrengung</v>
      </c>
      <c r="AF32" s="158" t="str">
        <f>'Ursprung-Folgen nach ISO 12100'!D37</f>
        <v>F2.6 Feuer</v>
      </c>
    </row>
    <row r="33" spans="1:32" s="123" customFormat="1" ht="51">
      <c r="A33" s="199">
        <v>27</v>
      </c>
      <c r="B33" s="241" t="s">
        <v>409</v>
      </c>
      <c r="C33" s="242"/>
      <c r="D33" s="241" t="s">
        <v>477</v>
      </c>
      <c r="E33" s="209" t="s">
        <v>129</v>
      </c>
      <c r="F33" s="209" t="s">
        <v>323</v>
      </c>
      <c r="G33" s="209" t="s">
        <v>120</v>
      </c>
      <c r="H33" s="211">
        <v>3</v>
      </c>
      <c r="I33" s="211">
        <v>3</v>
      </c>
      <c r="J33" s="211">
        <v>1</v>
      </c>
      <c r="K33" s="211">
        <v>3</v>
      </c>
      <c r="L33" s="211" t="str">
        <f>IF(OR(K33="",K33="-"),"",LOOKUP(CONCATENATE(K33,IF(SUM(H33:J33)&lt;5,1,IF(SUM(H33:J33)&lt;8,2,IF(SUM(H33:J33)&lt;11,3,IF(SUM(H33:J33)&lt;14,4,5))))),SIL!Y$5:Y$33,SIL!Z$5:'SIL'!Z$33))</f>
        <v>AM</v>
      </c>
      <c r="M33" s="246" t="s">
        <v>524</v>
      </c>
      <c r="N33" s="214"/>
      <c r="O33" s="214"/>
      <c r="P33" s="212"/>
      <c r="Q33" s="211">
        <v>3</v>
      </c>
      <c r="R33" s="211">
        <v>3</v>
      </c>
      <c r="S33" s="211">
        <v>1</v>
      </c>
      <c r="T33" s="211">
        <v>3</v>
      </c>
      <c r="U33" s="213" t="str">
        <f>IF(OR(T33="",T33="-"),"",LOOKUP(CONCATENATE(T33,IF(SUM(Q33:S33)&lt;5,1,IF(SUM(Q33:S33)&lt;8,2,IF(SUM(Q33:S33)&lt;11,3,IF(SUM(Q33:S33)&lt;14,4,5))))),SIL!Y$5:Y$24,SIL!Z$5:Z$24))</f>
        <v>AM</v>
      </c>
      <c r="V33" s="215"/>
      <c r="AA33" s="158"/>
      <c r="AB33" s="158"/>
      <c r="AC33" s="158" t="e">
        <f>#REF!</f>
        <v>#REF!</v>
      </c>
      <c r="AD33" s="159" t="str">
        <f>'Ursprung-Folgen nach ISO 12100'!C37</f>
        <v>U2.6 Überlast</v>
      </c>
      <c r="AE33" s="158" t="str">
        <f>'Ereignisse nach ISO 12100'!B29</f>
        <v>unbeabsichtigter/unerwarteter Anlauf</v>
      </c>
      <c r="AF33" s="158" t="str">
        <f>'Ursprung-Folgen nach ISO 12100'!D38</f>
        <v>F2.7 Herausschleudern von geschmolzenen Teilen</v>
      </c>
    </row>
    <row r="34" spans="1:32" s="123" customFormat="1" ht="38.25">
      <c r="A34" s="199">
        <v>28</v>
      </c>
      <c r="B34" s="241" t="s">
        <v>409</v>
      </c>
      <c r="C34" s="242"/>
      <c r="D34" s="241" t="s">
        <v>474</v>
      </c>
      <c r="E34" s="209" t="s">
        <v>107</v>
      </c>
      <c r="F34" s="209" t="s">
        <v>313</v>
      </c>
      <c r="G34" s="209" t="s">
        <v>114</v>
      </c>
      <c r="H34" s="211">
        <v>3</v>
      </c>
      <c r="I34" s="211">
        <v>1</v>
      </c>
      <c r="J34" s="211">
        <v>1</v>
      </c>
      <c r="K34" s="211">
        <v>1</v>
      </c>
      <c r="L34" s="211" t="str">
        <f>IF(OR(K34="",K34="-"),"",LOOKUP(CONCATENATE(K34,IF(SUM(H34:J34)&lt;5,1,IF(SUM(H34:J34)&lt;8,2,IF(SUM(H34:J34)&lt;11,3,IF(SUM(H34:J34)&lt;14,4,5))))),SIL!Y$5:Y$33,SIL!Z$5:'SIL'!Z$33))</f>
        <v>-</v>
      </c>
      <c r="M34" s="212"/>
      <c r="N34" s="212"/>
      <c r="O34" s="212"/>
      <c r="P34" s="245" t="s">
        <v>525</v>
      </c>
      <c r="Q34" s="211">
        <v>3</v>
      </c>
      <c r="R34" s="211">
        <v>1</v>
      </c>
      <c r="S34" s="211">
        <v>1</v>
      </c>
      <c r="T34" s="211">
        <v>1</v>
      </c>
      <c r="U34" s="213" t="str">
        <f>IF(OR(T34="",T34="-"),"",LOOKUP(CONCATENATE(T34,IF(SUM(Q34:S34)&lt;5,1,IF(SUM(Q34:S34)&lt;8,2,IF(SUM(Q34:S34)&lt;11,3,IF(SUM(Q34:S34)&lt;14,4,5))))),SIL!Y$5:Y$24,SIL!Z$5:Z$24))</f>
        <v>-</v>
      </c>
      <c r="V34" s="215"/>
      <c r="AA34" s="158"/>
      <c r="AB34" s="158"/>
      <c r="AC34" s="158" t="e">
        <f>#REF!</f>
        <v>#REF!</v>
      </c>
      <c r="AD34" s="159" t="str">
        <f>'Ursprung-Folgen nach ISO 12100'!C38</f>
        <v>U2.7 Teile, die im Fehlerzustand spannungsführend geworden sind</v>
      </c>
      <c r="AE34" s="158" t="str">
        <f>'Ereignisse nach ISO 12100'!B18</f>
        <v>ungesteuerte Bewegungen</v>
      </c>
      <c r="AF34" s="158" t="str">
        <f>'Ursprung-Folgen nach ISO 12100'!D39</f>
        <v>F2.8 (elektrischer) Schlag</v>
      </c>
    </row>
    <row r="35" spans="1:32" s="123" customFormat="1" ht="51">
      <c r="A35" s="199">
        <v>29</v>
      </c>
      <c r="B35" s="241" t="s">
        <v>409</v>
      </c>
      <c r="C35" s="242"/>
      <c r="D35" s="241" t="s">
        <v>478</v>
      </c>
      <c r="E35" s="209" t="s">
        <v>129</v>
      </c>
      <c r="F35" s="209" t="s">
        <v>300</v>
      </c>
      <c r="G35" s="209" t="s">
        <v>120</v>
      </c>
      <c r="H35" s="211">
        <v>3</v>
      </c>
      <c r="I35" s="211">
        <v>2</v>
      </c>
      <c r="J35" s="211">
        <v>1</v>
      </c>
      <c r="K35" s="211">
        <v>3</v>
      </c>
      <c r="L35" s="211" t="str">
        <f>IF(OR(K35="",K35="-"),"",LOOKUP(CONCATENATE(K35,IF(SUM(H35:J35)&lt;5,1,IF(SUM(H35:J35)&lt;8,2,IF(SUM(H35:J35)&lt;11,3,IF(SUM(H35:J35)&lt;14,4,5))))),SIL!Y$5:Y$33,SIL!Z$5:'SIL'!Z$33))</f>
        <v>AM</v>
      </c>
      <c r="M35" s="246" t="s">
        <v>526</v>
      </c>
      <c r="N35" s="214"/>
      <c r="O35" s="214"/>
      <c r="P35" s="212"/>
      <c r="Q35" s="211">
        <v>3</v>
      </c>
      <c r="R35" s="211">
        <v>2</v>
      </c>
      <c r="S35" s="211">
        <v>1</v>
      </c>
      <c r="T35" s="211">
        <v>3</v>
      </c>
      <c r="U35" s="213" t="str">
        <f>IF(OR(T35="",T35="-"),"",LOOKUP(CONCATENATE(T35,IF(SUM(Q35:S35)&lt;5,1,IF(SUM(Q35:S35)&lt;8,2,IF(SUM(Q35:S35)&lt;11,3,IF(SUM(Q35:S35)&lt;14,4,5))))),SIL!Y$5:Y$24,SIL!Z$5:Z$24))</f>
        <v>AM</v>
      </c>
      <c r="V35" s="215"/>
      <c r="AA35" s="158"/>
      <c r="AB35" s="158"/>
      <c r="AC35" s="158" t="e">
        <f>#REF!</f>
        <v>#REF!</v>
      </c>
      <c r="AD35" s="159" t="str">
        <f>'Ursprung-Folgen nach ISO 12100'!C39</f>
        <v>U2.8 Kurzschluss</v>
      </c>
      <c r="AE35" s="158" t="str">
        <f>'Ereignisse nach ISO 12100'!B28</f>
        <v>ungesteuerte Bewegungen (einschließlich Geschwindigkeitsänderung)</v>
      </c>
      <c r="AF35" s="158" t="str">
        <f>'Ursprung-Folgen nach ISO 12100'!D40</f>
        <v>./.</v>
      </c>
    </row>
    <row r="36" spans="1:32" s="123" customFormat="1" ht="38.25">
      <c r="A36" s="199">
        <v>30</v>
      </c>
      <c r="B36" s="241" t="s">
        <v>409</v>
      </c>
      <c r="C36" s="242"/>
      <c r="D36" s="241" t="s">
        <v>479</v>
      </c>
      <c r="E36" s="209" t="s">
        <v>131</v>
      </c>
      <c r="F36" s="209" t="s">
        <v>323</v>
      </c>
      <c r="G36" s="209" t="s">
        <v>120</v>
      </c>
      <c r="H36" s="211">
        <v>3</v>
      </c>
      <c r="I36" s="211">
        <v>2</v>
      </c>
      <c r="J36" s="211">
        <v>1</v>
      </c>
      <c r="K36" s="211">
        <v>3</v>
      </c>
      <c r="L36" s="211" t="str">
        <f>IF(OR(K36="",K36="-"),"",LOOKUP(CONCATENATE(K36,IF(SUM(H36:J36)&lt;5,1,IF(SUM(H36:J36)&lt;8,2,IF(SUM(H36:J36)&lt;11,3,IF(SUM(H36:J36)&lt;14,4,5))))),SIL!Y$5:Y$33,SIL!Z$5:'SIL'!Z$33))</f>
        <v>AM</v>
      </c>
      <c r="M36" s="245" t="s">
        <v>527</v>
      </c>
      <c r="N36" s="212"/>
      <c r="O36" s="212"/>
      <c r="P36" s="212"/>
      <c r="Q36" s="211">
        <v>3</v>
      </c>
      <c r="R36" s="211">
        <v>2</v>
      </c>
      <c r="S36" s="211">
        <v>1</v>
      </c>
      <c r="T36" s="211">
        <v>3</v>
      </c>
      <c r="U36" s="213" t="str">
        <f>IF(OR(T36="",T36="-"),"",LOOKUP(CONCATENATE(T36,IF(SUM(Q36:S36)&lt;5,1,IF(SUM(Q36:S36)&lt;8,2,IF(SUM(Q36:S36)&lt;11,3,IF(SUM(Q36:S36)&lt;14,4,5))))),SIL!Y$5:Y$24,SIL!Z$5:Z$24))</f>
        <v>AM</v>
      </c>
      <c r="V36" s="215"/>
      <c r="AA36" s="158"/>
      <c r="AB36" s="158"/>
      <c r="AC36" s="158" t="e">
        <f>#REF!</f>
        <v>#REF!</v>
      </c>
      <c r="AD36" s="159" t="str">
        <f>'Ursprung-Folgen nach ISO 12100'!C40</f>
        <v>U2.9 Wärmestrahlung</v>
      </c>
      <c r="AE36" s="158" t="str">
        <f>'Ereignisse nach ISO 12100'!B40</f>
        <v>Verlust der direkten Sichtbarkeit des Arbeitsbereiches</v>
      </c>
      <c r="AF36" s="158" t="str">
        <f>'Ursprung-Folgen nach ISO 12100'!D41</f>
        <v>F3 Thermische Gefährdungen</v>
      </c>
    </row>
    <row r="37" spans="1:32" s="123" customFormat="1" ht="51">
      <c r="A37" s="199">
        <v>31</v>
      </c>
      <c r="B37" s="241" t="s">
        <v>410</v>
      </c>
      <c r="C37" s="242"/>
      <c r="D37" s="241" t="s">
        <v>481</v>
      </c>
      <c r="E37" s="209" t="s">
        <v>135</v>
      </c>
      <c r="F37" s="209" t="s">
        <v>303</v>
      </c>
      <c r="G37" s="209" t="s">
        <v>114</v>
      </c>
      <c r="H37" s="211">
        <v>3</v>
      </c>
      <c r="I37" s="211">
        <v>2</v>
      </c>
      <c r="J37" s="211">
        <v>1</v>
      </c>
      <c r="K37" s="211">
        <v>2</v>
      </c>
      <c r="L37" s="211" t="str">
        <f>IF(OR(K37="",K37="-"),"",LOOKUP(CONCATENATE(K37,IF(SUM(H37:J37)&lt;5,1,IF(SUM(H37:J37)&lt;8,2,IF(SUM(H37:J37)&lt;11,3,IF(SUM(H37:J37)&lt;14,4,5))))),SIL!Y$5:Y$33,SIL!Z$5:'SIL'!Z$33))</f>
        <v>-</v>
      </c>
      <c r="M37" s="246" t="s">
        <v>533</v>
      </c>
      <c r="N37" s="214"/>
      <c r="O37" s="214"/>
      <c r="P37" s="214"/>
      <c r="Q37" s="211">
        <v>1</v>
      </c>
      <c r="R37" s="211">
        <v>2</v>
      </c>
      <c r="S37" s="211">
        <v>1</v>
      </c>
      <c r="T37" s="211">
        <v>2</v>
      </c>
      <c r="U37" s="213" t="str">
        <f>IF(OR(T37="",T37="-"),"",LOOKUP(CONCATENATE(T37,IF(SUM(Q37:S37)&lt;5,1,IF(SUM(Q37:S37)&lt;8,2,IF(SUM(Q37:S37)&lt;11,3,IF(SUM(Q37:S37)&lt;14,4,5))))),SIL!Y$5:Y$24,SIL!Z$5:Z$24))</f>
        <v>-</v>
      </c>
      <c r="V37" s="215"/>
      <c r="AA37" s="158"/>
      <c r="AB37" s="158"/>
      <c r="AC37" s="158" t="e">
        <f>#REF!</f>
        <v>#REF!</v>
      </c>
      <c r="AD37" s="159" t="str">
        <f>'Ursprung-Folgen nach ISO 12100'!C41</f>
        <v>U3 Thermische Gefährdungen</v>
      </c>
      <c r="AE37" s="158" t="str">
        <f>'Ereignisse nach ISO 12100'!B14</f>
        <v>Verlust der Standfestigkeit/-sicherheit</v>
      </c>
      <c r="AF37" s="158" t="str">
        <f>'Ursprung-Folgen nach ISO 12100'!D42</f>
        <v>F3.1 Verbrennung</v>
      </c>
    </row>
    <row r="38" spans="1:32" s="123" customFormat="1" ht="38.25">
      <c r="A38" s="199">
        <v>32</v>
      </c>
      <c r="B38" s="241" t="s">
        <v>410</v>
      </c>
      <c r="C38" s="242"/>
      <c r="D38" s="241" t="s">
        <v>482</v>
      </c>
      <c r="E38" s="209" t="s">
        <v>156</v>
      </c>
      <c r="F38" s="209" t="s">
        <v>318</v>
      </c>
      <c r="G38" s="209" t="s">
        <v>148</v>
      </c>
      <c r="H38" s="211">
        <v>2</v>
      </c>
      <c r="I38" s="211">
        <v>2</v>
      </c>
      <c r="J38" s="211">
        <v>1</v>
      </c>
      <c r="K38" s="211">
        <v>4</v>
      </c>
      <c r="L38" s="211" t="str">
        <f>IF(OR(K38="",K38="-"),"",LOOKUP(CONCATENATE(K38,IF(SUM(H38:J38)&lt;5,1,IF(SUM(H38:J38)&lt;8,2,IF(SUM(H38:J38)&lt;11,3,IF(SUM(H38:J38)&lt;14,4,5))))),SIL!Y$5:Y$33,SIL!Z$5:'SIL'!Z$33))</f>
        <v>SIL2</v>
      </c>
      <c r="M38" s="214"/>
      <c r="N38" s="214"/>
      <c r="O38" s="246" t="s">
        <v>534</v>
      </c>
      <c r="P38" s="212"/>
      <c r="Q38" s="211">
        <v>2</v>
      </c>
      <c r="R38" s="211">
        <v>1</v>
      </c>
      <c r="S38" s="211">
        <v>1</v>
      </c>
      <c r="T38" s="211">
        <v>4</v>
      </c>
      <c r="U38" s="213" t="str">
        <f>IF(OR(T38="",T38="-"),"",LOOKUP(CONCATENATE(T38,IF(SUM(Q38:S38)&lt;5,1,IF(SUM(Q38:S38)&lt;8,2,IF(SUM(Q38:S38)&lt;11,3,IF(SUM(Q38:S38)&lt;14,4,5))))),SIL!Y$5:Y$24,SIL!Z$5:Z$24))</f>
        <v>SIL2</v>
      </c>
      <c r="V38" s="247" t="s">
        <v>538</v>
      </c>
      <c r="AA38" s="158"/>
      <c r="AB38" s="158"/>
      <c r="AC38" s="158" t="e">
        <f>#REF!</f>
        <v>#REF!</v>
      </c>
      <c r="AD38" s="159" t="str">
        <f>'Ursprung-Folgen nach ISO 12100'!C42</f>
        <v>U3.1 Explosiion</v>
      </c>
      <c r="AE38" s="158" t="str">
        <f>'Ereignisse nach ISO 12100'!B16</f>
        <v>Verschieben sich bewegender Teile</v>
      </c>
      <c r="AF38" s="158" t="str">
        <f>'Ursprung-Folgen nach ISO 12100'!D43</f>
        <v>F3.2 Dehydrierung</v>
      </c>
    </row>
    <row r="39" spans="1:32" s="123" customFormat="1" ht="25.5">
      <c r="A39" s="199">
        <v>33</v>
      </c>
      <c r="B39" s="241" t="s">
        <v>410</v>
      </c>
      <c r="C39" s="242"/>
      <c r="D39" s="241" t="s">
        <v>483</v>
      </c>
      <c r="E39" s="209" t="s">
        <v>245</v>
      </c>
      <c r="F39" s="209" t="s">
        <v>328</v>
      </c>
      <c r="G39" s="209" t="s">
        <v>187</v>
      </c>
      <c r="H39" s="211">
        <v>2</v>
      </c>
      <c r="I39" s="211">
        <v>2</v>
      </c>
      <c r="J39" s="211">
        <v>3</v>
      </c>
      <c r="K39" s="211">
        <v>3</v>
      </c>
      <c r="L39" s="211" t="str">
        <f>IF(OR(K39="",K39="-"),"",LOOKUP(CONCATENATE(K39,IF(SUM(H39:J39)&lt;5,1,IF(SUM(H39:J39)&lt;8,2,IF(SUM(H39:J39)&lt;11,3,IF(SUM(H39:J39)&lt;14,4,5))))),SIL!Y$5:Y$33,SIL!Z$5:'SIL'!Z$33))</f>
        <v>AM</v>
      </c>
      <c r="M39" s="214"/>
      <c r="N39" s="246" t="s">
        <v>535</v>
      </c>
      <c r="O39" s="214"/>
      <c r="P39" s="212"/>
      <c r="Q39" s="211">
        <v>2</v>
      </c>
      <c r="R39" s="211">
        <v>1</v>
      </c>
      <c r="S39" s="211">
        <v>3</v>
      </c>
      <c r="T39" s="211">
        <v>3</v>
      </c>
      <c r="U39" s="213" t="str">
        <f>IF(OR(T39="",T39="-"),"",LOOKUP(CONCATENATE(T39,IF(SUM(Q39:S39)&lt;5,1,IF(SUM(Q39:S39)&lt;8,2,IF(SUM(Q39:S39)&lt;11,3,IF(SUM(Q39:S39)&lt;14,4,5))))),SIL!Y$5:Y$24,SIL!Z$5:Z$24))</f>
        <v>AM</v>
      </c>
      <c r="V39" s="215"/>
      <c r="AA39" s="158"/>
      <c r="AB39" s="158"/>
      <c r="AC39" s="158" t="e">
        <f>#REF!</f>
        <v>#REF!</v>
      </c>
      <c r="AD39" s="159" t="str">
        <f>'Ursprung-Folgen nach ISO 12100'!C43</f>
        <v>U3.2 Flamme</v>
      </c>
      <c r="AE39" s="158" t="str">
        <f>'Ereignisse nach ISO 12100'!B30</f>
        <v>weitere Gefährdungsereignisse durch Ausfälle oder unzureichende Konstruktion der Steuerung</v>
      </c>
      <c r="AF39" s="158" t="str">
        <f>'Ursprung-Folgen nach ISO 12100'!D44</f>
        <v>F3.3 Unbehagen</v>
      </c>
    </row>
    <row r="40" spans="1:32" s="123" customFormat="1" ht="76.5">
      <c r="A40" s="199">
        <v>34</v>
      </c>
      <c r="B40" s="241" t="s">
        <v>411</v>
      </c>
      <c r="C40" s="242"/>
      <c r="D40" s="241" t="s">
        <v>484</v>
      </c>
      <c r="E40" s="209" t="s">
        <v>129</v>
      </c>
      <c r="F40" s="209" t="s">
        <v>322</v>
      </c>
      <c r="G40" s="209" t="s">
        <v>120</v>
      </c>
      <c r="H40" s="211">
        <v>2</v>
      </c>
      <c r="I40" s="211">
        <v>2</v>
      </c>
      <c r="J40" s="211">
        <v>1</v>
      </c>
      <c r="K40" s="211">
        <v>3</v>
      </c>
      <c r="L40" s="211" t="str">
        <f>IF(OR(K40="",K40="-"),"",LOOKUP(CONCATENATE(K40,IF(SUM(H40:J40)&lt;5,1,IF(SUM(H40:J40)&lt;8,2,IF(SUM(H40:J40)&lt;11,3,IF(SUM(H40:J40)&lt;14,4,5))))),SIL!Y$5:Y$33,SIL!Z$5:'SIL'!Z$33))</f>
        <v>AM</v>
      </c>
      <c r="M40" s="246" t="s">
        <v>521</v>
      </c>
      <c r="N40" s="214"/>
      <c r="O40" s="214"/>
      <c r="P40" s="212"/>
      <c r="Q40" s="211">
        <v>2</v>
      </c>
      <c r="R40" s="211">
        <v>2</v>
      </c>
      <c r="S40" s="211">
        <v>1</v>
      </c>
      <c r="T40" s="211">
        <v>3</v>
      </c>
      <c r="U40" s="213" t="str">
        <f>IF(OR(T40="",T40="-"),"",LOOKUP(CONCATENATE(T40,IF(SUM(Q40:S40)&lt;5,1,IF(SUM(Q40:S40)&lt;8,2,IF(SUM(Q40:S40)&lt;11,3,IF(SUM(Q40:S40)&lt;14,4,5))))),SIL!Y$5:Y$24,SIL!Z$5:Z$24))</f>
        <v>AM</v>
      </c>
      <c r="V40" s="215"/>
      <c r="AA40" s="158"/>
      <c r="AB40" s="158"/>
      <c r="AC40" s="158" t="e">
        <f>#REF!</f>
        <v>#REF!</v>
      </c>
      <c r="AD40" s="159" t="str">
        <f>'Ursprung-Folgen nach ISO 12100'!C44</f>
        <v>U3.3 Objekte oder Materialien hoher oder niedriger Temperatur</v>
      </c>
      <c r="AE40" s="158" t="str">
        <f>'Ereignisse nach ISO 12100'!B11</f>
        <v>Zugang zu/Kontakt mit beweglichen Teilen</v>
      </c>
      <c r="AF40" s="158" t="str">
        <f>'Ursprung-Folgen nach ISO 12100'!D45</f>
        <v>F3.4 Erfrierung</v>
      </c>
    </row>
    <row r="41" spans="1:32" s="123" customFormat="1" ht="38.25">
      <c r="A41" s="199">
        <v>35</v>
      </c>
      <c r="B41" s="241" t="s">
        <v>411</v>
      </c>
      <c r="C41" s="242"/>
      <c r="D41" s="241" t="s">
        <v>485</v>
      </c>
      <c r="E41" s="209" t="s">
        <v>254</v>
      </c>
      <c r="F41" s="209" t="s">
        <v>298</v>
      </c>
      <c r="G41" s="209" t="s">
        <v>117</v>
      </c>
      <c r="H41" s="211">
        <v>2</v>
      </c>
      <c r="I41" s="211">
        <v>3</v>
      </c>
      <c r="J41" s="211">
        <v>3</v>
      </c>
      <c r="K41" s="211">
        <v>2</v>
      </c>
      <c r="L41" s="211" t="str">
        <f>IF(OR(K41="",K41="-"),"",LOOKUP(CONCATENATE(K41,IF(SUM(H41:J41)&lt;5,1,IF(SUM(H41:J41)&lt;8,2,IF(SUM(H41:J41)&lt;11,3,IF(SUM(H41:J41)&lt;14,4,5))))),SIL!Y$5:Y$33,SIL!Z$5:'SIL'!Z$33))</f>
        <v>AM</v>
      </c>
      <c r="M41" s="246" t="s">
        <v>536</v>
      </c>
      <c r="N41" s="214"/>
      <c r="O41" s="214"/>
      <c r="P41" s="212"/>
      <c r="Q41" s="211">
        <v>2</v>
      </c>
      <c r="R41" s="211">
        <v>1</v>
      </c>
      <c r="S41" s="211">
        <v>3</v>
      </c>
      <c r="T41" s="211">
        <v>2</v>
      </c>
      <c r="U41" s="213" t="str">
        <f>IF(OR(T41="",T41="-"),"",LOOKUP(CONCATENATE(T41,IF(SUM(Q41:S41)&lt;5,1,IF(SUM(Q41:S41)&lt;8,2,IF(SUM(Q41:S41)&lt;11,3,IF(SUM(Q41:S41)&lt;14,4,5))))),SIL!Y$5:Y$24,SIL!Z$5:Z$24))</f>
        <v>-</v>
      </c>
      <c r="V41" s="215"/>
      <c r="AA41" s="158"/>
      <c r="AB41" s="158"/>
      <c r="AC41" s="158" t="e">
        <f>#REF!</f>
        <v>#REF!</v>
      </c>
      <c r="AD41" s="159" t="str">
        <f>'Ursprung-Folgen nach ISO 12100'!C45</f>
        <v>U3.4 Strahlung von Wärmequellen</v>
      </c>
      <c r="AE41" s="158"/>
      <c r="AF41" s="158" t="str">
        <f>'Ursprung-Folgen nach ISO 12100'!D46</f>
        <v>F3.5 Verletzungen durch Strahlung von Wärmequellen</v>
      </c>
    </row>
    <row r="42" spans="1:32" s="123" customFormat="1" ht="38.25">
      <c r="A42" s="199">
        <v>36</v>
      </c>
      <c r="B42" s="241" t="s">
        <v>411</v>
      </c>
      <c r="C42" s="243"/>
      <c r="D42" s="241" t="s">
        <v>481</v>
      </c>
      <c r="E42" s="209" t="s">
        <v>131</v>
      </c>
      <c r="F42" s="216" t="s">
        <v>313</v>
      </c>
      <c r="G42" s="216" t="s">
        <v>114</v>
      </c>
      <c r="H42" s="217">
        <v>2</v>
      </c>
      <c r="I42" s="218">
        <v>3</v>
      </c>
      <c r="J42" s="218">
        <v>3</v>
      </c>
      <c r="K42" s="218">
        <v>2</v>
      </c>
      <c r="L42" s="211" t="str">
        <f>IF(OR(K42="",K42="-"),"",LOOKUP(CONCATENATE(K42,IF(SUM(H42:J42)&lt;5,1,IF(SUM(H42:J42)&lt;8,2,IF(SUM(H42:J42)&lt;11,3,IF(SUM(H42:J42)&lt;14,4,5))))),SIL!Y$5:Y$33,SIL!Z$5:'SIL'!Z$33))</f>
        <v>AM</v>
      </c>
      <c r="M42" s="219"/>
      <c r="N42" s="219"/>
      <c r="O42" s="219"/>
      <c r="P42" s="219"/>
      <c r="Q42" s="217">
        <v>2</v>
      </c>
      <c r="R42" s="218">
        <v>3</v>
      </c>
      <c r="S42" s="218">
        <v>3</v>
      </c>
      <c r="T42" s="218">
        <v>2</v>
      </c>
      <c r="U42" s="213" t="str">
        <f>IF(OR(T42="",T42="-"),"",LOOKUP(CONCATENATE(T42,IF(SUM(Q42:S42)&lt;5,1,IF(SUM(Q42:S42)&lt;8,2,IF(SUM(Q42:S42)&lt;11,3,IF(SUM(Q42:S42)&lt;14,4,5))))),SIL!Y$5:Y$24,SIL!Z$5:Z$24))</f>
        <v>AM</v>
      </c>
      <c r="V42" s="248" t="s">
        <v>537</v>
      </c>
      <c r="AA42" s="158"/>
      <c r="AB42" s="158"/>
      <c r="AC42" s="158" t="e">
        <f>#REF!</f>
        <v>#REF!</v>
      </c>
      <c r="AD42" s="159" t="str">
        <f>'Ursprung-Folgen nach ISO 12100'!C46</f>
        <v>./.</v>
      </c>
      <c r="AE42" s="158"/>
      <c r="AF42" s="158" t="str">
        <f>'Ursprung-Folgen nach ISO 12100'!D47</f>
        <v>F3.6 Verbrühung</v>
      </c>
    </row>
    <row r="43" spans="1:32" ht="38.25">
      <c r="A43" s="199">
        <v>37</v>
      </c>
      <c r="B43" s="241" t="s">
        <v>411</v>
      </c>
      <c r="C43" s="243"/>
      <c r="D43" s="241" t="s">
        <v>482</v>
      </c>
      <c r="E43" s="209" t="s">
        <v>156</v>
      </c>
      <c r="F43" s="209" t="s">
        <v>318</v>
      </c>
      <c r="G43" s="209" t="s">
        <v>148</v>
      </c>
      <c r="H43" s="217">
        <v>2</v>
      </c>
      <c r="I43" s="218">
        <v>2</v>
      </c>
      <c r="J43" s="218">
        <v>1</v>
      </c>
      <c r="K43" s="218">
        <v>4</v>
      </c>
      <c r="L43" s="211" t="str">
        <f>IF(OR(K43="",K43="-"),"",LOOKUP(CONCATENATE(K43,IF(SUM(H43:J43)&lt;5,1,IF(SUM(H43:J43)&lt;8,2,IF(SUM(H43:J43)&lt;11,3,IF(SUM(H43:J43)&lt;14,4,5))))),SIL!Y$5:Y$33,SIL!Z$5:'SIL'!Z$33))</f>
        <v>SIL2</v>
      </c>
      <c r="M43" s="219"/>
      <c r="N43" s="219"/>
      <c r="O43" s="246" t="s">
        <v>534</v>
      </c>
      <c r="P43" s="219"/>
      <c r="Q43" s="217">
        <v>2</v>
      </c>
      <c r="R43" s="218">
        <v>2</v>
      </c>
      <c r="S43" s="218">
        <v>1</v>
      </c>
      <c r="T43" s="218">
        <v>4</v>
      </c>
      <c r="U43" s="213" t="str">
        <f>IF(OR(T43="",T43="-"),"",LOOKUP(CONCATENATE(T43,IF(SUM(Q43:S43)&lt;5,1,IF(SUM(Q43:S43)&lt;8,2,IF(SUM(Q43:S43)&lt;11,3,IF(SUM(Q43:S43)&lt;14,4,5))))),SIL!Y$5:Y$24,SIL!Z$5:Z$24))</f>
        <v>SIL2</v>
      </c>
      <c r="V43" s="247" t="s">
        <v>538</v>
      </c>
      <c r="AA43" s="158"/>
      <c r="AB43" s="158"/>
      <c r="AC43" s="158" t="e">
        <f>#REF!</f>
        <v>#REF!</v>
      </c>
      <c r="AD43" s="159" t="str">
        <f>'Ursprung-Folgen nach ISO 12100'!C47</f>
        <v>./.</v>
      </c>
      <c r="AE43" s="160"/>
      <c r="AF43" s="158" t="str">
        <f>'Ursprung-Folgen nach ISO 12100'!D48</f>
        <v>F4 Gefährdung durch Lärm</v>
      </c>
    </row>
    <row r="44" spans="1:32" ht="25.5">
      <c r="A44" s="199">
        <v>38</v>
      </c>
      <c r="B44" s="241" t="s">
        <v>411</v>
      </c>
      <c r="C44" s="244"/>
      <c r="D44" s="241" t="s">
        <v>486</v>
      </c>
      <c r="E44" s="209" t="s">
        <v>245</v>
      </c>
      <c r="F44" s="209" t="s">
        <v>328</v>
      </c>
      <c r="G44" s="209" t="s">
        <v>187</v>
      </c>
      <c r="H44" s="220">
        <v>2</v>
      </c>
      <c r="I44" s="221">
        <v>2</v>
      </c>
      <c r="J44" s="221">
        <v>1</v>
      </c>
      <c r="K44" s="221">
        <v>3</v>
      </c>
      <c r="L44" s="211" t="str">
        <f>IF(OR(K44="",K44="-"),"",LOOKUP(CONCATENATE(K44,IF(SUM(H44:J44)&lt;5,1,IF(SUM(H44:J44)&lt;8,2,IF(SUM(H44:J44)&lt;11,3,IF(SUM(H44:J44)&lt;14,4,5))))),SIL!Y$5:Y$33,SIL!Z$5:'SIL'!Z$33))</f>
        <v>AM</v>
      </c>
      <c r="M44" s="222"/>
      <c r="N44" s="246" t="s">
        <v>535</v>
      </c>
      <c r="O44" s="222"/>
      <c r="P44" s="222"/>
      <c r="Q44" s="220">
        <v>2</v>
      </c>
      <c r="R44" s="221">
        <v>1</v>
      </c>
      <c r="S44" s="221">
        <v>1</v>
      </c>
      <c r="T44" s="221">
        <v>3</v>
      </c>
      <c r="U44" s="213" t="str">
        <f>IF(OR(T44="",T44="-"),"",LOOKUP(CONCATENATE(T44,IF(SUM(Q44:S44)&lt;5,1,IF(SUM(Q44:S44)&lt;8,2,IF(SUM(Q44:S44)&lt;11,3,IF(SUM(Q44:S44)&lt;14,4,5))))),SIL!Y$5:Y$24,SIL!Z$5:Z$24))</f>
        <v>-</v>
      </c>
      <c r="V44" s="222"/>
      <c r="AA44" s="158"/>
      <c r="AB44" s="158"/>
      <c r="AC44" s="158" t="e">
        <f>#REF!</f>
        <v>#REF!</v>
      </c>
      <c r="AD44" s="159" t="str">
        <f>'Ursprung-Folgen nach ISO 12100'!C48</f>
        <v>U4 Gefährdung durch Lärm</v>
      </c>
      <c r="AE44" s="160"/>
      <c r="AF44" s="158" t="str">
        <f>'Ursprung-Folgen nach ISO 12100'!D49</f>
        <v>F4.1 Unbehagen</v>
      </c>
    </row>
    <row r="45" spans="1:32" ht="25.5">
      <c r="A45" s="199">
        <v>39</v>
      </c>
      <c r="B45" s="241" t="s">
        <v>411</v>
      </c>
      <c r="C45" s="244"/>
      <c r="D45" s="241" t="s">
        <v>487</v>
      </c>
      <c r="E45" s="209" t="s">
        <v>129</v>
      </c>
      <c r="F45" s="209" t="s">
        <v>321</v>
      </c>
      <c r="G45" s="209" t="s">
        <v>120</v>
      </c>
      <c r="H45" s="220">
        <v>3</v>
      </c>
      <c r="I45" s="221">
        <v>3</v>
      </c>
      <c r="J45" s="221">
        <v>3</v>
      </c>
      <c r="K45" s="221">
        <v>3</v>
      </c>
      <c r="L45" s="211" t="str">
        <f>IF(OR(K45="",K45="-"),"",LOOKUP(CONCATENATE(K45,IF(SUM(H45:J45)&lt;5,1,IF(SUM(H45:J45)&lt;8,2,IF(SUM(H45:J45)&lt;11,3,IF(SUM(H45:J45)&lt;14,4,5))))),SIL!Y$5:Y$33,SIL!Z$5:'SIL'!Z$33))</f>
        <v>SIL1</v>
      </c>
      <c r="M45" s="246" t="s">
        <v>521</v>
      </c>
      <c r="N45" s="222"/>
      <c r="O45" s="222"/>
      <c r="P45" s="222"/>
      <c r="Q45" s="220">
        <v>3</v>
      </c>
      <c r="R45" s="221">
        <v>3</v>
      </c>
      <c r="S45" s="221">
        <v>1</v>
      </c>
      <c r="T45" s="221">
        <v>3</v>
      </c>
      <c r="U45" s="213" t="str">
        <f>IF(OR(T45="",T45="-"),"",LOOKUP(CONCATENATE(T45,IF(SUM(Q45:S45)&lt;5,1,IF(SUM(Q45:S45)&lt;8,2,IF(SUM(Q45:S45)&lt;11,3,IF(SUM(Q45:S45)&lt;14,4,5))))),SIL!Y$5:Y$24,SIL!Z$5:Z$24))</f>
        <v>AM</v>
      </c>
      <c r="V45" s="222"/>
      <c r="AA45" s="158"/>
      <c r="AB45" s="158"/>
      <c r="AC45" s="158" t="e">
        <f>#REF!</f>
        <v>#REF!</v>
      </c>
      <c r="AD45" s="159" t="str">
        <f>'Ursprung-Folgen nach ISO 12100'!C49</f>
        <v>U4.1 Kavitationsvorgänge</v>
      </c>
      <c r="AE45" s="160"/>
      <c r="AF45" s="158" t="str">
        <f>'Ursprung-Folgen nach ISO 12100'!D50</f>
        <v>F4.2 Bewusstseinsverlust</v>
      </c>
    </row>
    <row r="46" spans="1:32" ht="38.25">
      <c r="A46" s="199">
        <v>40</v>
      </c>
      <c r="B46" s="241" t="s">
        <v>412</v>
      </c>
      <c r="C46" s="244"/>
      <c r="D46" s="241" t="s">
        <v>481</v>
      </c>
      <c r="E46" s="209" t="s">
        <v>135</v>
      </c>
      <c r="F46" s="209" t="s">
        <v>303</v>
      </c>
      <c r="G46" s="209" t="s">
        <v>114</v>
      </c>
      <c r="H46" s="220">
        <v>1</v>
      </c>
      <c r="I46" s="221">
        <v>2</v>
      </c>
      <c r="J46" s="221">
        <v>1</v>
      </c>
      <c r="K46" s="221">
        <v>2</v>
      </c>
      <c r="L46" s="211" t="str">
        <f>IF(OR(K46="",K46="-"),"",LOOKUP(CONCATENATE(K46,IF(SUM(H46:J46)&lt;5,1,IF(SUM(H46:J46)&lt;8,2,IF(SUM(H46:J46)&lt;11,3,IF(SUM(H46:J46)&lt;14,4,5))))),SIL!Y$5:Y$33,SIL!Z$5:'SIL'!Z$33))</f>
        <v>-</v>
      </c>
      <c r="M46" s="246"/>
      <c r="N46" s="246"/>
      <c r="O46" s="246" t="s">
        <v>539</v>
      </c>
      <c r="P46" s="222"/>
      <c r="Q46" s="220">
        <v>1</v>
      </c>
      <c r="R46" s="221">
        <v>2</v>
      </c>
      <c r="S46" s="221">
        <v>1</v>
      </c>
      <c r="T46" s="221">
        <v>2</v>
      </c>
      <c r="U46" s="213" t="str">
        <f>IF(OR(T46="",T46="-"),"",LOOKUP(CONCATENATE(T46,IF(SUM(Q46:S46)&lt;5,1,IF(SUM(Q46:S46)&lt;8,2,IF(SUM(Q46:S46)&lt;11,3,IF(SUM(Q46:S46)&lt;14,4,5))))),SIL!Y$5:Y$24,SIL!Z$5:Z$24))</f>
        <v>-</v>
      </c>
      <c r="V46" s="222"/>
      <c r="AA46" s="158"/>
      <c r="AB46" s="158"/>
      <c r="AC46" s="158" t="e">
        <f>#REF!</f>
        <v>#REF!</v>
      </c>
      <c r="AD46" s="159" t="str">
        <f>'Ursprung-Folgen nach ISO 12100'!C50</f>
        <v>U4.2 Abluftsystem</v>
      </c>
      <c r="AE46" s="160"/>
      <c r="AF46" s="158" t="str">
        <f>'Ursprung-Folgen nach ISO 12100'!D51</f>
        <v>F4.3 Gleichgewichtsstörung</v>
      </c>
    </row>
    <row r="47" spans="1:32" ht="25.5">
      <c r="A47" s="199">
        <v>41</v>
      </c>
      <c r="B47" s="241" t="s">
        <v>412</v>
      </c>
      <c r="C47" s="244"/>
      <c r="D47" s="241" t="s">
        <v>488</v>
      </c>
      <c r="E47" s="209" t="s">
        <v>129</v>
      </c>
      <c r="F47" s="209" t="s">
        <v>324</v>
      </c>
      <c r="G47" s="209" t="s">
        <v>120</v>
      </c>
      <c r="H47" s="220">
        <v>2</v>
      </c>
      <c r="I47" s="221">
        <v>2</v>
      </c>
      <c r="J47" s="221">
        <v>3</v>
      </c>
      <c r="K47" s="221">
        <v>3</v>
      </c>
      <c r="L47" s="211" t="str">
        <f>IF(OR(K47="",K47="-"),"",LOOKUP(CONCATENATE(K47,IF(SUM(H47:J47)&lt;5,1,IF(SUM(H47:J47)&lt;8,2,IF(SUM(H47:J47)&lt;11,3,IF(SUM(H47:J47)&lt;14,4,5))))),SIL!Y$5:Y$33,SIL!Z$5:'SIL'!Z$33))</f>
        <v>AM</v>
      </c>
      <c r="M47" s="246" t="s">
        <v>521</v>
      </c>
      <c r="N47" s="246"/>
      <c r="O47" s="246"/>
      <c r="P47" s="222"/>
      <c r="Q47" s="220">
        <v>2</v>
      </c>
      <c r="R47" s="221">
        <v>2</v>
      </c>
      <c r="S47" s="221">
        <v>1</v>
      </c>
      <c r="T47" s="221">
        <v>3</v>
      </c>
      <c r="U47" s="213" t="str">
        <f>IF(OR(T47="",T47="-"),"",LOOKUP(CONCATENATE(T47,IF(SUM(Q47:S47)&lt;5,1,IF(SUM(Q47:S47)&lt;8,2,IF(SUM(Q47:S47)&lt;11,3,IF(SUM(Q47:S47)&lt;14,4,5))))),SIL!Y$5:Y$24,SIL!Z$5:Z$24))</f>
        <v>AM</v>
      </c>
      <c r="V47" s="222"/>
      <c r="AA47" s="158"/>
      <c r="AB47" s="158"/>
      <c r="AC47" s="158" t="e">
        <f>#REF!</f>
        <v>#REF!</v>
      </c>
      <c r="AD47" s="159" t="str">
        <f>'Ursprung-Folgen nach ISO 12100'!C51</f>
        <v>U4.3 mit hoher Geschwindigkeit austretendes Gas</v>
      </c>
      <c r="AE47" s="160"/>
      <c r="AF47" s="158" t="str">
        <f>'Ursprung-Folgen nach ISO 12100'!D52</f>
        <v>F4.4 bleibender Gehörverlust</v>
      </c>
    </row>
    <row r="48" spans="1:32" ht="38.25">
      <c r="A48" s="199">
        <v>42</v>
      </c>
      <c r="B48" s="241" t="s">
        <v>412</v>
      </c>
      <c r="C48" s="244"/>
      <c r="D48" s="241" t="s">
        <v>482</v>
      </c>
      <c r="E48" s="209" t="s">
        <v>156</v>
      </c>
      <c r="F48" s="209" t="s">
        <v>318</v>
      </c>
      <c r="G48" s="209" t="s">
        <v>148</v>
      </c>
      <c r="H48" s="220">
        <v>2</v>
      </c>
      <c r="I48" s="221">
        <v>2</v>
      </c>
      <c r="J48" s="221">
        <v>1</v>
      </c>
      <c r="K48" s="221">
        <v>4</v>
      </c>
      <c r="L48" s="211" t="str">
        <f>IF(OR(K48="",K48="-"),"",LOOKUP(CONCATENATE(K48,IF(SUM(H48:J48)&lt;5,1,IF(SUM(H48:J48)&lt;8,2,IF(SUM(H48:J48)&lt;11,3,IF(SUM(H48:J48)&lt;14,4,5))))),SIL!Y$5:Y$33,SIL!Z$5:'SIL'!Z$33))</f>
        <v>SIL2</v>
      </c>
      <c r="M48" s="246"/>
      <c r="N48" s="246"/>
      <c r="O48" s="246" t="s">
        <v>534</v>
      </c>
      <c r="P48" s="222"/>
      <c r="Q48" s="220">
        <v>2</v>
      </c>
      <c r="R48" s="221">
        <v>1</v>
      </c>
      <c r="S48" s="221">
        <v>1</v>
      </c>
      <c r="T48" s="221">
        <v>4</v>
      </c>
      <c r="U48" s="213" t="str">
        <f>IF(OR(T48="",T48="-"),"",LOOKUP(CONCATENATE(T48,IF(SUM(Q48:S48)&lt;5,1,IF(SUM(Q48:S48)&lt;8,2,IF(SUM(Q48:S48)&lt;11,3,IF(SUM(Q48:S48)&lt;14,4,5))))),SIL!Y$5:Y$24,SIL!Z$5:Z$24))</f>
        <v>SIL2</v>
      </c>
      <c r="V48" s="247" t="s">
        <v>538</v>
      </c>
      <c r="AA48" s="158"/>
      <c r="AB48" s="158"/>
      <c r="AC48" s="158" t="e">
        <f>#REF!</f>
        <v>#REF!</v>
      </c>
      <c r="AD48" s="159" t="str">
        <f>'Ursprung-Folgen nach ISO 12100'!C52</f>
        <v>U4.4 Herstellungsprozess (Stanzen, Schneiden usw.)</v>
      </c>
      <c r="AE48" s="160"/>
      <c r="AF48" s="158" t="str">
        <f>'Ursprung-Folgen nach ISO 12100'!D53</f>
        <v>F4.5 Stress</v>
      </c>
    </row>
    <row r="49" spans="1:32" ht="38.25">
      <c r="A49" s="199">
        <v>43</v>
      </c>
      <c r="B49" s="241" t="s">
        <v>412</v>
      </c>
      <c r="C49" s="244"/>
      <c r="D49" s="241" t="s">
        <v>489</v>
      </c>
      <c r="E49" s="209" t="s">
        <v>144</v>
      </c>
      <c r="F49" s="209" t="s">
        <v>323</v>
      </c>
      <c r="G49" s="209" t="s">
        <v>120</v>
      </c>
      <c r="H49" s="220">
        <v>2</v>
      </c>
      <c r="I49" s="221">
        <v>2</v>
      </c>
      <c r="J49" s="221">
        <v>1</v>
      </c>
      <c r="K49" s="221">
        <v>3</v>
      </c>
      <c r="L49" s="211" t="str">
        <f>IF(OR(K49="",K49="-"),"",LOOKUP(CONCATENATE(K49,IF(SUM(H49:J49)&lt;5,1,IF(SUM(H49:J49)&lt;8,2,IF(SUM(H49:J49)&lt;11,3,IF(SUM(H49:J49)&lt;14,4,5))))),SIL!Y$5:Y$33,SIL!Z$5:'SIL'!Z$33))</f>
        <v>AM</v>
      </c>
      <c r="M49" s="246"/>
      <c r="N49" s="246" t="s">
        <v>516</v>
      </c>
      <c r="O49" s="246"/>
      <c r="P49" s="222"/>
      <c r="Q49" s="220">
        <v>2</v>
      </c>
      <c r="R49" s="221">
        <v>2</v>
      </c>
      <c r="S49" s="221">
        <v>1</v>
      </c>
      <c r="T49" s="221">
        <v>3</v>
      </c>
      <c r="U49" s="213" t="str">
        <f>IF(OR(T49="",T49="-"),"",LOOKUP(CONCATENATE(T49,IF(SUM(Q49:S49)&lt;5,1,IF(SUM(Q49:S49)&lt;8,2,IF(SUM(Q49:S49)&lt;11,3,IF(SUM(Q49:S49)&lt;14,4,5))))),SIL!Y$5:Y$24,SIL!Z$5:Z$24))</f>
        <v>AM</v>
      </c>
      <c r="V49" s="246"/>
      <c r="AA49" s="158"/>
      <c r="AB49" s="158"/>
      <c r="AC49" s="158" t="e">
        <f>#REF!</f>
        <v>#REF!</v>
      </c>
      <c r="AD49" s="159" t="str">
        <f>'Ursprung-Folgen nach ISO 12100'!C53</f>
        <v>U4.5 bewegliche Teile</v>
      </c>
      <c r="AE49" s="160"/>
      <c r="AF49" s="158" t="str">
        <f>'Ursprung-Folgen nach ISO 12100'!D54</f>
        <v>F4.6 Tinnitus (Ohrensausen)</v>
      </c>
    </row>
    <row r="50" spans="1:32" ht="38.25">
      <c r="A50" s="199">
        <v>44</v>
      </c>
      <c r="B50" s="241" t="s">
        <v>412</v>
      </c>
      <c r="C50" s="244"/>
      <c r="D50" s="241" t="s">
        <v>490</v>
      </c>
      <c r="E50" s="209" t="s">
        <v>133</v>
      </c>
      <c r="F50" s="209" t="s">
        <v>323</v>
      </c>
      <c r="G50" s="209" t="s">
        <v>120</v>
      </c>
      <c r="H50" s="220">
        <v>3</v>
      </c>
      <c r="I50" s="221">
        <v>2</v>
      </c>
      <c r="J50" s="221">
        <v>1</v>
      </c>
      <c r="K50" s="221">
        <v>3</v>
      </c>
      <c r="L50" s="211" t="str">
        <f>IF(OR(K50="",K50="-"),"",LOOKUP(CONCATENATE(K50,IF(SUM(H50:J50)&lt;5,1,IF(SUM(H50:J50)&lt;8,2,IF(SUM(H50:J50)&lt;11,3,IF(SUM(H50:J50)&lt;14,4,5))))),SIL!Y$5:Y$33,SIL!Z$5:'SIL'!Z$33))</f>
        <v>AM</v>
      </c>
      <c r="M50" s="246"/>
      <c r="N50" s="246" t="s">
        <v>516</v>
      </c>
      <c r="O50" s="246"/>
      <c r="P50" s="222"/>
      <c r="Q50" s="220">
        <v>3</v>
      </c>
      <c r="R50" s="221">
        <v>2</v>
      </c>
      <c r="S50" s="221">
        <v>1</v>
      </c>
      <c r="T50" s="221">
        <v>3</v>
      </c>
      <c r="U50" s="213" t="str">
        <f>IF(OR(T50="",T50="-"),"",LOOKUP(CONCATENATE(T50,IF(SUM(Q50:S50)&lt;5,1,IF(SUM(Q50:S50)&lt;8,2,IF(SUM(Q50:S50)&lt;11,3,IF(SUM(Q50:S50)&lt;14,4,5))))),SIL!Y$5:Y$24,SIL!Z$5:Z$24))</f>
        <v>AM</v>
      </c>
      <c r="V50" s="246"/>
      <c r="AA50" s="158"/>
      <c r="AB50" s="158"/>
      <c r="AC50" s="158" t="e">
        <f>#REF!</f>
        <v>#REF!</v>
      </c>
      <c r="AD50" s="159" t="str">
        <f>'Ursprung-Folgen nach ISO 12100'!C54</f>
        <v>U4.6 reibende Flächen</v>
      </c>
      <c r="AE50" s="160"/>
      <c r="AF50" s="158" t="str">
        <f>'Ursprung-Folgen nach ISO 12100'!D55</f>
        <v>F4.7 Ermüdung</v>
      </c>
    </row>
    <row r="51" spans="1:32" ht="38.25">
      <c r="A51" s="199">
        <v>45</v>
      </c>
      <c r="B51" s="241" t="s">
        <v>412</v>
      </c>
      <c r="C51" s="244"/>
      <c r="D51" s="241" t="s">
        <v>491</v>
      </c>
      <c r="E51" s="209" t="s">
        <v>254</v>
      </c>
      <c r="F51" s="209" t="s">
        <v>298</v>
      </c>
      <c r="G51" s="209" t="s">
        <v>117</v>
      </c>
      <c r="H51" s="220">
        <v>2</v>
      </c>
      <c r="I51" s="221">
        <v>3</v>
      </c>
      <c r="J51" s="221">
        <v>1</v>
      </c>
      <c r="K51" s="221">
        <v>2</v>
      </c>
      <c r="L51" s="211" t="str">
        <f>IF(OR(K51="",K51="-"),"",LOOKUP(CONCATENATE(K51,IF(SUM(H51:J51)&lt;5,1,IF(SUM(H51:J51)&lt;8,2,IF(SUM(H51:J51)&lt;11,3,IF(SUM(H51:J51)&lt;14,4,5))))),SIL!Y$5:Y$33,SIL!Z$5:'SIL'!Z$33))</f>
        <v>-</v>
      </c>
      <c r="M51" s="246" t="s">
        <v>540</v>
      </c>
      <c r="N51" s="246"/>
      <c r="O51" s="246"/>
      <c r="P51" s="222"/>
      <c r="Q51" s="220">
        <v>2</v>
      </c>
      <c r="R51" s="221">
        <v>3</v>
      </c>
      <c r="S51" s="221">
        <v>1</v>
      </c>
      <c r="T51" s="221">
        <v>2</v>
      </c>
      <c r="U51" s="213" t="str">
        <f>IF(OR(T51="",T51="-"),"",LOOKUP(CONCATENATE(T51,IF(SUM(Q51:S51)&lt;5,1,IF(SUM(Q51:S51)&lt;8,2,IF(SUM(Q51:S51)&lt;11,3,IF(SUM(Q51:S51)&lt;14,4,5))))),SIL!Y$5:Y$24,SIL!Z$5:Z$24))</f>
        <v>-</v>
      </c>
      <c r="V51" s="246"/>
      <c r="AA51" s="158"/>
      <c r="AB51" s="158"/>
      <c r="AC51" s="158" t="e">
        <f>#REF!</f>
        <v>#REF!</v>
      </c>
      <c r="AD51" s="159" t="str">
        <f>'Ursprung-Folgen nach ISO 12100'!C55</f>
        <v>U4.7 mit Unwucht rotierende Teile</v>
      </c>
      <c r="AE51" s="160"/>
      <c r="AF51" s="158" t="str">
        <f>'Ursprung-Folgen nach ISO 12100'!D56</f>
        <v>F4.8 alle weiteren (z.B. mechanischen, elektrischen) Probleme als Folge einer Störung der Sprachkommunikation oder einer Störung akustischer Signale</v>
      </c>
    </row>
    <row r="52" spans="1:32" ht="25.5">
      <c r="A52" s="199">
        <v>46</v>
      </c>
      <c r="B52" s="241" t="s">
        <v>412</v>
      </c>
      <c r="C52" s="244"/>
      <c r="D52" s="241" t="s">
        <v>492</v>
      </c>
      <c r="E52" s="209" t="s">
        <v>135</v>
      </c>
      <c r="F52" s="209" t="s">
        <v>303</v>
      </c>
      <c r="G52" s="209" t="s">
        <v>114</v>
      </c>
      <c r="H52" s="220">
        <v>2</v>
      </c>
      <c r="I52" s="221">
        <v>3</v>
      </c>
      <c r="J52" s="221">
        <v>3</v>
      </c>
      <c r="K52" s="221">
        <v>1</v>
      </c>
      <c r="L52" s="211" t="str">
        <f>IF(OR(K52="",K52="-"),"",LOOKUP(CONCATENATE(K52,IF(SUM(H52:J52)&lt;5,1,IF(SUM(H52:J52)&lt;8,2,IF(SUM(H52:J52)&lt;11,3,IF(SUM(H52:J52)&lt;14,4,5))))),SIL!Y$5:Y$33,SIL!Z$5:'SIL'!Z$33))</f>
        <v>-</v>
      </c>
      <c r="M52" s="246"/>
      <c r="N52" s="246"/>
      <c r="O52" s="246"/>
      <c r="P52" s="222"/>
      <c r="Q52" s="220">
        <v>2</v>
      </c>
      <c r="R52" s="221">
        <v>1</v>
      </c>
      <c r="S52" s="221">
        <v>3</v>
      </c>
      <c r="T52" s="221">
        <v>1</v>
      </c>
      <c r="U52" s="213" t="str">
        <f>IF(OR(T52="",T52="-"),"",LOOKUP(CONCATENATE(T52,IF(SUM(Q52:S52)&lt;5,1,IF(SUM(Q52:S52)&lt;8,2,IF(SUM(Q52:S52)&lt;11,3,IF(SUM(Q52:S52)&lt;14,4,5))))),SIL!Y$5:Y$24,SIL!Z$5:Z$24))</f>
        <v>-</v>
      </c>
      <c r="V52" s="246" t="s">
        <v>541</v>
      </c>
      <c r="AA52" s="158"/>
      <c r="AB52" s="158"/>
      <c r="AC52" s="158" t="e">
        <f>#REF!</f>
        <v>#REF!</v>
      </c>
      <c r="AD52" s="159" t="str">
        <f>'Ursprung-Folgen nach ISO 12100'!C56</f>
        <v>U4.8 pfeifende Pneumatik-Einrichtungen</v>
      </c>
      <c r="AE52" s="160"/>
      <c r="AF52" s="158" t="str">
        <f>'Ursprung-Folgen nach ISO 12100'!D57</f>
        <v>./.</v>
      </c>
    </row>
    <row r="53" spans="1:32" ht="25.5">
      <c r="A53" s="199">
        <v>47</v>
      </c>
      <c r="B53" s="241" t="s">
        <v>412</v>
      </c>
      <c r="C53" s="244"/>
      <c r="D53" s="241" t="s">
        <v>493</v>
      </c>
      <c r="E53" s="209" t="s">
        <v>113</v>
      </c>
      <c r="F53" s="209" t="s">
        <v>321</v>
      </c>
      <c r="G53" s="209" t="s">
        <v>120</v>
      </c>
      <c r="H53" s="220">
        <v>2</v>
      </c>
      <c r="I53" s="221">
        <v>2</v>
      </c>
      <c r="J53" s="221">
        <v>1</v>
      </c>
      <c r="K53" s="221">
        <v>3</v>
      </c>
      <c r="L53" s="211" t="str">
        <f>IF(OR(K53="",K53="-"),"",LOOKUP(CONCATENATE(K53,IF(SUM(H53:J53)&lt;5,1,IF(SUM(H53:J53)&lt;8,2,IF(SUM(H53:J53)&lt;11,3,IF(SUM(H53:J53)&lt;14,4,5))))),SIL!Y$5:Y$33,SIL!Z$5:'SIL'!Z$33))</f>
        <v>AM</v>
      </c>
      <c r="M53" s="246" t="s">
        <v>524</v>
      </c>
      <c r="N53" s="246"/>
      <c r="O53" s="246"/>
      <c r="P53" s="222"/>
      <c r="Q53" s="220">
        <v>2</v>
      </c>
      <c r="R53" s="221">
        <v>1</v>
      </c>
      <c r="S53" s="221">
        <v>1</v>
      </c>
      <c r="T53" s="221">
        <v>3</v>
      </c>
      <c r="U53" s="213" t="str">
        <f>IF(OR(T53="",T53="-"),"",LOOKUP(CONCATENATE(T53,IF(SUM(Q53:S53)&lt;5,1,IF(SUM(Q53:S53)&lt;8,2,IF(SUM(Q53:S53)&lt;11,3,IF(SUM(Q53:S53)&lt;14,4,5))))),SIL!Y$5:Y$24,SIL!Z$5:Z$24))</f>
        <v>-</v>
      </c>
      <c r="V53" s="246"/>
      <c r="AA53" s="158"/>
      <c r="AB53" s="158"/>
      <c r="AC53" s="158" t="e">
        <f>#REF!</f>
        <v>#REF!</v>
      </c>
      <c r="AD53" s="159" t="str">
        <f>'Ursprung-Folgen nach ISO 12100'!C57</f>
        <v>U4.9 verschlissene Teile</v>
      </c>
      <c r="AE53" s="160"/>
      <c r="AF53" s="158" t="str">
        <f>'Ursprung-Folgen nach ISO 12100'!D58</f>
        <v>F5 Gefährdung durch Schwingungen</v>
      </c>
    </row>
    <row r="54" spans="1:32" ht="25.5">
      <c r="A54" s="199">
        <v>48</v>
      </c>
      <c r="B54" s="241" t="s">
        <v>412</v>
      </c>
      <c r="C54" s="244"/>
      <c r="D54" s="241" t="s">
        <v>487</v>
      </c>
      <c r="E54" s="209" t="s">
        <v>113</v>
      </c>
      <c r="F54" s="209" t="s">
        <v>321</v>
      </c>
      <c r="G54" s="209" t="s">
        <v>120</v>
      </c>
      <c r="H54" s="220">
        <v>2</v>
      </c>
      <c r="I54" s="221">
        <v>2</v>
      </c>
      <c r="J54" s="221">
        <v>1</v>
      </c>
      <c r="K54" s="221">
        <v>3</v>
      </c>
      <c r="L54" s="211" t="str">
        <f>IF(OR(K54="",K54="-"),"",LOOKUP(CONCATENATE(K54,IF(SUM(H54:J54)&lt;5,1,IF(SUM(H54:J54)&lt;8,2,IF(SUM(H54:J54)&lt;11,3,IF(SUM(H54:J54)&lt;14,4,5))))),SIL!Y$5:Y$33,SIL!Z$5:'SIL'!Z$33))</f>
        <v>AM</v>
      </c>
      <c r="M54" s="246" t="s">
        <v>524</v>
      </c>
      <c r="N54" s="246"/>
      <c r="O54" s="246"/>
      <c r="P54" s="222"/>
      <c r="Q54" s="220">
        <v>2</v>
      </c>
      <c r="R54" s="221">
        <v>1</v>
      </c>
      <c r="S54" s="221">
        <v>1</v>
      </c>
      <c r="T54" s="221">
        <v>3</v>
      </c>
      <c r="U54" s="213" t="str">
        <f>IF(OR(T54="",T54="-"),"",LOOKUP(CONCATENATE(T54,IF(SUM(Q54:S54)&lt;5,1,IF(SUM(Q54:S54)&lt;8,2,IF(SUM(Q54:S54)&lt;11,3,IF(SUM(Q54:S54)&lt;14,4,5))))),SIL!Y$5:Y$24,SIL!Z$5:Z$24))</f>
        <v>-</v>
      </c>
      <c r="V54" s="246"/>
      <c r="AA54" s="158"/>
      <c r="AB54" s="158"/>
      <c r="AC54" s="158" t="e">
        <f>#REF!</f>
        <v>#REF!</v>
      </c>
      <c r="AD54" s="159" t="str">
        <f>'Ursprung-Folgen nach ISO 12100'!C58</f>
        <v>U5 Gefährdung durch Schwingungen</v>
      </c>
      <c r="AE54" s="160"/>
      <c r="AF54" s="158" t="str">
        <f>'Ursprung-Folgen nach ISO 12100'!D59</f>
        <v>F5.1 Unbehagen</v>
      </c>
    </row>
    <row r="55" spans="1:32" ht="38.25">
      <c r="A55" s="199">
        <v>49</v>
      </c>
      <c r="B55" s="241" t="s">
        <v>494</v>
      </c>
      <c r="C55" s="244"/>
      <c r="D55" s="241" t="s">
        <v>495</v>
      </c>
      <c r="E55" s="209" t="s">
        <v>156</v>
      </c>
      <c r="F55" s="209" t="s">
        <v>318</v>
      </c>
      <c r="G55" s="209" t="s">
        <v>148</v>
      </c>
      <c r="H55" s="220">
        <v>1</v>
      </c>
      <c r="I55" s="221">
        <v>2</v>
      </c>
      <c r="J55" s="221">
        <v>1</v>
      </c>
      <c r="K55" s="221">
        <v>4</v>
      </c>
      <c r="L55" s="211" t="str">
        <f>IF(OR(K55="",K55="-"),"",LOOKUP(CONCATENATE(K55,IF(SUM(H55:J55)&lt;5,1,IF(SUM(H55:J55)&lt;8,2,IF(SUM(H55:J55)&lt;11,3,IF(SUM(H55:J55)&lt;14,4,5))))),SIL!Y$5:Y$33,SIL!Z$5:'SIL'!Z$33))</f>
        <v>SIL2</v>
      </c>
      <c r="M55" s="246"/>
      <c r="N55" s="246"/>
      <c r="O55" s="246" t="s">
        <v>534</v>
      </c>
      <c r="P55" s="222"/>
      <c r="Q55" s="220">
        <v>1</v>
      </c>
      <c r="R55" s="221">
        <v>1</v>
      </c>
      <c r="S55" s="221">
        <v>1</v>
      </c>
      <c r="T55" s="221">
        <v>4</v>
      </c>
      <c r="U55" s="213" t="str">
        <f>IF(OR(T55="",T55="-"),"",LOOKUP(CONCATENATE(T55,IF(SUM(Q55:S55)&lt;5,1,IF(SUM(Q55:S55)&lt;8,2,IF(SUM(Q55:S55)&lt;11,3,IF(SUM(Q55:S55)&lt;14,4,5))))),SIL!Y$5:Y$24,SIL!Z$5:Z$24))</f>
        <v>SIL2</v>
      </c>
      <c r="V55" s="247" t="s">
        <v>538</v>
      </c>
      <c r="AA55" s="158"/>
      <c r="AB55" s="158"/>
      <c r="AC55" s="158" t="e">
        <f>#REF!</f>
        <v>#REF!</v>
      </c>
      <c r="AD55" s="159" t="str">
        <f>'Ursprung-Folgen nach ISO 12100'!C59</f>
        <v>U5.1 Kavitationsvorgänge</v>
      </c>
      <c r="AE55" s="160"/>
      <c r="AF55" s="158" t="str">
        <f>'Ursprung-Folgen nach ISO 12100'!D60</f>
        <v>F5.2 Erkrankungen der unteren Wirbelsäule</v>
      </c>
    </row>
    <row r="56" spans="1:32" ht="25.5">
      <c r="A56" s="199">
        <v>50</v>
      </c>
      <c r="B56" s="241" t="s">
        <v>494</v>
      </c>
      <c r="C56" s="244"/>
      <c r="D56" s="241" t="s">
        <v>496</v>
      </c>
      <c r="E56" s="209" t="s">
        <v>131</v>
      </c>
      <c r="F56" s="209" t="s">
        <v>303</v>
      </c>
      <c r="G56" s="209" t="s">
        <v>114</v>
      </c>
      <c r="H56" s="220">
        <v>2</v>
      </c>
      <c r="I56" s="221">
        <v>3</v>
      </c>
      <c r="J56" s="221">
        <v>3</v>
      </c>
      <c r="K56" s="221">
        <v>2</v>
      </c>
      <c r="L56" s="211" t="str">
        <f>IF(OR(K56="",K56="-"),"",LOOKUP(CONCATENATE(K56,IF(SUM(H56:J56)&lt;5,1,IF(SUM(H56:J56)&lt;8,2,IF(SUM(H56:J56)&lt;11,3,IF(SUM(H56:J56)&lt;14,4,5))))),SIL!Y$5:Y$33,SIL!Z$5:'SIL'!Z$33))</f>
        <v>AM</v>
      </c>
      <c r="M56" s="246"/>
      <c r="N56" s="246"/>
      <c r="O56" s="246" t="s">
        <v>539</v>
      </c>
      <c r="P56" s="222"/>
      <c r="Q56" s="220">
        <v>2</v>
      </c>
      <c r="R56" s="221">
        <v>1</v>
      </c>
      <c r="S56" s="221">
        <v>3</v>
      </c>
      <c r="T56" s="221">
        <v>2</v>
      </c>
      <c r="U56" s="213" t="str">
        <f>IF(OR(T56="",T56="-"),"",LOOKUP(CONCATENATE(T56,IF(SUM(Q56:S56)&lt;5,1,IF(SUM(Q56:S56)&lt;8,2,IF(SUM(Q56:S56)&lt;11,3,IF(SUM(Q56:S56)&lt;14,4,5))))),SIL!Y$5:Y$24,SIL!Z$5:Z$24))</f>
        <v>-</v>
      </c>
      <c r="V56" s="246"/>
      <c r="AA56" s="158"/>
      <c r="AB56" s="158"/>
      <c r="AC56" s="158" t="e">
        <f>#REF!</f>
        <v>#REF!</v>
      </c>
      <c r="AD56" s="159" t="str">
        <f>'Ursprung-Folgen nach ISO 12100'!C60</f>
        <v>U5.2 Fehlausrichtung sich bewegender Teile</v>
      </c>
      <c r="AE56" s="160"/>
      <c r="AF56" s="158" t="str">
        <f>'Ursprung-Folgen nach ISO 12100'!D61</f>
        <v>F5.3 neurologische Erkrankung</v>
      </c>
    </row>
    <row r="57" spans="1:32" ht="25.5">
      <c r="A57" s="199">
        <v>51</v>
      </c>
      <c r="B57" s="241" t="s">
        <v>494</v>
      </c>
      <c r="C57" s="244"/>
      <c r="D57" s="241" t="s">
        <v>455</v>
      </c>
      <c r="E57" s="209" t="s">
        <v>140</v>
      </c>
      <c r="F57" s="209" t="s">
        <v>300</v>
      </c>
      <c r="G57" s="209" t="s">
        <v>114</v>
      </c>
      <c r="H57" s="220">
        <v>2</v>
      </c>
      <c r="I57" s="221">
        <v>2</v>
      </c>
      <c r="J57" s="221">
        <v>3</v>
      </c>
      <c r="K57" s="221">
        <v>2</v>
      </c>
      <c r="L57" s="211" t="str">
        <f>IF(OR(K57="",K57="-"),"",LOOKUP(CONCATENATE(K57,IF(SUM(H57:J57)&lt;5,1,IF(SUM(H57:J57)&lt;8,2,IF(SUM(H57:J57)&lt;11,3,IF(SUM(H57:J57)&lt;14,4,5))))),SIL!Y$5:Y$33,SIL!Z$5:'SIL'!Z$33))</f>
        <v>-</v>
      </c>
      <c r="M57" s="246"/>
      <c r="N57" s="246"/>
      <c r="O57" s="246"/>
      <c r="P57" s="222"/>
      <c r="Q57" s="220">
        <v>2</v>
      </c>
      <c r="R57" s="221">
        <v>2</v>
      </c>
      <c r="S57" s="221">
        <v>3</v>
      </c>
      <c r="T57" s="221">
        <v>2</v>
      </c>
      <c r="U57" s="213" t="str">
        <f>IF(OR(T57="",T57="-"),"",LOOKUP(CONCATENATE(T57,IF(SUM(Q57:S57)&lt;5,1,IF(SUM(Q57:S57)&lt;8,2,IF(SUM(Q57:S57)&lt;11,3,IF(SUM(Q57:S57)&lt;14,4,5))))),SIL!Y$5:Y$24,SIL!Z$5:Z$24))</f>
        <v>-</v>
      </c>
      <c r="V57" s="246"/>
      <c r="AA57" s="158"/>
      <c r="AB57" s="158"/>
      <c r="AC57" s="158" t="e">
        <f>#REF!</f>
        <v>#REF!</v>
      </c>
      <c r="AD57" s="159" t="str">
        <f>'Ursprung-Folgen nach ISO 12100'!C61</f>
        <v>U5.3 bewegliche Ausrüstung</v>
      </c>
      <c r="AE57" s="160"/>
      <c r="AF57" s="158" t="str">
        <f>'Ursprung-Folgen nach ISO 12100'!D62</f>
        <v>F5.4 Knochengelenkschaden</v>
      </c>
    </row>
    <row r="58" spans="1:32" ht="38.25">
      <c r="A58" s="199">
        <v>52</v>
      </c>
      <c r="B58" s="241" t="s">
        <v>494</v>
      </c>
      <c r="C58" s="244"/>
      <c r="D58" s="241" t="s">
        <v>497</v>
      </c>
      <c r="E58" s="209" t="s">
        <v>252</v>
      </c>
      <c r="F58" s="209" t="s">
        <v>335</v>
      </c>
      <c r="G58" s="209" t="s">
        <v>259</v>
      </c>
      <c r="H58" s="220">
        <v>2</v>
      </c>
      <c r="I58" s="221">
        <v>2</v>
      </c>
      <c r="J58" s="221">
        <v>1</v>
      </c>
      <c r="K58" s="221">
        <v>2</v>
      </c>
      <c r="L58" s="211" t="str">
        <f>IF(OR(K58="",K58="-"),"",LOOKUP(CONCATENATE(K58,IF(SUM(H58:J58)&lt;5,1,IF(SUM(H58:J58)&lt;8,2,IF(SUM(H58:J58)&lt;11,3,IF(SUM(H58:J58)&lt;14,4,5))))),SIL!Y$5:Y$33,SIL!Z$5:'SIL'!Z$33))</f>
        <v>-</v>
      </c>
      <c r="M58" s="246"/>
      <c r="N58" s="245" t="s">
        <v>503</v>
      </c>
      <c r="O58" s="246"/>
      <c r="P58" s="222"/>
      <c r="Q58" s="220">
        <v>2</v>
      </c>
      <c r="R58" s="221">
        <v>1</v>
      </c>
      <c r="S58" s="221">
        <v>1</v>
      </c>
      <c r="T58" s="221">
        <v>2</v>
      </c>
      <c r="U58" s="213" t="str">
        <f>IF(OR(T58="",T58="-"),"",LOOKUP(CONCATENATE(T58,IF(SUM(Q58:S58)&lt;5,1,IF(SUM(Q58:S58)&lt;8,2,IF(SUM(Q58:S58)&lt;11,3,IF(SUM(Q58:S58)&lt;14,4,5))))),SIL!Y$5:Y$24,SIL!Z$5:Z$24))</f>
        <v>-</v>
      </c>
      <c r="V58" s="246"/>
      <c r="AA58" s="158"/>
      <c r="AB58" s="158"/>
      <c r="AC58" s="158" t="e">
        <f>#REF!</f>
        <v>#REF!</v>
      </c>
      <c r="AD58" s="159" t="str">
        <f>'Ursprung-Folgen nach ISO 12100'!C62</f>
        <v>U5.4 reibende Flächen</v>
      </c>
      <c r="AE58" s="160"/>
      <c r="AF58" s="158" t="str">
        <f>'Ursprung-Folgen nach ISO 12100'!D63</f>
        <v>F5.5 Wirbelsäulenverletzung</v>
      </c>
    </row>
    <row r="59" spans="1:32" ht="25.5">
      <c r="A59" s="199">
        <v>53</v>
      </c>
      <c r="B59" s="241" t="s">
        <v>494</v>
      </c>
      <c r="C59" s="244"/>
      <c r="D59" s="241" t="s">
        <v>457</v>
      </c>
      <c r="E59" s="209" t="s">
        <v>125</v>
      </c>
      <c r="F59" s="209" t="s">
        <v>303</v>
      </c>
      <c r="G59" s="209" t="s">
        <v>114</v>
      </c>
      <c r="H59" s="211">
        <v>1</v>
      </c>
      <c r="I59" s="211">
        <v>3</v>
      </c>
      <c r="J59" s="211">
        <v>1</v>
      </c>
      <c r="K59" s="211">
        <v>3</v>
      </c>
      <c r="L59" s="211" t="str">
        <f>IF(OR(K59="",K59="-"),"",LOOKUP(CONCATENATE(K59,IF(SUM(H59:J59)&lt;5,1,IF(SUM(H59:J59)&lt;8,2,IF(SUM(H59:J59)&lt;11,3,IF(SUM(H59:J59)&lt;14,4,5))))),SIL!Y$5:Y$33,SIL!Z$5:'SIL'!Z$33))</f>
        <v>AM</v>
      </c>
      <c r="M59" s="246"/>
      <c r="N59" s="246"/>
      <c r="O59" s="246" t="s">
        <v>508</v>
      </c>
      <c r="P59" s="222"/>
      <c r="Q59" s="211">
        <v>1</v>
      </c>
      <c r="R59" s="211">
        <v>3</v>
      </c>
      <c r="S59" s="211">
        <v>1</v>
      </c>
      <c r="T59" s="211">
        <v>3</v>
      </c>
      <c r="U59" s="213" t="str">
        <f>IF(OR(T59="",T59="-"),"",LOOKUP(CONCATENATE(T59,IF(SUM(Q59:S59)&lt;5,1,IF(SUM(Q59:S59)&lt;8,2,IF(SUM(Q59:S59)&lt;11,3,IF(SUM(Q59:S59)&lt;14,4,5))))),SIL!Y$5:Y$24,SIL!Z$5:Z$24))</f>
        <v>AM</v>
      </c>
      <c r="V59" s="246"/>
      <c r="AA59" s="158"/>
      <c r="AB59" s="158"/>
      <c r="AC59" s="158" t="e">
        <f>#REF!</f>
        <v>#REF!</v>
      </c>
      <c r="AD59" s="159" t="str">
        <f>'Ursprung-Folgen nach ISO 12100'!C63</f>
        <v>U5.5 mit Unwucht rotierende Teile</v>
      </c>
      <c r="AE59" s="160"/>
      <c r="AF59" s="158" t="str">
        <f>'Ursprung-Folgen nach ISO 12100'!D64</f>
        <v>F5.6 Gefäßerkrankungen</v>
      </c>
    </row>
    <row r="60" spans="1:32" ht="25.5">
      <c r="A60" s="382">
        <v>54</v>
      </c>
      <c r="B60" s="366" t="s">
        <v>494</v>
      </c>
      <c r="C60" s="383"/>
      <c r="D60" s="366" t="s">
        <v>498</v>
      </c>
      <c r="E60" s="384" t="s">
        <v>135</v>
      </c>
      <c r="F60" s="384" t="s">
        <v>313</v>
      </c>
      <c r="G60" s="384" t="s">
        <v>124</v>
      </c>
      <c r="H60" s="385">
        <v>2</v>
      </c>
      <c r="I60" s="386">
        <v>3</v>
      </c>
      <c r="J60" s="386">
        <v>1</v>
      </c>
      <c r="K60" s="386">
        <v>2</v>
      </c>
      <c r="L60" s="387" t="str">
        <f>IF(OR(K60="",K60="-"),"",LOOKUP(CONCATENATE(K60,IF(SUM(H60:J60)&lt;5,1,IF(SUM(H60:J60)&lt;8,2,IF(SUM(H60:J60)&lt;11,3,IF(SUM(H60:J60)&lt;14,4,5))))),SIL!Y$5:Y$33,SIL!Z$5:'SIL'!Z$33))</f>
        <v>-</v>
      </c>
      <c r="M60" s="388"/>
      <c r="N60" s="388"/>
      <c r="O60" s="388" t="s">
        <v>542</v>
      </c>
      <c r="P60" s="389"/>
      <c r="Q60" s="385">
        <v>2</v>
      </c>
      <c r="R60" s="386">
        <v>1</v>
      </c>
      <c r="S60" s="386">
        <v>1</v>
      </c>
      <c r="T60" s="386">
        <v>2</v>
      </c>
      <c r="U60" s="390" t="str">
        <f>IF(OR(T60="",T60="-"),"",LOOKUP(CONCATENATE(T60,IF(SUM(Q60:S60)&lt;5,1,IF(SUM(Q60:S60)&lt;8,2,IF(SUM(Q60:S60)&lt;11,3,IF(SUM(Q60:S60)&lt;14,4,5))))),SIL!Y$5:Y$24,SIL!Z$5:Z$24))</f>
        <v>-</v>
      </c>
      <c r="V60" s="388"/>
      <c r="AA60" s="158"/>
      <c r="AB60" s="158"/>
      <c r="AC60" s="158" t="e">
        <f>#REF!</f>
        <v>#REF!</v>
      </c>
      <c r="AD60" s="159" t="str">
        <f>'Ursprung-Folgen nach ISO 12100'!C64</f>
        <v>U5.6 schwingende Ausrüstung</v>
      </c>
      <c r="AE60" s="160"/>
      <c r="AF60" s="158" t="str">
        <f>'Ursprung-Folgen nach ISO 12100'!D65</f>
        <v>./.</v>
      </c>
    </row>
    <row r="61" spans="1:32">
      <c r="B61" s="232"/>
      <c r="C61" s="233"/>
      <c r="D61" s="234"/>
      <c r="E61" s="235"/>
      <c r="F61" s="235"/>
      <c r="G61" s="235"/>
      <c r="H61" s="236"/>
      <c r="I61" s="237"/>
      <c r="J61" s="237"/>
      <c r="K61" s="237"/>
      <c r="L61" s="238"/>
      <c r="M61" s="239"/>
      <c r="N61" s="239"/>
      <c r="O61" s="239"/>
      <c r="P61" s="239"/>
      <c r="Q61" s="233"/>
      <c r="R61" s="233"/>
      <c r="S61" s="233"/>
      <c r="T61" s="233"/>
      <c r="U61" s="240"/>
      <c r="V61" s="239"/>
      <c r="AA61" s="158"/>
      <c r="AB61" s="158"/>
      <c r="AC61" s="158" t="e">
        <f>#REF!</f>
        <v>#REF!</v>
      </c>
      <c r="AD61" s="159" t="str">
        <f>'Ursprung-Folgen nach ISO 12100'!C65</f>
        <v>U5.7 verschlissene Teile</v>
      </c>
      <c r="AE61" s="160"/>
      <c r="AF61" s="158" t="str">
        <f>'Ursprung-Folgen nach ISO 12100'!D66</f>
        <v>F6 Gefährdung durch Strahlung</v>
      </c>
    </row>
    <row r="62" spans="1:32">
      <c r="B62" s="223"/>
      <c r="C62" s="224"/>
      <c r="D62" s="225"/>
      <c r="E62" s="226"/>
      <c r="F62" s="226"/>
      <c r="G62" s="226"/>
      <c r="H62" s="227"/>
      <c r="I62" s="228"/>
      <c r="J62" s="228"/>
      <c r="K62" s="228"/>
      <c r="L62" s="229"/>
      <c r="M62" s="230"/>
      <c r="N62" s="230"/>
      <c r="O62" s="230"/>
      <c r="P62" s="230"/>
      <c r="Q62" s="224"/>
      <c r="R62" s="224"/>
      <c r="S62" s="224"/>
      <c r="T62" s="224"/>
      <c r="U62" s="231"/>
      <c r="V62" s="230"/>
      <c r="AA62" s="158"/>
      <c r="AB62" s="158"/>
      <c r="AC62" s="158" t="e">
        <f>#REF!</f>
        <v>#REF!</v>
      </c>
      <c r="AD62" s="159" t="str">
        <f>'Ursprung-Folgen nach ISO 12100'!C66</f>
        <v>U6 Gefährdung durch Strahlung</v>
      </c>
      <c r="AE62" s="160"/>
      <c r="AF62" s="158" t="str">
        <f>'Ursprung-Folgen nach ISO 12100'!D67</f>
        <v>F6.1 Verbrennung</v>
      </c>
    </row>
    <row r="63" spans="1:32">
      <c r="B63" s="223"/>
      <c r="C63" s="224"/>
      <c r="D63" s="225"/>
      <c r="E63" s="226"/>
      <c r="F63" s="226"/>
      <c r="G63" s="226"/>
      <c r="H63" s="227"/>
      <c r="I63" s="228"/>
      <c r="J63" s="228"/>
      <c r="K63" s="228"/>
      <c r="L63" s="229"/>
      <c r="M63" s="230"/>
      <c r="N63" s="230"/>
      <c r="O63" s="230"/>
      <c r="P63" s="230"/>
      <c r="Q63" s="224"/>
      <c r="R63" s="224"/>
      <c r="S63" s="224"/>
      <c r="T63" s="224"/>
      <c r="U63" s="231"/>
      <c r="V63" s="230"/>
      <c r="AA63" s="158"/>
      <c r="AB63" s="158"/>
      <c r="AC63" s="158" t="e">
        <f>#REF!</f>
        <v>#REF!</v>
      </c>
      <c r="AD63" s="159" t="str">
        <f>'Ursprung-Folgen nach ISO 12100'!C67</f>
        <v>U6.1 ionisierende Strahlungsquelle</v>
      </c>
      <c r="AE63" s="160"/>
      <c r="AF63" s="158" t="str">
        <f>'Ursprung-Folgen nach ISO 12100'!D68</f>
        <v>F6.2 Augen- und Hautschädigung</v>
      </c>
    </row>
    <row r="64" spans="1:32">
      <c r="B64" s="223"/>
      <c r="C64" s="224"/>
      <c r="D64" s="225"/>
      <c r="E64" s="226"/>
      <c r="F64" s="226"/>
      <c r="G64" s="226"/>
      <c r="H64" s="227"/>
      <c r="I64" s="228"/>
      <c r="J64" s="228"/>
      <c r="K64" s="228"/>
      <c r="L64" s="229"/>
      <c r="M64" s="230"/>
      <c r="N64" s="230"/>
      <c r="O64" s="230"/>
      <c r="P64" s="230"/>
      <c r="Q64" s="224"/>
      <c r="R64" s="224"/>
      <c r="S64" s="224"/>
      <c r="T64" s="224"/>
      <c r="U64" s="231"/>
      <c r="V64" s="230"/>
      <c r="AA64" s="158"/>
      <c r="AB64" s="158"/>
      <c r="AC64" s="158" t="e">
        <f>#REF!</f>
        <v>#REF!</v>
      </c>
      <c r="AD64" s="159" t="str">
        <f>'Ursprung-Folgen nach ISO 12100'!C68</f>
        <v>U6.2 niederfrequente elektromagnetische Strahlung</v>
      </c>
      <c r="AE64" s="160"/>
      <c r="AF64" s="158" t="str">
        <f>'Ursprung-Folgen nach ISO 12100'!D69</f>
        <v>F6.3 Auswirkungen auf die Fortpflanzungsfähigkeit</v>
      </c>
    </row>
    <row r="65" spans="2:32" ht="25.5">
      <c r="B65" s="223"/>
      <c r="C65" s="224"/>
      <c r="D65" s="225"/>
      <c r="E65" s="226"/>
      <c r="F65" s="226"/>
      <c r="G65" s="226"/>
      <c r="H65" s="227"/>
      <c r="I65" s="228"/>
      <c r="J65" s="228"/>
      <c r="K65" s="228"/>
      <c r="L65" s="229"/>
      <c r="M65" s="230"/>
      <c r="N65" s="230"/>
      <c r="O65" s="230"/>
      <c r="P65" s="230"/>
      <c r="Q65" s="224"/>
      <c r="R65" s="224"/>
      <c r="S65" s="224"/>
      <c r="T65" s="224"/>
      <c r="U65" s="231"/>
      <c r="V65" s="230"/>
      <c r="AA65" s="158"/>
      <c r="AB65" s="158"/>
      <c r="AC65" s="158" t="e">
        <f>#REF!</f>
        <v>#REF!</v>
      </c>
      <c r="AD65" s="159" t="str">
        <f>'Ursprung-Folgen nach ISO 12100'!C69</f>
        <v>U6.3 optische Strahlung (infrarot, sichtbar und ultraviolett) einschließlich Laserstrahlen</v>
      </c>
      <c r="AE65" s="160"/>
      <c r="AF65" s="158" t="str">
        <f>'Ursprung-Folgen nach ISO 12100'!D70</f>
        <v>F6.4 genetische Veränderung</v>
      </c>
    </row>
    <row r="66" spans="2:32">
      <c r="B66" s="223"/>
      <c r="C66" s="224"/>
      <c r="D66" s="225"/>
      <c r="E66" s="226"/>
      <c r="F66" s="226"/>
      <c r="G66" s="226"/>
      <c r="H66" s="227"/>
      <c r="I66" s="228"/>
      <c r="J66" s="228"/>
      <c r="K66" s="228"/>
      <c r="L66" s="229"/>
      <c r="M66" s="230"/>
      <c r="N66" s="230"/>
      <c r="O66" s="230"/>
      <c r="P66" s="230"/>
      <c r="Q66" s="224"/>
      <c r="R66" s="224"/>
      <c r="S66" s="224"/>
      <c r="T66" s="224"/>
      <c r="U66" s="231"/>
      <c r="V66" s="230"/>
      <c r="AA66" s="158"/>
      <c r="AB66" s="158"/>
      <c r="AC66" s="158" t="e">
        <f>#REF!</f>
        <v>#REF!</v>
      </c>
      <c r="AD66" s="159" t="str">
        <f>'Ursprung-Folgen nach ISO 12100'!C70</f>
        <v>U6.4 hochfrequente elektromagnetische Strahlung</v>
      </c>
      <c r="AE66" s="160"/>
      <c r="AF66" s="158" t="str">
        <f>'Ursprung-Folgen nach ISO 12100'!D71</f>
        <v>F6.5 Kopfschmerzen, Schlaflosigkeit usw.</v>
      </c>
    </row>
    <row r="67" spans="2:32">
      <c r="B67" s="223"/>
      <c r="C67" s="224"/>
      <c r="D67" s="225"/>
      <c r="E67" s="226"/>
      <c r="F67" s="226"/>
      <c r="G67" s="226"/>
      <c r="H67" s="227"/>
      <c r="I67" s="228"/>
      <c r="J67" s="228"/>
      <c r="K67" s="228"/>
      <c r="L67" s="229"/>
      <c r="M67" s="230"/>
      <c r="N67" s="230"/>
      <c r="O67" s="230"/>
      <c r="P67" s="230"/>
      <c r="Q67" s="224"/>
      <c r="R67" s="224"/>
      <c r="S67" s="224"/>
      <c r="T67" s="224"/>
      <c r="U67" s="231"/>
      <c r="V67" s="230"/>
      <c r="AA67" s="158"/>
      <c r="AB67" s="158"/>
      <c r="AC67" s="158" t="e">
        <f>#REF!</f>
        <v>#REF!</v>
      </c>
      <c r="AD67" s="159" t="str">
        <f>'Ursprung-Folgen nach ISO 12100'!C71</f>
        <v>./.</v>
      </c>
      <c r="AE67" s="160"/>
      <c r="AF67" s="158" t="str">
        <f>'Ursprung-Folgen nach ISO 12100'!D72</f>
        <v>F7 Gefährdungen durch Materialien und Stoffe</v>
      </c>
    </row>
    <row r="68" spans="2:32">
      <c r="B68" s="224"/>
      <c r="C68" s="224"/>
      <c r="D68" s="225"/>
      <c r="E68" s="226"/>
      <c r="F68" s="226"/>
      <c r="G68" s="226"/>
      <c r="H68" s="227"/>
      <c r="I68" s="228"/>
      <c r="J68" s="228"/>
      <c r="K68" s="228"/>
      <c r="L68" s="229"/>
      <c r="M68" s="230"/>
      <c r="N68" s="230"/>
      <c r="O68" s="230"/>
      <c r="P68" s="230"/>
      <c r="Q68" s="224"/>
      <c r="R68" s="224"/>
      <c r="S68" s="224"/>
      <c r="T68" s="224"/>
      <c r="U68" s="231"/>
      <c r="V68" s="230"/>
      <c r="AA68" s="158"/>
      <c r="AB68" s="158"/>
      <c r="AC68" s="158" t="e">
        <f>#REF!</f>
        <v>#REF!</v>
      </c>
      <c r="AD68" s="159" t="str">
        <f>'Ursprung-Folgen nach ISO 12100'!C72</f>
        <v>U7 Gefährdungen durch Materialien und Stoffe</v>
      </c>
      <c r="AE68" s="160"/>
      <c r="AF68" s="158" t="str">
        <f>'Ursprung-Folgen nach ISO 12100'!D73</f>
        <v>F7.1 Atembeschwerden, Ersticken</v>
      </c>
    </row>
    <row r="69" spans="2:32">
      <c r="B69" s="224"/>
      <c r="C69" s="224"/>
      <c r="D69" s="225"/>
      <c r="E69" s="226"/>
      <c r="F69" s="226"/>
      <c r="G69" s="226"/>
      <c r="H69" s="227"/>
      <c r="I69" s="228"/>
      <c r="J69" s="228"/>
      <c r="K69" s="228"/>
      <c r="L69" s="229"/>
      <c r="M69" s="230"/>
      <c r="N69" s="230"/>
      <c r="O69" s="230"/>
      <c r="P69" s="230"/>
      <c r="Q69" s="224"/>
      <c r="R69" s="224"/>
      <c r="S69" s="224"/>
      <c r="T69" s="224"/>
      <c r="U69" s="231"/>
      <c r="V69" s="230"/>
      <c r="AA69" s="158"/>
      <c r="AB69" s="158"/>
      <c r="AC69" s="158" t="e">
        <f>#REF!</f>
        <v>#REF!</v>
      </c>
      <c r="AD69" s="159" t="str">
        <f>'Ursprung-Folgen nach ISO 12100'!C73</f>
        <v>U7.1 Aerosole</v>
      </c>
      <c r="AE69" s="160"/>
      <c r="AF69" s="158" t="str">
        <f>'Ursprung-Folgen nach ISO 12100'!D74</f>
        <v>F7.2 Krebs</v>
      </c>
    </row>
    <row r="70" spans="2:32">
      <c r="B70" s="224"/>
      <c r="C70" s="224"/>
      <c r="D70" s="225"/>
      <c r="E70" s="226"/>
      <c r="F70" s="226"/>
      <c r="G70" s="226"/>
      <c r="H70" s="227"/>
      <c r="I70" s="228"/>
      <c r="J70" s="228"/>
      <c r="K70" s="228"/>
      <c r="L70" s="229"/>
      <c r="M70" s="230"/>
      <c r="N70" s="230"/>
      <c r="O70" s="230"/>
      <c r="P70" s="230"/>
      <c r="Q70" s="224"/>
      <c r="R70" s="224"/>
      <c r="S70" s="224"/>
      <c r="T70" s="224"/>
      <c r="U70" s="231"/>
      <c r="V70" s="230"/>
      <c r="AA70" s="158"/>
      <c r="AB70" s="158"/>
      <c r="AC70" s="158" t="e">
        <f>#REF!</f>
        <v>#REF!</v>
      </c>
      <c r="AD70" s="159" t="str">
        <f>'Ursprung-Folgen nach ISO 12100'!C74</f>
        <v>U7.2 biologische und mikrobiologische (Viren, Bakterien, Pilze)</v>
      </c>
      <c r="AE70" s="160"/>
      <c r="AF70" s="158" t="str">
        <f>'Ursprung-Folgen nach ISO 12100'!D75</f>
        <v>F7.3 Korrosion</v>
      </c>
    </row>
    <row r="71" spans="2:32">
      <c r="B71" s="224"/>
      <c r="C71" s="224"/>
      <c r="D71" s="225"/>
      <c r="E71" s="226"/>
      <c r="F71" s="226"/>
      <c r="G71" s="226"/>
      <c r="H71" s="227"/>
      <c r="I71" s="228"/>
      <c r="J71" s="228"/>
      <c r="K71" s="228"/>
      <c r="L71" s="229"/>
      <c r="M71" s="230"/>
      <c r="N71" s="230"/>
      <c r="O71" s="230"/>
      <c r="P71" s="230"/>
      <c r="Q71" s="224"/>
      <c r="R71" s="224"/>
      <c r="S71" s="224"/>
      <c r="T71" s="224"/>
      <c r="U71" s="231"/>
      <c r="V71" s="230"/>
      <c r="AA71" s="158"/>
      <c r="AB71" s="158"/>
      <c r="AC71" s="158" t="e">
        <f>#REF!</f>
        <v>#REF!</v>
      </c>
      <c r="AD71" s="159" t="str">
        <f>'Ursprung-Folgen nach ISO 12100'!C75</f>
        <v>U7.3 Brennstoffe</v>
      </c>
      <c r="AE71" s="160"/>
      <c r="AF71" s="158" t="str">
        <f>'Ursprung-Folgen nach ISO 12100'!D76</f>
        <v>F7.4 Auswirkungen auf die Fortpflanzungsfähigkeit</v>
      </c>
    </row>
    <row r="72" spans="2:32">
      <c r="B72" s="224"/>
      <c r="C72" s="224"/>
      <c r="D72" s="225"/>
      <c r="E72" s="226"/>
      <c r="F72" s="226"/>
      <c r="G72" s="226"/>
      <c r="H72" s="227"/>
      <c r="I72" s="228"/>
      <c r="J72" s="228"/>
      <c r="K72" s="228"/>
      <c r="L72" s="229"/>
      <c r="M72" s="230"/>
      <c r="N72" s="230"/>
      <c r="O72" s="230"/>
      <c r="P72" s="230"/>
      <c r="Q72" s="224"/>
      <c r="R72" s="224"/>
      <c r="S72" s="224"/>
      <c r="T72" s="224"/>
      <c r="U72" s="231"/>
      <c r="V72" s="230"/>
      <c r="AA72" s="158"/>
      <c r="AB72" s="158"/>
      <c r="AC72" s="158" t="e">
        <f>#REF!</f>
        <v>#REF!</v>
      </c>
      <c r="AD72" s="159" t="str">
        <f>'Ursprung-Folgen nach ISO 12100'!C76</f>
        <v>U7.4 Stäube</v>
      </c>
      <c r="AE72" s="160"/>
      <c r="AF72" s="158" t="str">
        <f>'Ursprung-Folgen nach ISO 12100'!D77</f>
        <v>F7.5 Explosion</v>
      </c>
    </row>
    <row r="73" spans="2:32">
      <c r="B73" s="224"/>
      <c r="C73" s="224"/>
      <c r="D73" s="225"/>
      <c r="E73" s="226"/>
      <c r="F73" s="226"/>
      <c r="G73" s="226"/>
      <c r="H73" s="227"/>
      <c r="I73" s="228"/>
      <c r="J73" s="228"/>
      <c r="K73" s="228"/>
      <c r="L73" s="229"/>
      <c r="M73" s="230"/>
      <c r="N73" s="230"/>
      <c r="O73" s="230"/>
      <c r="P73" s="230"/>
      <c r="Q73" s="224"/>
      <c r="R73" s="224"/>
      <c r="S73" s="224"/>
      <c r="T73" s="224"/>
      <c r="U73" s="231"/>
      <c r="V73" s="230"/>
      <c r="AA73" s="158"/>
      <c r="AB73" s="158"/>
      <c r="AC73" s="158" t="e">
        <f>#REF!</f>
        <v>#REF!</v>
      </c>
      <c r="AD73" s="159" t="str">
        <f>'Ursprung-Folgen nach ISO 12100'!C77</f>
        <v>U7.5 Explosivstoffe</v>
      </c>
      <c r="AE73" s="160"/>
      <c r="AF73" s="158" t="str">
        <f>'Ursprung-Folgen nach ISO 12100'!D78</f>
        <v>F7.6 Feuer</v>
      </c>
    </row>
    <row r="74" spans="2:32">
      <c r="AA74" s="158"/>
      <c r="AB74" s="158"/>
      <c r="AC74" s="158" t="e">
        <f>#REF!</f>
        <v>#REF!</v>
      </c>
      <c r="AD74" s="159" t="str">
        <f>'Ursprung-Folgen nach ISO 12100'!C78</f>
        <v>U7.6 Fasern</v>
      </c>
      <c r="AE74" s="160"/>
      <c r="AF74" s="158" t="str">
        <f>'Ursprung-Folgen nach ISO 12100'!D79</f>
        <v>F7.7 Infektion</v>
      </c>
    </row>
    <row r="75" spans="2:32">
      <c r="AA75" s="158"/>
      <c r="AB75" s="158"/>
      <c r="AC75" s="158" t="e">
        <f>#REF!</f>
        <v>#REF!</v>
      </c>
      <c r="AD75" s="159" t="str">
        <f>'Ursprung-Folgen nach ISO 12100'!C79</f>
        <v>U7.7 feuergefährliches Material</v>
      </c>
      <c r="AE75" s="160"/>
      <c r="AF75" s="158" t="str">
        <f>'Ursprung-Folgen nach ISO 12100'!D80</f>
        <v>F7.8 Veränderungen des Erbguts</v>
      </c>
    </row>
    <row r="76" spans="2:32">
      <c r="AA76" s="158"/>
      <c r="AB76" s="158"/>
      <c r="AC76" s="158" t="e">
        <f>#REF!</f>
        <v>#REF!</v>
      </c>
      <c r="AD76" s="159" t="str">
        <f>'Ursprung-Folgen nach ISO 12100'!C80</f>
        <v>U7.8 Flüssigkeiten</v>
      </c>
      <c r="AE76" s="160"/>
      <c r="AF76" s="158" t="str">
        <f>'Ursprung-Folgen nach ISO 12100'!D81</f>
        <v>F7.9 Vergiftung</v>
      </c>
    </row>
    <row r="77" spans="2:32">
      <c r="AA77" s="158"/>
      <c r="AB77" s="158"/>
      <c r="AC77" s="158" t="e">
        <f>#REF!</f>
        <v>#REF!</v>
      </c>
      <c r="AD77" s="159" t="str">
        <f>'Ursprung-Folgen nach ISO 12100'!C81</f>
        <v>U7.9 Dämpfe</v>
      </c>
      <c r="AE77" s="160"/>
      <c r="AF77" s="158" t="str">
        <f>'Ursprung-Folgen nach ISO 12100'!D82</f>
        <v>F7.10 Sensibilisierung</v>
      </c>
    </row>
    <row r="78" spans="2:32">
      <c r="AA78" s="158"/>
      <c r="AB78" s="158"/>
      <c r="AC78" s="158" t="e">
        <f>#REF!</f>
        <v>#REF!</v>
      </c>
      <c r="AD78" s="159" t="str">
        <f>'Ursprung-Folgen nach ISO 12100'!C82</f>
        <v>U7.10 Gase</v>
      </c>
      <c r="AE78" s="160"/>
      <c r="AF78" s="158" t="str">
        <f>'Ursprung-Folgen nach ISO 12100'!D83</f>
        <v>./.</v>
      </c>
    </row>
    <row r="79" spans="2:32">
      <c r="AA79" s="158"/>
      <c r="AB79" s="158"/>
      <c r="AC79" s="158" t="e">
        <f>#REF!</f>
        <v>#REF!</v>
      </c>
      <c r="AD79" s="159" t="str">
        <f>'Ursprung-Folgen nach ISO 12100'!C83</f>
        <v>U7.11 Nebel</v>
      </c>
      <c r="AE79" s="160"/>
      <c r="AF79" s="158" t="str">
        <f>'Ursprung-Folgen nach ISO 12100'!D84</f>
        <v>./.</v>
      </c>
    </row>
    <row r="80" spans="2:32">
      <c r="AA80" s="158"/>
      <c r="AB80" s="158"/>
      <c r="AC80" s="158" t="e">
        <f>#REF!</f>
        <v>#REF!</v>
      </c>
      <c r="AD80" s="159" t="str">
        <f>'Ursprung-Folgen nach ISO 12100'!C84</f>
        <v>U7.12 Oxidationsmittel</v>
      </c>
      <c r="AE80" s="160"/>
      <c r="AF80" s="158" t="str">
        <f>'Ursprung-Folgen nach ISO 12100'!D85</f>
        <v>F8 Gefährdung durch unergonomische Gestaltung</v>
      </c>
    </row>
    <row r="81" spans="27:32">
      <c r="AA81" s="158"/>
      <c r="AB81" s="158"/>
      <c r="AC81" s="158" t="e">
        <f>#REF!</f>
        <v>#REF!</v>
      </c>
      <c r="AD81" s="159" t="str">
        <f>'Ursprung-Folgen nach ISO 12100'!C85</f>
        <v>U8 Gefährdung durch unergonomische Gestaltung</v>
      </c>
      <c r="AE81" s="160"/>
      <c r="AF81" s="158" t="str">
        <f>'Ursprung-Folgen nach ISO 12100'!D86</f>
        <v>F8.1 Unbehagen</v>
      </c>
    </row>
    <row r="82" spans="27:32">
      <c r="AA82" s="158"/>
      <c r="AB82" s="158"/>
      <c r="AC82" s="158" t="e">
        <f>#REF!</f>
        <v>#REF!</v>
      </c>
      <c r="AD82" s="159" t="str">
        <f>'Ursprung-Folgen nach ISO 12100'!C86</f>
        <v>U8.1 Zugang</v>
      </c>
      <c r="AE82" s="160"/>
      <c r="AF82" s="158" t="str">
        <f>'Ursprung-Folgen nach ISO 12100'!D87</f>
        <v>F8.2 Ermüdung</v>
      </c>
    </row>
    <row r="83" spans="27:32">
      <c r="AA83" s="158"/>
      <c r="AB83" s="158"/>
      <c r="AC83" s="158" t="e">
        <f>#REF!</f>
        <v>#REF!</v>
      </c>
      <c r="AD83" s="159" t="str">
        <f>'Ursprung-Folgen nach ISO 12100'!C87</f>
        <v>U8.2 Gestaltung oder Anordnung von Anzeigen</v>
      </c>
      <c r="AE83" s="160"/>
      <c r="AF83" s="158" t="str">
        <f>'Ursprung-Folgen nach ISO 12100'!D88</f>
        <v>F8.3 Störungen des Bewegungsapparates</v>
      </c>
    </row>
    <row r="84" spans="27:32">
      <c r="AA84" s="158"/>
      <c r="AB84" s="158"/>
      <c r="AC84" s="158" t="e">
        <f>#REF!</f>
        <v>#REF!</v>
      </c>
      <c r="AD84" s="159" t="str">
        <f>'Ursprung-Folgen nach ISO 12100'!C88</f>
        <v>U8.3 Gestaltung, Anordnung oder Erkennung</v>
      </c>
      <c r="AE84" s="160"/>
      <c r="AF84" s="158" t="str">
        <f>'Ursprung-Folgen nach ISO 12100'!D89</f>
        <v>F8.4 Stress</v>
      </c>
    </row>
    <row r="85" spans="27:32">
      <c r="AA85" s="158"/>
      <c r="AB85" s="158"/>
      <c r="AC85" s="158" t="e">
        <f>#REF!</f>
        <v>#REF!</v>
      </c>
      <c r="AD85" s="159" t="str">
        <f>'Ursprung-Folgen nach ISO 12100'!C89</f>
        <v>U8.4 Anstrengung</v>
      </c>
      <c r="AE85" s="160"/>
      <c r="AF85" s="158" t="str">
        <f>'Ursprung-Folgen nach ISO 12100'!D90</f>
        <v>F8.5 alle weiteren (z.B. mechanischen, elektrischen) Probleme als Folge menschlichen Fehlverhaltens</v>
      </c>
    </row>
    <row r="86" spans="27:32">
      <c r="AA86" s="158"/>
      <c r="AB86" s="158"/>
      <c r="AC86" s="158" t="e">
        <f>#REF!</f>
        <v>#REF!</v>
      </c>
      <c r="AD86" s="159" t="str">
        <f>'Ursprung-Folgen nach ISO 12100'!C90</f>
        <v>U8.5 Flackern, Blenden, Schattenbildung und stroboskopische Effekte</v>
      </c>
      <c r="AE86" s="160"/>
      <c r="AF86" s="158" t="str">
        <f>'Ursprung-Folgen nach ISO 12100'!D91</f>
        <v>./.</v>
      </c>
    </row>
    <row r="87" spans="27:32">
      <c r="AA87" s="158"/>
      <c r="AB87" s="158"/>
      <c r="AC87" s="158" t="e">
        <f>#REF!</f>
        <v>#REF!</v>
      </c>
      <c r="AD87" s="159" t="str">
        <f>'Ursprung-Folgen nach ISO 12100'!C91</f>
        <v>U8.6 örtliche Beleuchtung</v>
      </c>
      <c r="AE87" s="160"/>
      <c r="AF87" s="158" t="str">
        <f>'Ursprung-Folgen nach ISO 12100'!D92</f>
        <v>./.</v>
      </c>
    </row>
    <row r="88" spans="27:32">
      <c r="AA88" s="158"/>
      <c r="AB88" s="158"/>
      <c r="AC88" s="158" t="e">
        <f>#REF!</f>
        <v>#REF!</v>
      </c>
      <c r="AD88" s="159" t="str">
        <f>'Ursprung-Folgen nach ISO 12100'!C92</f>
        <v>U8.7 psychische Überbelastung/Unterforderung</v>
      </c>
      <c r="AE88" s="160"/>
      <c r="AF88" s="158" t="str">
        <f>'Ursprung-Folgen nach ISO 12100'!D93</f>
        <v>./.</v>
      </c>
    </row>
    <row r="89" spans="27:32">
      <c r="AA89" s="158"/>
      <c r="AB89" s="158"/>
      <c r="AC89" s="158" t="e">
        <f>#REF!</f>
        <v>#REF!</v>
      </c>
      <c r="AD89" s="159" t="str">
        <f>'Ursprung-Folgen nach ISO 12100'!C93</f>
        <v>U8.8 Körperhaltung</v>
      </c>
      <c r="AE89" s="160"/>
      <c r="AF89" s="158" t="str">
        <f>'Ursprung-Folgen nach ISO 12100'!D94</f>
        <v>./.</v>
      </c>
    </row>
    <row r="90" spans="27:32">
      <c r="AA90" s="158"/>
      <c r="AB90" s="158"/>
      <c r="AC90" s="158" t="e">
        <f>#REF!</f>
        <v>#REF!</v>
      </c>
      <c r="AD90" s="159" t="str">
        <f>'Ursprung-Folgen nach ISO 12100'!C94</f>
        <v>U8.9 sich wiederholende Tätigkeiten</v>
      </c>
      <c r="AE90" s="160"/>
      <c r="AF90" s="158" t="str">
        <f>'Ursprung-Folgen nach ISO 12100'!D95</f>
        <v>./.</v>
      </c>
    </row>
    <row r="91" spans="27:32">
      <c r="AA91" s="158"/>
      <c r="AB91" s="158"/>
      <c r="AC91" s="158" t="e">
        <f>#REF!</f>
        <v>#REF!</v>
      </c>
      <c r="AD91" s="159" t="str">
        <f>'Ursprung-Folgen nach ISO 12100'!C95</f>
        <v>U8.10 Sichtbarkeit</v>
      </c>
      <c r="AE91" s="160"/>
      <c r="AF91" s="158" t="str">
        <f>'Ursprung-Folgen nach ISO 12100'!D96</f>
        <v>F9 Gefährdungen im Zusammenhang mit der Einsatzumgebung der Maschine</v>
      </c>
    </row>
    <row r="92" spans="27:32">
      <c r="AA92" s="158"/>
      <c r="AB92" s="158"/>
      <c r="AC92" s="158" t="e">
        <f>#REF!</f>
        <v>#REF!</v>
      </c>
      <c r="AD92" s="159" t="str">
        <f>'Ursprung-Folgen nach ISO 12100'!C96</f>
        <v>U9 Gefährdungen im Zusammenhang mit der Einsatzumgebung der Maschine</v>
      </c>
      <c r="AE92" s="160"/>
      <c r="AF92" s="158" t="str">
        <f>'Ursprung-Folgen nach ISO 12100'!D97</f>
        <v>F9.1 Verbrennungen</v>
      </c>
    </row>
    <row r="93" spans="27:32">
      <c r="AA93" s="158"/>
      <c r="AB93" s="158"/>
      <c r="AC93" s="158" t="e">
        <f>#REF!</f>
        <v>#REF!</v>
      </c>
      <c r="AD93" s="159" t="str">
        <f>'Ursprung-Folgen nach ISO 12100'!C97</f>
        <v>U9.1 Staub und Nebel</v>
      </c>
      <c r="AE93" s="160"/>
      <c r="AF93" s="158" t="str">
        <f>'Ursprung-Folgen nach ISO 12100'!D98</f>
        <v>F9.2 leichte Erkrankungen</v>
      </c>
    </row>
    <row r="94" spans="27:32">
      <c r="AA94" s="158"/>
      <c r="AB94" s="158"/>
      <c r="AC94" s="158" t="e">
        <f>#REF!</f>
        <v>#REF!</v>
      </c>
      <c r="AD94" s="159" t="str">
        <f>'Ursprung-Folgen nach ISO 12100'!C98</f>
        <v>U9.2 elektromagnetische Störungen</v>
      </c>
      <c r="AE94" s="160"/>
      <c r="AF94" s="158" t="str">
        <f>'Ursprung-Folgen nach ISO 12100'!D99</f>
        <v>F9.3 Ausrutschen, Stürzen</v>
      </c>
    </row>
    <row r="95" spans="27:32">
      <c r="AA95" s="158"/>
      <c r="AB95" s="158"/>
      <c r="AC95" s="158" t="e">
        <f>#REF!</f>
        <v>#REF!</v>
      </c>
      <c r="AD95" s="159" t="str">
        <f>'Ursprung-Folgen nach ISO 12100'!C99</f>
        <v>U9.3 Blitzschlag</v>
      </c>
      <c r="AE95" s="160"/>
      <c r="AF95" s="158" t="str">
        <f>'Ursprung-Folgen nach ISO 12100'!D100</f>
        <v>F9.4 Ersticken</v>
      </c>
    </row>
    <row r="96" spans="27:32">
      <c r="AA96" s="158"/>
      <c r="AB96" s="158"/>
      <c r="AC96" s="158" t="e">
        <f>#REF!</f>
        <v>#REF!</v>
      </c>
      <c r="AD96" s="159" t="str">
        <f>'Ursprung-Folgen nach ISO 12100'!C100</f>
        <v>U9.4 Feuchtigkeit</v>
      </c>
      <c r="AE96" s="160"/>
      <c r="AF96" s="158" t="str">
        <f>'Ursprung-Folgen nach ISO 12100'!D101</f>
        <v>F9.5 alle weiteren Probleme, die als Folge der Auswirkungen der Gefährdungsquellen an der Maschine oder an Teilen der Maschine auftreten</v>
      </c>
    </row>
    <row r="97" spans="27:32">
      <c r="AA97" s="158"/>
      <c r="AB97" s="158"/>
      <c r="AC97" s="158" t="e">
        <f>#REF!</f>
        <v>#REF!</v>
      </c>
      <c r="AD97" s="159" t="str">
        <f>'Ursprung-Folgen nach ISO 12100'!C101</f>
        <v>U9.5 Verunreinigungen</v>
      </c>
      <c r="AE97" s="160"/>
      <c r="AF97" s="158" t="str">
        <f>'Ursprung-Folgen nach ISO 12100'!D102</f>
        <v>./.</v>
      </c>
    </row>
    <row r="98" spans="27:32">
      <c r="AA98" s="158"/>
      <c r="AB98" s="158"/>
      <c r="AC98" s="158" t="e">
        <f>#REF!</f>
        <v>#REF!</v>
      </c>
      <c r="AD98" s="159" t="str">
        <f>'Ursprung-Folgen nach ISO 12100'!C102</f>
        <v>U9.6 Schnee</v>
      </c>
      <c r="AE98" s="160"/>
      <c r="AF98" s="158" t="str">
        <f>'Ursprung-Folgen nach ISO 12100'!D103</f>
        <v>./.</v>
      </c>
    </row>
    <row r="99" spans="27:32">
      <c r="AA99" s="158"/>
      <c r="AB99" s="158"/>
      <c r="AC99" s="158" t="e">
        <f>#REF!</f>
        <v>#REF!</v>
      </c>
      <c r="AD99" s="159" t="str">
        <f>'Ursprung-Folgen nach ISO 12100'!C103</f>
        <v>U9.7 Temperatur</v>
      </c>
      <c r="AE99" s="160"/>
      <c r="AF99" s="158" t="str">
        <f>'Ursprung-Folgen nach ISO 12100'!D104</f>
        <v>./.</v>
      </c>
    </row>
    <row r="100" spans="27:32">
      <c r="AA100" s="158"/>
      <c r="AB100" s="158"/>
      <c r="AC100" s="158" t="e">
        <f>#REF!</f>
        <v>#REF!</v>
      </c>
      <c r="AD100" s="159" t="str">
        <f>'Ursprung-Folgen nach ISO 12100'!C104</f>
        <v>U9.8 Wasser</v>
      </c>
      <c r="AE100" s="160"/>
      <c r="AF100" s="158" t="str">
        <f>'Ursprung-Folgen nach ISO 12100'!D105</f>
        <v>./.</v>
      </c>
    </row>
    <row r="101" spans="27:32">
      <c r="AA101" s="158"/>
      <c r="AB101" s="158"/>
      <c r="AC101" s="158" t="e">
        <f>#REF!</f>
        <v>#REF!</v>
      </c>
      <c r="AD101" s="159" t="str">
        <f>'Ursprung-Folgen nach ISO 12100'!C105</f>
        <v>U9.9 Wind</v>
      </c>
      <c r="AE101" s="160"/>
      <c r="AF101" s="158" t="str">
        <f>'Ursprung-Folgen nach ISO 12100'!D106</f>
        <v>./.</v>
      </c>
    </row>
    <row r="102" spans="27:32">
      <c r="AA102" s="158"/>
      <c r="AB102" s="158"/>
      <c r="AC102" s="158" t="e">
        <f>#REF!</f>
        <v>#REF!</v>
      </c>
      <c r="AD102" s="159" t="str">
        <f>'Ursprung-Folgen nach ISO 12100'!C106</f>
        <v>U9.10 Sauerstoffmangel</v>
      </c>
      <c r="AE102" s="160"/>
      <c r="AF102" s="158" t="str">
        <f>'Ursprung-Folgen nach ISO 12100'!D107</f>
        <v>F10 Kombination von Gefährdungen</v>
      </c>
    </row>
    <row r="103" spans="27:32">
      <c r="AA103" s="158"/>
      <c r="AB103" s="158"/>
      <c r="AC103" s="158" t="e">
        <f>#REF!</f>
        <v>#REF!</v>
      </c>
      <c r="AD103" s="159" t="str">
        <f>'Ursprung-Folgen nach ISO 12100'!C107</f>
        <v>U10 Kombination von Gefährdungen</v>
      </c>
      <c r="AE103" s="160"/>
      <c r="AF103" s="158" t="str">
        <f>'Ursprung-Folgen nach ISO 12100'!D108</f>
        <v>F10.1 z.B. Dehydrierung, Bewusstseinsverlust, Hitzeschock</v>
      </c>
    </row>
    <row r="104" spans="27:32" ht="25.5">
      <c r="AA104" s="158"/>
      <c r="AB104" s="158"/>
      <c r="AC104" s="158" t="e">
        <f>#REF!</f>
        <v>#REF!</v>
      </c>
      <c r="AD104" s="159" t="str">
        <f>'Ursprung-Folgen nach ISO 12100'!C108</f>
        <v>U10.1 z.B. sich wiederholende Tätigkeit + Anstrengung + hohe Umgebungstemperatur</v>
      </c>
      <c r="AE104" s="160"/>
      <c r="AF104" s="158"/>
    </row>
    <row r="105" spans="27:32">
      <c r="AA105" s="123"/>
      <c r="AB105" s="123"/>
      <c r="AC105" s="158" t="e">
        <f>#REF!</f>
        <v>#REF!</v>
      </c>
      <c r="AD105" s="124"/>
      <c r="AF105" s="123"/>
    </row>
    <row r="106" spans="27:32">
      <c r="AA106" s="123"/>
      <c r="AB106" s="123"/>
      <c r="AC106" s="158" t="e">
        <f>#REF!</f>
        <v>#REF!</v>
      </c>
      <c r="AD106" s="124"/>
    </row>
    <row r="107" spans="27:32">
      <c r="AA107" s="123"/>
      <c r="AB107" s="123"/>
      <c r="AC107" s="158" t="e">
        <f>#REF!</f>
        <v>#REF!</v>
      </c>
      <c r="AD107" s="124"/>
    </row>
    <row r="108" spans="27:32">
      <c r="AA108" s="123"/>
      <c r="AB108" s="123"/>
      <c r="AC108" s="158" t="e">
        <f>#REF!</f>
        <v>#REF!</v>
      </c>
      <c r="AD108" s="124"/>
    </row>
    <row r="109" spans="27:32">
      <c r="AA109" s="123"/>
      <c r="AB109" s="123"/>
      <c r="AC109" s="158" t="e">
        <f>#REF!</f>
        <v>#REF!</v>
      </c>
      <c r="AD109" s="124"/>
    </row>
    <row r="110" spans="27:32">
      <c r="AA110" s="123"/>
      <c r="AB110" s="123"/>
      <c r="AC110" s="158" t="e">
        <f>#REF!</f>
        <v>#REF!</v>
      </c>
    </row>
    <row r="111" spans="27:32">
      <c r="AA111" s="123"/>
      <c r="AB111" s="123"/>
      <c r="AC111" s="158" t="e">
        <f>#REF!</f>
        <v>#REF!</v>
      </c>
    </row>
    <row r="112" spans="27:32">
      <c r="AA112" s="123"/>
      <c r="AB112" s="123"/>
      <c r="AC112" s="158" t="e">
        <f>#REF!</f>
        <v>#REF!</v>
      </c>
    </row>
    <row r="113" spans="27:29">
      <c r="AA113" s="123"/>
      <c r="AB113" s="123"/>
      <c r="AC113" s="158" t="e">
        <f>#REF!</f>
        <v>#REF!</v>
      </c>
    </row>
    <row r="114" spans="27:29">
      <c r="AA114" s="123"/>
      <c r="AB114" s="123"/>
      <c r="AC114" s="158" t="e">
        <f>#REF!</f>
        <v>#REF!</v>
      </c>
    </row>
    <row r="115" spans="27:29">
      <c r="AA115" s="123"/>
      <c r="AB115" s="123"/>
      <c r="AC115" s="158" t="e">
        <f>#REF!</f>
        <v>#REF!</v>
      </c>
    </row>
    <row r="116" spans="27:29">
      <c r="AA116" s="123"/>
      <c r="AB116" s="123"/>
      <c r="AC116" s="158" t="e">
        <f>#REF!</f>
        <v>#REF!</v>
      </c>
    </row>
    <row r="117" spans="27:29">
      <c r="AA117" s="123"/>
      <c r="AB117" s="123"/>
      <c r="AC117" s="158" t="e">
        <f>#REF!</f>
        <v>#REF!</v>
      </c>
    </row>
    <row r="118" spans="27:29">
      <c r="AA118" s="123"/>
      <c r="AB118" s="123"/>
      <c r="AC118" s="158" t="e">
        <f>#REF!</f>
        <v>#REF!</v>
      </c>
    </row>
    <row r="119" spans="27:29">
      <c r="AA119" s="123"/>
      <c r="AB119" s="123"/>
      <c r="AC119" s="158" t="e">
        <f>#REF!</f>
        <v>#REF!</v>
      </c>
    </row>
    <row r="120" spans="27:29">
      <c r="AA120" s="123"/>
      <c r="AB120" s="123"/>
      <c r="AC120" s="158" t="e">
        <f>#REF!</f>
        <v>#REF!</v>
      </c>
    </row>
    <row r="121" spans="27:29">
      <c r="AA121" s="123"/>
      <c r="AB121" s="123"/>
      <c r="AC121" s="158" t="e">
        <f>#REF!</f>
        <v>#REF!</v>
      </c>
    </row>
    <row r="122" spans="27:29">
      <c r="AA122" s="123"/>
      <c r="AB122" s="123"/>
      <c r="AC122" s="158" t="e">
        <f>#REF!</f>
        <v>#REF!</v>
      </c>
    </row>
    <row r="123" spans="27:29">
      <c r="AA123" s="123"/>
      <c r="AB123" s="123"/>
      <c r="AC123" s="158" t="e">
        <f>#REF!</f>
        <v>#REF!</v>
      </c>
    </row>
    <row r="124" spans="27:29">
      <c r="AA124" s="123"/>
      <c r="AB124" s="123"/>
      <c r="AC124" s="158" t="e">
        <f>#REF!</f>
        <v>#REF!</v>
      </c>
    </row>
    <row r="125" spans="27:29">
      <c r="AA125" s="123"/>
      <c r="AB125" s="123"/>
      <c r="AC125" s="158" t="e">
        <f>#REF!</f>
        <v>#REF!</v>
      </c>
    </row>
    <row r="126" spans="27:29">
      <c r="AA126" s="123"/>
      <c r="AB126" s="123"/>
      <c r="AC126" s="158" t="e">
        <f>#REF!</f>
        <v>#REF!</v>
      </c>
    </row>
    <row r="127" spans="27:29">
      <c r="AA127" s="123"/>
      <c r="AB127" s="123"/>
      <c r="AC127" s="158" t="e">
        <f>#REF!</f>
        <v>#REF!</v>
      </c>
    </row>
    <row r="128" spans="27:29">
      <c r="AA128" s="123"/>
      <c r="AB128" s="123"/>
      <c r="AC128" s="158" t="e">
        <f>#REF!</f>
        <v>#REF!</v>
      </c>
    </row>
    <row r="129" spans="27:29">
      <c r="AA129" s="123"/>
      <c r="AB129" s="123"/>
      <c r="AC129" s="158" t="e">
        <f>#REF!</f>
        <v>#REF!</v>
      </c>
    </row>
    <row r="130" spans="27:29">
      <c r="AA130" s="123"/>
      <c r="AB130" s="123"/>
      <c r="AC130" s="158" t="e">
        <f>#REF!</f>
        <v>#REF!</v>
      </c>
    </row>
    <row r="131" spans="27:29">
      <c r="AA131" s="123"/>
      <c r="AB131" s="123"/>
      <c r="AC131" s="158" t="e">
        <f>#REF!</f>
        <v>#REF!</v>
      </c>
    </row>
    <row r="132" spans="27:29">
      <c r="AA132" s="123"/>
      <c r="AB132" s="123"/>
      <c r="AC132" s="158" t="e">
        <f>#REF!</f>
        <v>#REF!</v>
      </c>
    </row>
    <row r="133" spans="27:29">
      <c r="AA133" s="123"/>
      <c r="AB133" s="123"/>
      <c r="AC133" s="158" t="e">
        <f>#REF!</f>
        <v>#REF!</v>
      </c>
    </row>
    <row r="134" spans="27:29">
      <c r="AA134" s="123"/>
      <c r="AB134" s="123"/>
      <c r="AC134" s="158" t="e">
        <f>#REF!</f>
        <v>#REF!</v>
      </c>
    </row>
    <row r="135" spans="27:29">
      <c r="AA135" s="123"/>
      <c r="AB135" s="123"/>
      <c r="AC135" s="158" t="e">
        <f>#REF!</f>
        <v>#REF!</v>
      </c>
    </row>
    <row r="136" spans="27:29">
      <c r="AA136" s="123"/>
      <c r="AB136" s="123"/>
      <c r="AC136" s="158" t="e">
        <f>#REF!</f>
        <v>#REF!</v>
      </c>
    </row>
    <row r="137" spans="27:29">
      <c r="AA137" s="123"/>
      <c r="AB137" s="123"/>
      <c r="AC137" s="158" t="e">
        <f>#REF!</f>
        <v>#REF!</v>
      </c>
    </row>
    <row r="138" spans="27:29">
      <c r="AA138" s="123"/>
      <c r="AB138" s="123"/>
      <c r="AC138" s="158" t="e">
        <f>#REF!</f>
        <v>#REF!</v>
      </c>
    </row>
    <row r="139" spans="27:29">
      <c r="AA139" s="123"/>
      <c r="AB139" s="123"/>
      <c r="AC139" s="158" t="e">
        <f>#REF!</f>
        <v>#REF!</v>
      </c>
    </row>
    <row r="140" spans="27:29">
      <c r="AA140" s="123"/>
      <c r="AB140" s="123"/>
      <c r="AC140" s="158" t="e">
        <f>#REF!</f>
        <v>#REF!</v>
      </c>
    </row>
    <row r="141" spans="27:29">
      <c r="AA141" s="123"/>
      <c r="AB141" s="123"/>
      <c r="AC141" s="158" t="e">
        <f>#REF!</f>
        <v>#REF!</v>
      </c>
    </row>
    <row r="142" spans="27:29">
      <c r="AA142" s="123"/>
      <c r="AB142" s="123"/>
      <c r="AC142" s="158" t="e">
        <f>#REF!</f>
        <v>#REF!</v>
      </c>
    </row>
    <row r="143" spans="27:29">
      <c r="AA143" s="123"/>
      <c r="AB143" s="123"/>
      <c r="AC143" s="158" t="e">
        <f>#REF!</f>
        <v>#REF!</v>
      </c>
    </row>
    <row r="144" spans="27:29">
      <c r="AA144" s="123"/>
      <c r="AB144" s="123"/>
      <c r="AC144" s="158" t="e">
        <f>#REF!</f>
        <v>#REF!</v>
      </c>
    </row>
    <row r="145" spans="27:29">
      <c r="AA145" s="123"/>
      <c r="AB145" s="123"/>
      <c r="AC145" s="158" t="e">
        <f>#REF!</f>
        <v>#REF!</v>
      </c>
    </row>
    <row r="146" spans="27:29">
      <c r="AA146" s="123"/>
      <c r="AB146" s="123"/>
      <c r="AC146" s="158"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3000000}"/>
  <mergeCells count="5">
    <mergeCell ref="Q2:V2"/>
    <mergeCell ref="Q3:V3"/>
    <mergeCell ref="A4:G4"/>
    <mergeCell ref="H4:V4"/>
    <mergeCell ref="E2:O3"/>
  </mergeCells>
  <conditionalFormatting sqref="N34:N35 N23:N24 N31 N11:N12 L7:L58 L60 U7:U60">
    <cfRule type="cellIs" dxfId="9" priority="9" stopIfTrue="1" operator="equal">
      <formula>"SIL2"</formula>
    </cfRule>
    <cfRule type="cellIs" dxfId="8" priority="10" stopIfTrue="1" operator="equal">
      <formula>"SIL3"</formula>
    </cfRule>
  </conditionalFormatting>
  <conditionalFormatting sqref="L59">
    <cfRule type="cellIs" dxfId="7" priority="7" stopIfTrue="1" operator="equal">
      <formula>"SIL2"</formula>
    </cfRule>
    <cfRule type="cellIs" dxfId="6" priority="8" stopIfTrue="1" operator="equal">
      <formula>"SIL3"</formula>
    </cfRule>
  </conditionalFormatting>
  <conditionalFormatting sqref="N50">
    <cfRule type="cellIs" dxfId="5" priority="5" stopIfTrue="1" operator="equal">
      <formula>"SIL2"</formula>
    </cfRule>
    <cfRule type="cellIs" dxfId="4" priority="6" stopIfTrue="1" operator="equal">
      <formula>"SIL3"</formula>
    </cfRule>
  </conditionalFormatting>
  <conditionalFormatting sqref="N49">
    <cfRule type="cellIs" dxfId="3" priority="3" stopIfTrue="1" operator="equal">
      <formula>"SIL2"</formula>
    </cfRule>
    <cfRule type="cellIs" dxfId="2" priority="4" stopIfTrue="1" operator="equal">
      <formula>"SIL3"</formula>
    </cfRule>
  </conditionalFormatting>
  <conditionalFormatting sqref="V49:V54 V56:V60">
    <cfRule type="cellIs" dxfId="1" priority="1" stopIfTrue="1" operator="equal">
      <formula>"SIL2"</formula>
    </cfRule>
    <cfRule type="cellIs" dxfId="0" priority="2" stopIfTrue="1" operator="equal">
      <formula>"SIL3"</formula>
    </cfRule>
  </conditionalFormatting>
  <dataValidations count="7">
    <dataValidation type="list" allowBlank="1" showInputMessage="1" showErrorMessage="1" sqref="B10:B36" xr:uid="{00000000-0002-0000-0300-000000000000}">
      <formula1>$AA$7:$AA$14</formula1>
    </dataValidation>
    <dataValidation type="list" allowBlank="1" showInputMessage="1" sqref="E7:E41 E43:E44 E46 E48 E51:E55 E58:E59" xr:uid="{00000000-0002-0000-0300-000001000000}">
      <formula1>$AD$8:$AD$104</formula1>
    </dataValidation>
    <dataValidation type="list" allowBlank="1" showInputMessage="1" sqref="F7:F41 F43:F44 F46 F48 F51:F55 F58:F59" xr:uid="{00000000-0002-0000-0300-000002000000}">
      <formula1>$AE$7:$AE$40</formula1>
    </dataValidation>
    <dataValidation type="list" allowBlank="1" showInputMessage="1" sqref="G7:G41 G43:G44 G46 G48 G51:G55 G58:G59" xr:uid="{00000000-0002-0000-0300-000003000000}">
      <formula1>$AF$7:$AF$103</formula1>
    </dataValidation>
    <dataValidation type="list" allowBlank="1" showInputMessage="1" showErrorMessage="1" sqref="B37:B45" xr:uid="{A1B6A702-BCC9-4AF0-A974-698FA019B249}">
      <formula1>$AA$7:$AA$17</formula1>
    </dataValidation>
    <dataValidation type="list" allowBlank="1" showInputMessage="1" showErrorMessage="1" sqref="F42 F45 F47 F49:F50 F56:F57 F60" xr:uid="{57DE67E9-9AD4-4841-B843-93899B51258F}">
      <formula1>$AE$7:$AE$40</formula1>
    </dataValidation>
    <dataValidation type="list" allowBlank="1" showInputMessage="1" showErrorMessage="1" sqref="G42 G45 G47 G49:G50 G56:G57 G60" xr:uid="{AB7A81A6-9E2F-4BAD-BF1E-D8BD15BA4A4B}">
      <formula1>$AF$7:$AF$103</formula1>
    </dataValidation>
  </dataValidations>
  <printOptions horizontalCentered="1"/>
  <pageMargins left="0.59055118110236227" right="0.19685039370078741" top="0.39370078740157483" bottom="0.39370078740157483" header="0.51181102362204722" footer="0.19685039370078741"/>
  <pageSetup paperSize="8" scale="67" fitToHeight="0" orientation="landscape" errors="blank" r:id="rId1"/>
  <headerFooter>
    <oddFooter>&amp;LSeite &amp;P von &amp;N&amp;C&amp;F&amp;RRisikobewertung, TM2018KM, Matrikelnummern 5620331, 3225750, 1790705, 9269794</oddFoot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4000000}">
          <x14:formula1>
            <xm:f>Lebensphasen!$A$3:$A$13</xm:f>
          </x14:formula1>
          <xm:sqref>B7:B9</xm:sqref>
        </x14:dataValidation>
        <x14:dataValidation type="list" allowBlank="1" showInputMessage="1" xr:uid="{00000000-0002-0000-0300-000005000000}">
          <x14:formula1>
            <xm:f>'Aufgaben+Tätigkeiten'!$C$3:$C$56</xm:f>
          </x14:formula1>
          <xm:sqref>D7:D41</xm:sqref>
        </x14:dataValidation>
        <x14:dataValidation type="list" allowBlank="1" showInputMessage="1" showErrorMessage="1" xr:uid="{15E0B6AE-CF7D-4819-AD4C-434241D99C07}">
          <x14:formula1>
            <xm:f>'Ursprung-Folgen nach ISO 12100'!$C$12:$C$108</xm:f>
          </x14:formula1>
          <xm:sqref>E42 E45 E47 E49:E50 E56:E57 E60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104"/>
  <sheetViews>
    <sheetView showGridLines="0" topLeftCell="A8" zoomScale="85" zoomScaleNormal="85" zoomScalePageLayoutView="85" workbookViewId="0">
      <selection activeCell="S33" sqref="S33"/>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20</v>
      </c>
      <c r="B3" s="80"/>
      <c r="C3" s="80"/>
      <c r="D3" s="80"/>
      <c r="E3" s="80"/>
      <c r="F3" s="80"/>
      <c r="G3" s="80"/>
      <c r="H3" s="80"/>
      <c r="I3" s="80"/>
      <c r="J3" s="80"/>
      <c r="K3" s="97"/>
      <c r="L3" s="80"/>
      <c r="M3" s="80"/>
      <c r="N3" s="80"/>
      <c r="O3" s="80"/>
      <c r="P3" s="80"/>
      <c r="R3" s="298" t="s">
        <v>21</v>
      </c>
      <c r="S3" s="298"/>
      <c r="T3" s="298"/>
      <c r="U3" s="298"/>
      <c r="W3" s="112" t="s">
        <v>22</v>
      </c>
      <c r="X3" s="112"/>
      <c r="Y3" s="112"/>
      <c r="Z3" s="112"/>
      <c r="AB3" s="113" t="s">
        <v>23</v>
      </c>
      <c r="AC3" s="113"/>
      <c r="AD3" s="113"/>
    </row>
    <row r="4" spans="1:79" s="69" customFormat="1" ht="18">
      <c r="A4" s="304" t="s">
        <v>24</v>
      </c>
      <c r="B4" s="305"/>
      <c r="C4" s="306"/>
      <c r="D4" s="162"/>
      <c r="E4" s="289" t="s">
        <v>25</v>
      </c>
      <c r="F4" s="290"/>
      <c r="G4" s="290"/>
      <c r="H4" s="290"/>
      <c r="I4" s="291"/>
      <c r="J4" s="98"/>
      <c r="R4" s="99" t="s">
        <v>27</v>
      </c>
      <c r="S4" s="99" t="s">
        <v>28</v>
      </c>
      <c r="T4" s="99" t="s">
        <v>29</v>
      </c>
      <c r="U4" s="114" t="s">
        <v>30</v>
      </c>
      <c r="W4" s="112" t="s">
        <v>15</v>
      </c>
      <c r="X4" s="112" t="s">
        <v>31</v>
      </c>
      <c r="Y4" s="112" t="s">
        <v>32</v>
      </c>
      <c r="Z4" s="112" t="s">
        <v>33</v>
      </c>
      <c r="AB4" s="115" t="s">
        <v>6</v>
      </c>
      <c r="AC4" s="299" t="s">
        <v>34</v>
      </c>
      <c r="AD4" s="300"/>
    </row>
    <row r="5" spans="1:79" s="69" customFormat="1" ht="18">
      <c r="A5" s="307"/>
      <c r="B5" s="308"/>
      <c r="C5" s="309"/>
      <c r="D5" s="163"/>
      <c r="E5" s="292"/>
      <c r="F5" s="293"/>
      <c r="G5" s="293"/>
      <c r="H5" s="293"/>
      <c r="I5" s="294"/>
      <c r="J5" s="100"/>
      <c r="R5" s="101" t="s">
        <v>35</v>
      </c>
      <c r="S5" s="102" t="s">
        <v>36</v>
      </c>
      <c r="T5" s="103" t="s">
        <v>37</v>
      </c>
      <c r="U5" s="116" t="s">
        <v>38</v>
      </c>
      <c r="W5" s="117">
        <v>1</v>
      </c>
      <c r="X5" s="117">
        <v>1</v>
      </c>
      <c r="Y5" s="117" t="str">
        <f t="shared" ref="Y5:Y15" si="0">CONCATENATE(W5,X5)</f>
        <v>11</v>
      </c>
      <c r="Z5" s="117" t="s">
        <v>39</v>
      </c>
      <c r="AB5" s="113" t="s">
        <v>39</v>
      </c>
      <c r="AC5" s="299" t="s">
        <v>40</v>
      </c>
      <c r="AD5" s="300"/>
    </row>
    <row r="6" spans="1:79" ht="18">
      <c r="A6" s="310"/>
      <c r="B6" s="311"/>
      <c r="C6" s="312"/>
      <c r="D6" s="164"/>
      <c r="E6" s="125" t="s">
        <v>41</v>
      </c>
      <c r="F6" s="126" t="s">
        <v>42</v>
      </c>
      <c r="G6" s="126" t="s">
        <v>43</v>
      </c>
      <c r="H6" s="127" t="s">
        <v>44</v>
      </c>
      <c r="I6" s="128" t="s">
        <v>45</v>
      </c>
      <c r="J6" s="66"/>
      <c r="R6" s="106" t="s">
        <v>46</v>
      </c>
      <c r="S6" s="102">
        <v>1</v>
      </c>
      <c r="T6" s="103" t="s">
        <v>47</v>
      </c>
      <c r="U6" s="118" t="s">
        <v>48</v>
      </c>
      <c r="W6" s="119">
        <v>1</v>
      </c>
      <c r="X6" s="119">
        <v>2</v>
      </c>
      <c r="Y6" s="112" t="str">
        <f t="shared" si="0"/>
        <v>12</v>
      </c>
      <c r="Z6" s="119" t="s">
        <v>39</v>
      </c>
    </row>
    <row r="7" spans="1:79" ht="18">
      <c r="A7" s="165"/>
      <c r="B7" s="303" t="s">
        <v>383</v>
      </c>
      <c r="C7" s="303"/>
      <c r="D7" s="168" t="s">
        <v>387</v>
      </c>
      <c r="E7" s="174"/>
      <c r="F7" s="126"/>
      <c r="G7" s="126"/>
      <c r="H7" s="127"/>
      <c r="I7" s="166"/>
      <c r="J7" s="66"/>
      <c r="R7" s="107"/>
      <c r="S7" s="102">
        <v>2</v>
      </c>
      <c r="T7" s="103" t="s">
        <v>53</v>
      </c>
      <c r="U7" s="118" t="s">
        <v>54</v>
      </c>
      <c r="W7" s="119">
        <v>1</v>
      </c>
      <c r="X7" s="119">
        <v>3</v>
      </c>
      <c r="Y7" s="112" t="str">
        <f t="shared" si="0"/>
        <v>13</v>
      </c>
      <c r="Z7" s="119" t="s">
        <v>39</v>
      </c>
    </row>
    <row r="8" spans="1:79" ht="18">
      <c r="A8" s="167" t="s">
        <v>377</v>
      </c>
      <c r="B8" s="301" t="s">
        <v>39</v>
      </c>
      <c r="C8" s="302"/>
      <c r="D8" s="173" t="s">
        <v>49</v>
      </c>
      <c r="E8" s="177" t="s">
        <v>50</v>
      </c>
      <c r="F8" s="177" t="s">
        <v>52</v>
      </c>
      <c r="G8" s="177" t="s">
        <v>52</v>
      </c>
      <c r="H8" s="177" t="s">
        <v>52</v>
      </c>
      <c r="I8" s="177" t="s">
        <v>52</v>
      </c>
      <c r="J8" s="66"/>
      <c r="R8" s="101">
        <v>2</v>
      </c>
      <c r="S8" s="102">
        <v>3</v>
      </c>
      <c r="T8" s="103" t="s">
        <v>57</v>
      </c>
      <c r="U8" s="118" t="s">
        <v>58</v>
      </c>
      <c r="W8" s="120">
        <v>1</v>
      </c>
      <c r="X8" s="120">
        <v>4</v>
      </c>
      <c r="Y8" s="112" t="str">
        <f t="shared" si="0"/>
        <v>14</v>
      </c>
      <c r="Z8" s="120" t="s">
        <v>35</v>
      </c>
    </row>
    <row r="9" spans="1:79" ht="18" customHeight="1">
      <c r="A9" s="81">
        <v>4</v>
      </c>
      <c r="B9" s="286" t="s">
        <v>49</v>
      </c>
      <c r="C9" s="287"/>
      <c r="D9" s="173" t="s">
        <v>55</v>
      </c>
      <c r="E9" s="83" t="s">
        <v>50</v>
      </c>
      <c r="F9" s="83" t="s">
        <v>50</v>
      </c>
      <c r="G9" s="83" t="s">
        <v>51</v>
      </c>
      <c r="H9" s="83" t="s">
        <v>52</v>
      </c>
      <c r="I9" s="82" t="s">
        <v>52</v>
      </c>
      <c r="J9" s="66"/>
      <c r="R9" s="101">
        <v>3</v>
      </c>
      <c r="S9" s="102">
        <v>4</v>
      </c>
      <c r="T9" s="103" t="s">
        <v>61</v>
      </c>
      <c r="U9" s="118" t="s">
        <v>62</v>
      </c>
      <c r="W9" s="120">
        <v>1</v>
      </c>
      <c r="X9" s="120">
        <v>5</v>
      </c>
      <c r="Y9" s="112" t="str">
        <f t="shared" si="0"/>
        <v>15</v>
      </c>
      <c r="Z9" s="120" t="s">
        <v>63</v>
      </c>
    </row>
    <row r="10" spans="1:79" ht="15">
      <c r="A10" s="81">
        <v>3</v>
      </c>
      <c r="B10" s="286" t="s">
        <v>55</v>
      </c>
      <c r="C10" s="287"/>
      <c r="D10" s="173" t="s">
        <v>59</v>
      </c>
      <c r="E10" s="175"/>
      <c r="F10" s="83" t="s">
        <v>35</v>
      </c>
      <c r="G10" s="83" t="s">
        <v>56</v>
      </c>
      <c r="H10" s="83" t="s">
        <v>50</v>
      </c>
      <c r="I10" s="83" t="s">
        <v>52</v>
      </c>
      <c r="J10" s="66"/>
      <c r="W10" s="120">
        <v>2</v>
      </c>
      <c r="X10" s="112">
        <v>1</v>
      </c>
      <c r="Y10" s="112" t="str">
        <f t="shared" si="0"/>
        <v>21</v>
      </c>
      <c r="Z10" s="120" t="s">
        <v>39</v>
      </c>
    </row>
    <row r="11" spans="1:79" ht="15" customHeight="1">
      <c r="A11" s="81">
        <v>2</v>
      </c>
      <c r="B11" s="286" t="s">
        <v>59</v>
      </c>
      <c r="C11" s="287"/>
      <c r="D11" s="173" t="s">
        <v>64</v>
      </c>
      <c r="E11" s="175"/>
      <c r="F11" s="83"/>
      <c r="G11" s="83" t="s">
        <v>35</v>
      </c>
      <c r="H11" s="83" t="s">
        <v>60</v>
      </c>
      <c r="I11" s="83" t="s">
        <v>51</v>
      </c>
      <c r="J11" s="66"/>
      <c r="R11" s="288" t="s">
        <v>65</v>
      </c>
      <c r="S11" s="288"/>
      <c r="T11" s="288"/>
      <c r="U11" s="288"/>
      <c r="W11" s="120">
        <v>2</v>
      </c>
      <c r="X11" s="119">
        <v>2</v>
      </c>
      <c r="Y11" s="112" t="str">
        <f t="shared" si="0"/>
        <v>22</v>
      </c>
      <c r="Z11" s="120" t="s">
        <v>39</v>
      </c>
    </row>
    <row r="12" spans="1:79" ht="15" customHeight="1">
      <c r="A12" s="81">
        <v>1</v>
      </c>
      <c r="B12" s="286" t="s">
        <v>64</v>
      </c>
      <c r="C12" s="287"/>
      <c r="D12" s="176" t="s">
        <v>39</v>
      </c>
      <c r="E12" s="83"/>
      <c r="F12" s="83"/>
      <c r="G12" s="83"/>
      <c r="H12" s="83" t="s">
        <v>35</v>
      </c>
      <c r="I12" s="83" t="s">
        <v>56</v>
      </c>
      <c r="J12" s="66"/>
      <c r="R12" s="288"/>
      <c r="S12" s="288"/>
      <c r="T12" s="288"/>
      <c r="U12" s="288"/>
      <c r="W12" s="120">
        <v>2</v>
      </c>
      <c r="X12" s="119">
        <v>3</v>
      </c>
      <c r="Y12" s="112" t="str">
        <f t="shared" si="0"/>
        <v>23</v>
      </c>
      <c r="Z12" s="120" t="s">
        <v>35</v>
      </c>
    </row>
    <row r="13" spans="1:79" ht="15" customHeight="1">
      <c r="A13" s="84" t="s">
        <v>35</v>
      </c>
      <c r="B13" s="296"/>
      <c r="C13" s="297"/>
      <c r="D13" s="172"/>
      <c r="E13" s="85"/>
      <c r="F13" s="85"/>
      <c r="G13" s="85"/>
      <c r="H13" s="85"/>
      <c r="I13" s="86"/>
      <c r="J13" s="66"/>
      <c r="R13" s="288"/>
      <c r="S13" s="288"/>
      <c r="T13" s="288"/>
      <c r="U13" s="288"/>
      <c r="W13" s="120">
        <v>2</v>
      </c>
      <c r="X13" s="120">
        <v>4</v>
      </c>
      <c r="Y13" s="112" t="str">
        <f t="shared" si="0"/>
        <v>24</v>
      </c>
      <c r="Z13" s="120" t="s">
        <v>63</v>
      </c>
    </row>
    <row r="14" spans="1:79" ht="20.25" customHeight="1">
      <c r="A14" s="87"/>
      <c r="B14" s="87"/>
      <c r="C14" s="87"/>
      <c r="D14" s="180" t="s">
        <v>26</v>
      </c>
      <c r="E14" s="180"/>
      <c r="F14" s="181"/>
      <c r="G14" s="181"/>
      <c r="H14" s="181"/>
      <c r="I14" s="181"/>
      <c r="J14" s="66"/>
      <c r="R14" s="288"/>
      <c r="S14" s="288"/>
      <c r="T14" s="288"/>
      <c r="U14" s="288"/>
      <c r="W14" s="120">
        <v>2</v>
      </c>
      <c r="X14" s="120">
        <v>5</v>
      </c>
      <c r="Y14" s="112" t="str">
        <f t="shared" si="0"/>
        <v>25</v>
      </c>
      <c r="Z14" s="120" t="s">
        <v>68</v>
      </c>
    </row>
    <row r="15" spans="1:79" ht="15" customHeight="1">
      <c r="A15" s="183" t="s">
        <v>66</v>
      </c>
      <c r="B15" s="184"/>
      <c r="C15" s="184"/>
      <c r="D15" s="179" t="s">
        <v>386</v>
      </c>
      <c r="E15" s="104" t="s">
        <v>399</v>
      </c>
      <c r="F15" s="105" t="s">
        <v>400</v>
      </c>
      <c r="G15" s="104" t="s">
        <v>401</v>
      </c>
      <c r="H15" s="104" t="s">
        <v>402</v>
      </c>
      <c r="I15" s="105" t="s">
        <v>397</v>
      </c>
      <c r="J15" s="66"/>
      <c r="R15" s="288"/>
      <c r="S15" s="288"/>
      <c r="T15" s="288"/>
      <c r="U15" s="288"/>
      <c r="W15" s="120">
        <v>3</v>
      </c>
      <c r="X15" s="112">
        <v>1</v>
      </c>
      <c r="Y15" s="112" t="str">
        <f t="shared" si="0"/>
        <v>31</v>
      </c>
      <c r="Z15" s="120" t="s">
        <v>39</v>
      </c>
    </row>
    <row r="16" spans="1:79" ht="15">
      <c r="A16" s="182">
        <v>5</v>
      </c>
      <c r="B16" s="295" t="s">
        <v>67</v>
      </c>
      <c r="C16" s="295"/>
      <c r="D16" s="104" t="s">
        <v>384</v>
      </c>
      <c r="E16" s="104">
        <v>5</v>
      </c>
      <c r="F16" s="105">
        <v>4</v>
      </c>
      <c r="G16" s="104">
        <v>3</v>
      </c>
      <c r="H16" s="104">
        <v>2</v>
      </c>
      <c r="I16" s="105">
        <v>1</v>
      </c>
      <c r="J16" s="66"/>
      <c r="R16" s="109" t="s">
        <v>71</v>
      </c>
      <c r="S16" s="108"/>
      <c r="T16" s="108"/>
      <c r="U16" s="108"/>
      <c r="W16" s="120">
        <v>3</v>
      </c>
      <c r="X16" s="112">
        <v>2</v>
      </c>
      <c r="Y16" s="112" t="str">
        <f t="shared" ref="Y16:Y33" si="1">CONCATENATE(W16,X16)</f>
        <v>32</v>
      </c>
      <c r="Z16" s="120" t="s">
        <v>35</v>
      </c>
    </row>
    <row r="17" spans="1:38" ht="15">
      <c r="A17" s="182">
        <v>4</v>
      </c>
      <c r="B17" s="295" t="s">
        <v>69</v>
      </c>
      <c r="C17" s="295"/>
      <c r="D17" s="104" t="s">
        <v>385</v>
      </c>
      <c r="E17" s="104">
        <v>5</v>
      </c>
      <c r="F17" s="105">
        <v>5</v>
      </c>
      <c r="G17" s="104">
        <v>4</v>
      </c>
      <c r="H17" s="104">
        <v>3</v>
      </c>
      <c r="I17" s="105">
        <v>2</v>
      </c>
      <c r="J17" s="66"/>
      <c r="R17" s="109"/>
      <c r="S17" s="108"/>
      <c r="T17" s="108"/>
      <c r="U17" s="108"/>
      <c r="W17" s="120">
        <v>3</v>
      </c>
      <c r="X17" s="119">
        <v>3</v>
      </c>
      <c r="Y17" s="112" t="str">
        <f t="shared" si="1"/>
        <v>33</v>
      </c>
      <c r="Z17" s="120" t="s">
        <v>63</v>
      </c>
    </row>
    <row r="18" spans="1:38" ht="15">
      <c r="A18" s="182">
        <v>3</v>
      </c>
      <c r="B18" s="295" t="s">
        <v>70</v>
      </c>
      <c r="C18" s="295"/>
      <c r="D18" s="178"/>
      <c r="E18" s="178"/>
      <c r="F18" s="178"/>
      <c r="G18" s="178"/>
      <c r="H18" s="178"/>
      <c r="I18" s="178"/>
      <c r="J18" s="66"/>
      <c r="R18" s="109" t="s">
        <v>74</v>
      </c>
      <c r="S18" s="109"/>
      <c r="T18" s="109"/>
      <c r="U18" s="109"/>
      <c r="W18" s="120">
        <v>3</v>
      </c>
      <c r="X18" s="120">
        <v>4</v>
      </c>
      <c r="Y18" s="112" t="str">
        <f t="shared" si="1"/>
        <v>34</v>
      </c>
      <c r="Z18" s="120" t="s">
        <v>68</v>
      </c>
    </row>
    <row r="19" spans="1:38" ht="51" customHeight="1">
      <c r="A19" s="182">
        <v>2</v>
      </c>
      <c r="B19" s="295" t="s">
        <v>72</v>
      </c>
      <c r="C19" s="295"/>
      <c r="D19" s="316" t="s">
        <v>398</v>
      </c>
      <c r="E19" s="316"/>
      <c r="F19" s="316"/>
      <c r="G19" s="316"/>
      <c r="H19" s="316"/>
      <c r="I19" s="316"/>
      <c r="J19" s="66"/>
      <c r="R19" s="109" t="s">
        <v>76</v>
      </c>
      <c r="S19" s="109"/>
      <c r="T19" s="109"/>
      <c r="U19" s="109"/>
      <c r="W19" s="120">
        <v>3</v>
      </c>
      <c r="X19" s="120">
        <v>5</v>
      </c>
      <c r="Y19" s="112" t="str">
        <f t="shared" si="1"/>
        <v>35</v>
      </c>
      <c r="Z19" s="120" t="s">
        <v>75</v>
      </c>
    </row>
    <row r="20" spans="1:38" ht="15">
      <c r="A20" s="182">
        <v>1</v>
      </c>
      <c r="B20" s="295" t="s">
        <v>73</v>
      </c>
      <c r="C20" s="295"/>
      <c r="D20" s="316"/>
      <c r="E20" s="316"/>
      <c r="F20" s="316"/>
      <c r="G20" s="316"/>
      <c r="H20" s="316"/>
      <c r="I20" s="316"/>
      <c r="J20" s="66"/>
      <c r="R20" s="109" t="s">
        <v>78</v>
      </c>
      <c r="S20" s="109"/>
      <c r="T20" s="109"/>
      <c r="U20" s="109"/>
      <c r="W20" s="120">
        <v>4</v>
      </c>
      <c r="X20" s="112">
        <v>1</v>
      </c>
      <c r="Y20" s="112" t="str">
        <f t="shared" si="1"/>
        <v>41</v>
      </c>
      <c r="Z20" s="120" t="s">
        <v>68</v>
      </c>
    </row>
    <row r="21" spans="1:38" ht="15">
      <c r="A21" s="66"/>
      <c r="B21" s="66"/>
      <c r="C21" s="66"/>
      <c r="D21" s="316"/>
      <c r="E21" s="316"/>
      <c r="F21" s="316"/>
      <c r="G21" s="316"/>
      <c r="H21" s="316"/>
      <c r="I21" s="316"/>
      <c r="J21" s="66"/>
      <c r="W21" s="120">
        <v>4</v>
      </c>
      <c r="X21" s="119">
        <v>2</v>
      </c>
      <c r="Y21" s="112" t="str">
        <f t="shared" si="1"/>
        <v>42</v>
      </c>
      <c r="Z21" s="120" t="s">
        <v>68</v>
      </c>
    </row>
    <row r="22" spans="1:38" ht="15" customHeight="1">
      <c r="A22" s="186" t="s">
        <v>77</v>
      </c>
      <c r="B22" s="187"/>
      <c r="C22" s="187"/>
      <c r="D22" s="316"/>
      <c r="E22" s="316"/>
      <c r="F22" s="316"/>
      <c r="G22" s="316"/>
      <c r="H22" s="316"/>
      <c r="I22" s="316"/>
      <c r="J22" s="66"/>
      <c r="W22" s="120">
        <v>4</v>
      </c>
      <c r="X22" s="119">
        <v>3</v>
      </c>
      <c r="Y22" s="112" t="str">
        <f t="shared" si="1"/>
        <v>43</v>
      </c>
      <c r="Z22" s="120" t="s">
        <v>68</v>
      </c>
    </row>
    <row r="23" spans="1:38" ht="15" customHeight="1">
      <c r="A23" s="185">
        <v>5</v>
      </c>
      <c r="B23" s="315" t="s">
        <v>79</v>
      </c>
      <c r="C23" s="315"/>
      <c r="D23" s="316"/>
      <c r="E23" s="316"/>
      <c r="F23" s="316"/>
      <c r="G23" s="316"/>
      <c r="H23" s="316"/>
      <c r="I23" s="316"/>
      <c r="J23" s="66"/>
      <c r="R23" s="109"/>
      <c r="S23" s="109"/>
      <c r="T23" s="109"/>
      <c r="U23" s="109"/>
      <c r="W23" s="120">
        <v>4</v>
      </c>
      <c r="X23" s="120">
        <v>4</v>
      </c>
      <c r="Y23" s="112" t="str">
        <f t="shared" si="1"/>
        <v>44</v>
      </c>
      <c r="Z23" s="120" t="s">
        <v>75</v>
      </c>
    </row>
    <row r="24" spans="1:38" ht="15" customHeight="1">
      <c r="A24" s="185">
        <v>3</v>
      </c>
      <c r="B24" s="315" t="s">
        <v>72</v>
      </c>
      <c r="C24" s="315"/>
      <c r="D24" s="316"/>
      <c r="E24" s="316"/>
      <c r="F24" s="316"/>
      <c r="G24" s="316"/>
      <c r="H24" s="316"/>
      <c r="I24" s="316"/>
      <c r="J24" s="66"/>
      <c r="W24" s="120">
        <v>4</v>
      </c>
      <c r="X24" s="120">
        <v>5</v>
      </c>
      <c r="Y24" s="112" t="str">
        <f t="shared" si="1"/>
        <v>45</v>
      </c>
      <c r="Z24" s="120" t="s">
        <v>75</v>
      </c>
    </row>
    <row r="25" spans="1:38" ht="15">
      <c r="A25" s="185">
        <v>1</v>
      </c>
      <c r="B25" s="315" t="s">
        <v>69</v>
      </c>
      <c r="C25" s="315"/>
      <c r="D25" s="316"/>
      <c r="E25" s="316"/>
      <c r="F25" s="316"/>
      <c r="G25" s="316"/>
      <c r="H25" s="316"/>
      <c r="I25" s="316"/>
      <c r="J25" s="66"/>
      <c r="W25" s="120">
        <v>5</v>
      </c>
      <c r="X25" s="112">
        <v>1</v>
      </c>
      <c r="Y25" s="112" t="str">
        <f t="shared" si="1"/>
        <v>51</v>
      </c>
      <c r="Z25" s="120" t="s">
        <v>68</v>
      </c>
    </row>
    <row r="26" spans="1:38" ht="15">
      <c r="A26" s="189"/>
      <c r="B26" s="189"/>
      <c r="C26" s="189"/>
      <c r="D26" s="316"/>
      <c r="E26" s="316"/>
      <c r="F26" s="316"/>
      <c r="G26" s="316"/>
      <c r="H26" s="316"/>
      <c r="I26" s="316"/>
      <c r="J26" s="66"/>
      <c r="W26" s="120"/>
      <c r="X26" s="112"/>
      <c r="Y26" s="112"/>
      <c r="Z26" s="120"/>
    </row>
    <row r="27" spans="1:38" ht="15">
      <c r="A27" s="189"/>
      <c r="B27" s="189"/>
      <c r="C27" s="189"/>
      <c r="D27" s="316"/>
      <c r="E27" s="316"/>
      <c r="F27" s="316"/>
      <c r="G27" s="316"/>
      <c r="H27" s="316"/>
      <c r="I27" s="316"/>
      <c r="J27" s="66"/>
      <c r="W27" s="120"/>
      <c r="X27" s="112"/>
      <c r="Y27" s="112"/>
      <c r="Z27" s="120"/>
    </row>
    <row r="28" spans="1:38" ht="15">
      <c r="A28" s="189"/>
      <c r="B28" s="189"/>
      <c r="C28" s="189"/>
      <c r="D28" s="316"/>
      <c r="E28" s="316"/>
      <c r="F28" s="316"/>
      <c r="G28" s="316"/>
      <c r="H28" s="316"/>
      <c r="I28" s="316"/>
      <c r="J28" s="66"/>
      <c r="W28" s="120"/>
      <c r="X28" s="112"/>
      <c r="Y28" s="112"/>
      <c r="Z28" s="120"/>
    </row>
    <row r="29" spans="1:38" ht="15">
      <c r="A29" s="189"/>
      <c r="B29" s="189"/>
      <c r="C29" s="189"/>
      <c r="D29" s="317"/>
      <c r="E29" s="317"/>
      <c r="F29" s="317"/>
      <c r="G29" s="317"/>
      <c r="H29" s="317"/>
      <c r="I29" s="317"/>
      <c r="J29" s="66"/>
      <c r="W29" s="120"/>
      <c r="X29" s="112"/>
      <c r="Y29" s="112"/>
      <c r="Z29" s="120"/>
    </row>
    <row r="30" spans="1:38" ht="39" customHeight="1">
      <c r="A30" s="66"/>
      <c r="B30" s="66"/>
      <c r="C30" s="66"/>
      <c r="D30" s="190"/>
      <c r="E30" s="190"/>
      <c r="F30" s="190"/>
      <c r="G30" s="190"/>
      <c r="H30" s="190"/>
      <c r="I30" s="190"/>
      <c r="J30" s="66"/>
      <c r="W30" s="120">
        <v>5</v>
      </c>
      <c r="X30" s="119">
        <v>2</v>
      </c>
      <c r="Y30" s="112" t="str">
        <f t="shared" si="1"/>
        <v>52</v>
      </c>
      <c r="Z30" s="120" t="s">
        <v>75</v>
      </c>
      <c r="AH30" s="121"/>
      <c r="AI30" s="121"/>
      <c r="AJ30" s="121"/>
      <c r="AK30" s="71"/>
      <c r="AL30" s="71"/>
    </row>
    <row r="31" spans="1:38" ht="18">
      <c r="A31" s="88" t="s">
        <v>80</v>
      </c>
      <c r="B31" s="70"/>
      <c r="C31" s="89"/>
      <c r="D31" s="89"/>
      <c r="E31" s="70"/>
      <c r="F31" s="70"/>
      <c r="G31" s="70"/>
      <c r="H31" s="70"/>
      <c r="I31" s="70"/>
      <c r="J31" s="70"/>
      <c r="K31" s="110"/>
      <c r="L31" s="70"/>
      <c r="M31" s="70"/>
      <c r="N31" s="70"/>
      <c r="O31" s="70"/>
      <c r="P31" s="70"/>
      <c r="W31" s="120">
        <v>5</v>
      </c>
      <c r="X31" s="119">
        <v>3</v>
      </c>
      <c r="Y31" s="112" t="str">
        <f t="shared" si="1"/>
        <v>53</v>
      </c>
      <c r="Z31" s="120" t="s">
        <v>75</v>
      </c>
    </row>
    <row r="32" spans="1:38" ht="15.75" customHeight="1">
      <c r="A32" s="90"/>
      <c r="B32" s="319" t="s">
        <v>81</v>
      </c>
      <c r="C32" s="319"/>
      <c r="D32" s="169" t="s">
        <v>82</v>
      </c>
      <c r="E32" s="91" t="s">
        <v>83</v>
      </c>
      <c r="F32" s="92"/>
      <c r="G32" s="92"/>
      <c r="H32" s="92"/>
      <c r="I32" s="92"/>
      <c r="J32" s="92"/>
      <c r="K32" s="92"/>
      <c r="L32" s="171"/>
      <c r="M32"/>
      <c r="N32"/>
      <c r="O32"/>
      <c r="P32"/>
      <c r="W32" s="120">
        <v>5</v>
      </c>
      <c r="X32" s="120">
        <v>4</v>
      </c>
      <c r="Y32" s="112" t="str">
        <f t="shared" si="1"/>
        <v>54</v>
      </c>
      <c r="Z32" s="120" t="s">
        <v>75</v>
      </c>
    </row>
    <row r="33" spans="1:47" ht="81.75" customHeight="1">
      <c r="A33" s="93" t="s">
        <v>35</v>
      </c>
      <c r="B33" s="313" t="s">
        <v>84</v>
      </c>
      <c r="C33" s="313"/>
      <c r="D33" s="161" t="s">
        <v>378</v>
      </c>
      <c r="E33" s="313"/>
      <c r="F33" s="313"/>
      <c r="G33" s="313"/>
      <c r="H33" s="313"/>
      <c r="I33" s="313"/>
      <c r="J33" s="313"/>
      <c r="K33" s="313"/>
      <c r="L33" s="313"/>
      <c r="M33"/>
      <c r="N33"/>
      <c r="O33"/>
      <c r="P33"/>
      <c r="W33" s="120">
        <v>5</v>
      </c>
      <c r="X33" s="120">
        <v>5</v>
      </c>
      <c r="Y33" s="112" t="str">
        <f t="shared" si="1"/>
        <v>55</v>
      </c>
      <c r="Z33" s="120" t="s">
        <v>75</v>
      </c>
    </row>
    <row r="34" spans="1:47" ht="205.5" customHeight="1">
      <c r="A34" s="93" t="s">
        <v>56</v>
      </c>
      <c r="B34" s="313" t="s">
        <v>85</v>
      </c>
      <c r="C34" s="313"/>
      <c r="D34" s="161" t="s">
        <v>379</v>
      </c>
      <c r="E34" s="313" t="s">
        <v>381</v>
      </c>
      <c r="F34" s="313"/>
      <c r="G34" s="313"/>
      <c r="H34" s="313"/>
      <c r="I34" s="313"/>
      <c r="J34" s="313"/>
      <c r="K34" s="313"/>
      <c r="L34" s="313"/>
      <c r="M34"/>
      <c r="N34"/>
      <c r="O34"/>
      <c r="P34"/>
      <c r="R34" s="318" t="s">
        <v>86</v>
      </c>
      <c r="S34" s="318"/>
      <c r="T34" s="318"/>
      <c r="U34" s="318"/>
    </row>
    <row r="35" spans="1:47" ht="218.25" customHeight="1">
      <c r="A35" s="93" t="s">
        <v>50</v>
      </c>
      <c r="B35" s="313" t="s">
        <v>87</v>
      </c>
      <c r="C35" s="313"/>
      <c r="D35" s="161" t="s">
        <v>380</v>
      </c>
      <c r="E35" s="313" t="s">
        <v>382</v>
      </c>
      <c r="F35" s="313"/>
      <c r="G35" s="313"/>
      <c r="H35" s="313"/>
      <c r="I35" s="313"/>
      <c r="J35" s="313"/>
      <c r="K35" s="313"/>
      <c r="L35" s="313"/>
      <c r="M35"/>
      <c r="N35"/>
      <c r="O35"/>
      <c r="P35"/>
    </row>
    <row r="36" spans="1:47" ht="96.75" customHeight="1">
      <c r="A36" s="93" t="s">
        <v>52</v>
      </c>
      <c r="B36" s="313" t="s">
        <v>88</v>
      </c>
      <c r="C36" s="314"/>
      <c r="D36" s="170" t="s">
        <v>89</v>
      </c>
      <c r="E36" s="313"/>
      <c r="F36" s="313"/>
      <c r="G36" s="313"/>
      <c r="H36" s="313"/>
      <c r="I36" s="313"/>
      <c r="J36" s="313"/>
      <c r="K36" s="313"/>
      <c r="L36" s="313"/>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R34:U34"/>
    <mergeCell ref="B35:C35"/>
    <mergeCell ref="E35:L35"/>
    <mergeCell ref="B32:C32"/>
    <mergeCell ref="B33:C33"/>
    <mergeCell ref="B36:C36"/>
    <mergeCell ref="E36:L36"/>
    <mergeCell ref="E33:L33"/>
    <mergeCell ref="B23:C23"/>
    <mergeCell ref="B24:C24"/>
    <mergeCell ref="B25:C25"/>
    <mergeCell ref="B34:C34"/>
    <mergeCell ref="E34:L34"/>
    <mergeCell ref="D19:I28"/>
    <mergeCell ref="B20:C20"/>
    <mergeCell ref="D29:I29"/>
    <mergeCell ref="R3:U3"/>
    <mergeCell ref="AC4:AD4"/>
    <mergeCell ref="AC5:AD5"/>
    <mergeCell ref="B9:C9"/>
    <mergeCell ref="B10:C10"/>
    <mergeCell ref="B8:C8"/>
    <mergeCell ref="B7:C7"/>
    <mergeCell ref="A4:C6"/>
    <mergeCell ref="B11:C11"/>
    <mergeCell ref="R11:U15"/>
    <mergeCell ref="E4:I5"/>
    <mergeCell ref="B18:C18"/>
    <mergeCell ref="B19:C19"/>
    <mergeCell ref="B16:C16"/>
    <mergeCell ref="B17:C17"/>
    <mergeCell ref="B12:C12"/>
    <mergeCell ref="B13:C1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08"/>
  <sheetViews>
    <sheetView topLeftCell="C1"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320" t="s">
        <v>90</v>
      </c>
      <c r="B1" s="320"/>
      <c r="C1" s="320"/>
      <c r="D1" s="320"/>
      <c r="E1" s="320"/>
      <c r="F1"/>
    </row>
    <row r="2" spans="1:7">
      <c r="A2" s="321" t="s">
        <v>91</v>
      </c>
      <c r="B2" s="321"/>
      <c r="C2" s="321"/>
      <c r="D2" s="321"/>
      <c r="E2" s="321"/>
      <c r="F2" s="32"/>
      <c r="G2" s="32"/>
    </row>
    <row r="3" spans="1:7">
      <c r="A3" s="31"/>
      <c r="B3" s="31"/>
      <c r="C3" s="31"/>
      <c r="D3" s="31"/>
      <c r="E3" s="31"/>
      <c r="F3" s="32"/>
      <c r="G3" s="32"/>
    </row>
    <row r="4" spans="1:7">
      <c r="B4" s="34" t="s">
        <v>92</v>
      </c>
      <c r="C4" s="34" t="s">
        <v>93</v>
      </c>
      <c r="G4" s="31"/>
    </row>
    <row r="5" spans="1:7">
      <c r="B5" s="34"/>
      <c r="C5" s="34"/>
      <c r="G5" s="31"/>
    </row>
    <row r="6" spans="1:7" ht="14.25" customHeight="1">
      <c r="B6" s="38" t="s">
        <v>94</v>
      </c>
      <c r="C6" s="322" t="s">
        <v>95</v>
      </c>
      <c r="D6" s="323"/>
      <c r="E6" s="323"/>
      <c r="G6" s="31"/>
    </row>
    <row r="7" spans="1:7" ht="14.25" customHeight="1">
      <c r="C7" s="57" t="s">
        <v>96</v>
      </c>
      <c r="D7" s="9"/>
      <c r="E7" s="9"/>
      <c r="G7" s="31"/>
    </row>
    <row r="8" spans="1:7" ht="14.25" customHeight="1">
      <c r="C8" s="324" t="s">
        <v>97</v>
      </c>
      <c r="D8" s="324"/>
      <c r="E8" s="324"/>
      <c r="F8" s="55"/>
      <c r="G8" s="31"/>
    </row>
    <row r="10" spans="1:7" s="52" customFormat="1" ht="30">
      <c r="A10" s="58" t="s">
        <v>98</v>
      </c>
      <c r="B10" s="58" t="s">
        <v>99</v>
      </c>
      <c r="C10" s="59" t="s">
        <v>100</v>
      </c>
      <c r="D10" s="58" t="s">
        <v>101</v>
      </c>
      <c r="E10" s="58" t="s">
        <v>102</v>
      </c>
      <c r="F10" s="60" t="s">
        <v>103</v>
      </c>
    </row>
    <row r="11" spans="1:7">
      <c r="C11" s="36" t="s">
        <v>104</v>
      </c>
      <c r="D11" s="36" t="s">
        <v>105</v>
      </c>
      <c r="F11" s="36"/>
      <c r="G11" s="61"/>
    </row>
    <row r="12" spans="1:7" ht="15">
      <c r="A12" s="53">
        <v>1</v>
      </c>
      <c r="B12" s="62" t="s">
        <v>106</v>
      </c>
      <c r="C12" s="36" t="s">
        <v>107</v>
      </c>
      <c r="D12" s="36" t="s">
        <v>108</v>
      </c>
      <c r="E12" s="62" t="s">
        <v>106</v>
      </c>
      <c r="F12" s="36"/>
      <c r="G12" s="36"/>
    </row>
    <row r="13" spans="1:7">
      <c r="C13" s="36" t="s">
        <v>109</v>
      </c>
      <c r="D13" s="36" t="s">
        <v>110</v>
      </c>
      <c r="E13" s="36" t="s">
        <v>110</v>
      </c>
      <c r="F13" s="63">
        <v>4</v>
      </c>
      <c r="G13" s="36"/>
    </row>
    <row r="14" spans="1:7">
      <c r="C14" s="36" t="s">
        <v>111</v>
      </c>
      <c r="D14" s="36" t="s">
        <v>112</v>
      </c>
      <c r="E14" s="36" t="s">
        <v>112</v>
      </c>
      <c r="F14" s="63">
        <v>2</v>
      </c>
      <c r="G14" s="36"/>
    </row>
    <row r="15" spans="1:7">
      <c r="C15" s="36" t="s">
        <v>113</v>
      </c>
      <c r="D15" s="36" t="s">
        <v>114</v>
      </c>
      <c r="E15" s="36" t="s">
        <v>115</v>
      </c>
      <c r="F15" s="63">
        <v>4</v>
      </c>
      <c r="G15" s="36"/>
    </row>
    <row r="16" spans="1:7">
      <c r="C16" s="36" t="s">
        <v>116</v>
      </c>
      <c r="D16" s="36" t="s">
        <v>117</v>
      </c>
      <c r="E16" s="36" t="s">
        <v>118</v>
      </c>
      <c r="F16" s="63">
        <v>3</v>
      </c>
      <c r="G16" s="36"/>
    </row>
    <row r="17" spans="1:7">
      <c r="C17" s="36" t="s">
        <v>119</v>
      </c>
      <c r="D17" s="36" t="s">
        <v>120</v>
      </c>
      <c r="E17" s="36" t="s">
        <v>117</v>
      </c>
      <c r="F17" s="63">
        <v>4</v>
      </c>
      <c r="G17" s="36"/>
    </row>
    <row r="18" spans="1:7">
      <c r="C18" s="36" t="s">
        <v>121</v>
      </c>
      <c r="D18" s="36" t="s">
        <v>122</v>
      </c>
      <c r="E18" s="36" t="s">
        <v>120</v>
      </c>
      <c r="F18" s="63">
        <v>3</v>
      </c>
      <c r="G18" s="36"/>
    </row>
    <row r="19" spans="1:7">
      <c r="C19" s="36" t="s">
        <v>123</v>
      </c>
      <c r="D19" s="36" t="s">
        <v>124</v>
      </c>
      <c r="E19" s="36" t="s">
        <v>124</v>
      </c>
      <c r="F19" s="63">
        <v>2</v>
      </c>
      <c r="G19" s="36"/>
    </row>
    <row r="20" spans="1:7">
      <c r="C20" s="36" t="s">
        <v>125</v>
      </c>
      <c r="D20" s="36" t="s">
        <v>126</v>
      </c>
      <c r="E20" s="36" t="s">
        <v>126</v>
      </c>
      <c r="F20" s="63">
        <v>3</v>
      </c>
      <c r="G20" s="36"/>
    </row>
    <row r="21" spans="1:7">
      <c r="C21" s="36" t="s">
        <v>127</v>
      </c>
      <c r="D21" s="36" t="s">
        <v>128</v>
      </c>
      <c r="E21" s="36" t="s">
        <v>128</v>
      </c>
      <c r="F21" s="63">
        <v>4</v>
      </c>
      <c r="G21" s="36"/>
    </row>
    <row r="22" spans="1:7">
      <c r="C22" s="36" t="s">
        <v>129</v>
      </c>
      <c r="D22" s="36" t="s">
        <v>130</v>
      </c>
      <c r="E22" s="36" t="s">
        <v>130</v>
      </c>
      <c r="F22" s="63">
        <v>4</v>
      </c>
      <c r="G22" s="36"/>
    </row>
    <row r="23" spans="1:7">
      <c r="C23" s="36" t="s">
        <v>131</v>
      </c>
      <c r="D23" s="36" t="s">
        <v>132</v>
      </c>
      <c r="E23" s="36" t="s">
        <v>132</v>
      </c>
      <c r="F23" s="63">
        <v>2</v>
      </c>
      <c r="G23" s="36"/>
    </row>
    <row r="24" spans="1:7">
      <c r="C24" s="36" t="s">
        <v>133</v>
      </c>
      <c r="D24" s="36" t="s">
        <v>134</v>
      </c>
      <c r="E24" s="36" t="s">
        <v>134</v>
      </c>
      <c r="F24" s="63">
        <v>3</v>
      </c>
      <c r="G24" s="36"/>
    </row>
    <row r="25" spans="1:7">
      <c r="C25" s="36" t="s">
        <v>135</v>
      </c>
      <c r="D25" s="36" t="s">
        <v>136</v>
      </c>
      <c r="E25" s="36" t="s">
        <v>136</v>
      </c>
      <c r="F25" s="63">
        <v>4</v>
      </c>
      <c r="G25" s="36"/>
    </row>
    <row r="26" spans="1:7">
      <c r="C26" s="36" t="s">
        <v>137</v>
      </c>
      <c r="D26" s="36" t="s">
        <v>138</v>
      </c>
      <c r="E26" s="36" t="s">
        <v>139</v>
      </c>
      <c r="F26" s="63">
        <v>4</v>
      </c>
      <c r="G26" s="61"/>
    </row>
    <row r="27" spans="1:7" ht="15">
      <c r="C27" s="36" t="s">
        <v>140</v>
      </c>
      <c r="D27" s="36" t="s">
        <v>138</v>
      </c>
      <c r="E27" s="64" t="s">
        <v>141</v>
      </c>
      <c r="F27" s="33"/>
      <c r="G27" s="36"/>
    </row>
    <row r="28" spans="1:7">
      <c r="C28" s="36" t="s">
        <v>142</v>
      </c>
      <c r="D28" s="36" t="s">
        <v>138</v>
      </c>
      <c r="E28" s="36" t="s">
        <v>143</v>
      </c>
      <c r="F28" s="63">
        <v>2</v>
      </c>
      <c r="G28" s="36"/>
    </row>
    <row r="29" spans="1:7">
      <c r="C29" s="36" t="s">
        <v>144</v>
      </c>
      <c r="D29" s="36"/>
      <c r="E29" s="36"/>
      <c r="F29" s="63"/>
      <c r="G29" s="36"/>
    </row>
    <row r="30" spans="1:7" ht="22.5">
      <c r="C30" s="36" t="s">
        <v>145</v>
      </c>
      <c r="D30" s="36"/>
      <c r="E30" s="36"/>
      <c r="F30" s="63"/>
      <c r="G30" s="36"/>
    </row>
    <row r="31" spans="1:7" ht="15">
      <c r="A31" s="65">
        <v>2</v>
      </c>
      <c r="B31" s="64" t="s">
        <v>141</v>
      </c>
      <c r="C31" s="36" t="s">
        <v>146</v>
      </c>
      <c r="D31" s="36" t="s">
        <v>147</v>
      </c>
      <c r="E31" s="36" t="s">
        <v>148</v>
      </c>
      <c r="F31" s="63">
        <v>4</v>
      </c>
      <c r="G31" s="36"/>
    </row>
    <row r="32" spans="1:7">
      <c r="C32" s="36" t="s">
        <v>149</v>
      </c>
      <c r="D32" s="36" t="s">
        <v>143</v>
      </c>
      <c r="E32" s="36" t="s">
        <v>150</v>
      </c>
      <c r="F32" s="63">
        <v>4</v>
      </c>
      <c r="G32" s="36"/>
    </row>
    <row r="33" spans="1:7">
      <c r="C33" s="36" t="s">
        <v>151</v>
      </c>
      <c r="D33" s="36" t="s">
        <v>152</v>
      </c>
      <c r="E33" s="36" t="s">
        <v>153</v>
      </c>
      <c r="F33" s="63">
        <v>2</v>
      </c>
      <c r="G33" s="36"/>
    </row>
    <row r="34" spans="1:7">
      <c r="C34" s="36" t="s">
        <v>154</v>
      </c>
      <c r="D34" s="36" t="s">
        <v>148</v>
      </c>
      <c r="E34" s="36" t="s">
        <v>155</v>
      </c>
      <c r="F34" s="63">
        <v>4</v>
      </c>
      <c r="G34" s="36"/>
    </row>
    <row r="35" spans="1:7">
      <c r="C35" s="36" t="s">
        <v>156</v>
      </c>
      <c r="D35" s="36" t="s">
        <v>150</v>
      </c>
      <c r="E35" s="36" t="s">
        <v>157</v>
      </c>
      <c r="F35" s="63">
        <v>2</v>
      </c>
      <c r="G35" s="61"/>
    </row>
    <row r="36" spans="1:7" ht="22.5">
      <c r="C36" s="36" t="s">
        <v>158</v>
      </c>
      <c r="D36" s="36" t="s">
        <v>153</v>
      </c>
      <c r="E36" s="64" t="s">
        <v>159</v>
      </c>
      <c r="F36" s="33"/>
      <c r="G36" s="36"/>
    </row>
    <row r="37" spans="1:7">
      <c r="C37" s="36" t="s">
        <v>160</v>
      </c>
      <c r="D37" s="36" t="s">
        <v>155</v>
      </c>
      <c r="E37" s="36" t="s">
        <v>161</v>
      </c>
      <c r="F37" s="63">
        <v>2</v>
      </c>
      <c r="G37" s="36"/>
    </row>
    <row r="38" spans="1:7">
      <c r="C38" s="36" t="s">
        <v>162</v>
      </c>
      <c r="D38" s="36" t="s">
        <v>163</v>
      </c>
      <c r="E38" s="36" t="s">
        <v>164</v>
      </c>
      <c r="F38" s="63">
        <v>1</v>
      </c>
      <c r="G38" s="36"/>
    </row>
    <row r="39" spans="1:7">
      <c r="C39" s="36" t="s">
        <v>165</v>
      </c>
      <c r="D39" s="36" t="s">
        <v>157</v>
      </c>
      <c r="E39" s="36" t="s">
        <v>166</v>
      </c>
      <c r="F39" s="63">
        <v>2</v>
      </c>
      <c r="G39" s="36"/>
    </row>
    <row r="40" spans="1:7">
      <c r="C40" s="36" t="s">
        <v>167</v>
      </c>
      <c r="D40" s="36" t="s">
        <v>138</v>
      </c>
      <c r="E40" s="36" t="s">
        <v>168</v>
      </c>
      <c r="F40" s="63">
        <v>2</v>
      </c>
      <c r="G40" s="36"/>
    </row>
    <row r="41" spans="1:7" ht="15">
      <c r="A41" s="65">
        <v>3</v>
      </c>
      <c r="B41" s="64" t="s">
        <v>159</v>
      </c>
      <c r="C41" s="36" t="s">
        <v>169</v>
      </c>
      <c r="D41" s="36" t="s">
        <v>170</v>
      </c>
      <c r="E41" s="36" t="s">
        <v>171</v>
      </c>
      <c r="F41" s="63">
        <v>2</v>
      </c>
      <c r="G41" s="61"/>
    </row>
    <row r="42" spans="1:7" ht="15">
      <c r="C42" s="36" t="s">
        <v>172</v>
      </c>
      <c r="D42" s="36" t="s">
        <v>161</v>
      </c>
      <c r="E42" s="64" t="s">
        <v>173</v>
      </c>
      <c r="F42" s="33"/>
      <c r="G42" s="36"/>
    </row>
    <row r="43" spans="1:7">
      <c r="C43" s="36" t="s">
        <v>174</v>
      </c>
      <c r="D43" s="36" t="s">
        <v>175</v>
      </c>
      <c r="E43" s="36" t="s">
        <v>176</v>
      </c>
      <c r="F43" s="63">
        <v>1</v>
      </c>
      <c r="G43" s="36"/>
    </row>
    <row r="44" spans="1:7">
      <c r="C44" s="36" t="s">
        <v>177</v>
      </c>
      <c r="D44" s="36" t="s">
        <v>164</v>
      </c>
      <c r="E44" s="36" t="s">
        <v>178</v>
      </c>
      <c r="F44" s="63">
        <v>3</v>
      </c>
      <c r="G44" s="36"/>
    </row>
    <row r="45" spans="1:7">
      <c r="C45" s="36" t="s">
        <v>179</v>
      </c>
      <c r="D45" s="36" t="s">
        <v>166</v>
      </c>
      <c r="E45" s="36" t="s">
        <v>180</v>
      </c>
      <c r="F45" s="63">
        <v>1</v>
      </c>
      <c r="G45" s="36"/>
    </row>
    <row r="46" spans="1:7">
      <c r="C46" s="36" t="s">
        <v>138</v>
      </c>
      <c r="D46" s="36" t="s">
        <v>168</v>
      </c>
      <c r="E46" s="36" t="s">
        <v>181</v>
      </c>
      <c r="F46" s="63">
        <v>2</v>
      </c>
      <c r="G46" s="61"/>
    </row>
    <row r="47" spans="1:7" ht="15">
      <c r="C47" s="36" t="s">
        <v>138</v>
      </c>
      <c r="D47" s="36" t="s">
        <v>171</v>
      </c>
      <c r="E47" s="64" t="s">
        <v>182</v>
      </c>
      <c r="F47" s="33"/>
      <c r="G47" s="36"/>
    </row>
    <row r="48" spans="1:7" ht="15">
      <c r="A48" s="65">
        <v>4</v>
      </c>
      <c r="B48" s="64" t="s">
        <v>173</v>
      </c>
      <c r="C48" s="36" t="s">
        <v>183</v>
      </c>
      <c r="D48" s="36" t="s">
        <v>184</v>
      </c>
      <c r="E48" s="36" t="s">
        <v>185</v>
      </c>
      <c r="F48" s="63">
        <v>1</v>
      </c>
      <c r="G48" s="36"/>
    </row>
    <row r="49" spans="1:7">
      <c r="C49" s="36" t="s">
        <v>186</v>
      </c>
      <c r="D49" s="36" t="s">
        <v>176</v>
      </c>
      <c r="E49" s="36" t="s">
        <v>187</v>
      </c>
      <c r="F49" s="63">
        <v>4</v>
      </c>
      <c r="G49" s="36"/>
    </row>
    <row r="50" spans="1:7">
      <c r="C50" s="36" t="s">
        <v>188</v>
      </c>
      <c r="D50" s="36" t="s">
        <v>189</v>
      </c>
      <c r="E50" s="36" t="s">
        <v>190</v>
      </c>
      <c r="F50" s="63">
        <v>3</v>
      </c>
      <c r="G50" s="36"/>
    </row>
    <row r="51" spans="1:7">
      <c r="C51" s="36" t="s">
        <v>191</v>
      </c>
      <c r="D51" s="36" t="s">
        <v>192</v>
      </c>
      <c r="E51" s="36" t="s">
        <v>193</v>
      </c>
      <c r="F51" s="63">
        <v>4</v>
      </c>
      <c r="G51" s="36"/>
    </row>
    <row r="52" spans="1:7">
      <c r="C52" s="36" t="s">
        <v>194</v>
      </c>
      <c r="D52" s="36" t="s">
        <v>178</v>
      </c>
      <c r="E52" s="36" t="s">
        <v>195</v>
      </c>
      <c r="F52" s="63">
        <v>2</v>
      </c>
      <c r="G52" s="36"/>
    </row>
    <row r="53" spans="1:7">
      <c r="C53" s="36" t="s">
        <v>196</v>
      </c>
      <c r="D53" s="36" t="s">
        <v>180</v>
      </c>
      <c r="E53" s="36" t="s">
        <v>197</v>
      </c>
      <c r="F53" s="63">
        <v>3</v>
      </c>
    </row>
    <row r="54" spans="1:7">
      <c r="C54" s="36" t="s">
        <v>198</v>
      </c>
      <c r="D54" s="36" t="s">
        <v>181</v>
      </c>
      <c r="F54" s="33"/>
    </row>
    <row r="55" spans="1:7">
      <c r="C55" s="36" t="s">
        <v>199</v>
      </c>
      <c r="D55" s="36" t="s">
        <v>185</v>
      </c>
    </row>
    <row r="56" spans="1:7" ht="33.75">
      <c r="C56" s="36" t="s">
        <v>200</v>
      </c>
      <c r="D56" s="36" t="s">
        <v>201</v>
      </c>
    </row>
    <row r="57" spans="1:7">
      <c r="C57" s="36" t="s">
        <v>202</v>
      </c>
      <c r="D57" s="36" t="s">
        <v>138</v>
      </c>
    </row>
    <row r="58" spans="1:7" ht="30">
      <c r="A58" s="65">
        <v>5</v>
      </c>
      <c r="B58" s="64" t="s">
        <v>203</v>
      </c>
      <c r="C58" s="36" t="s">
        <v>204</v>
      </c>
      <c r="D58" s="36" t="s">
        <v>205</v>
      </c>
    </row>
    <row r="59" spans="1:7">
      <c r="C59" s="36" t="s">
        <v>206</v>
      </c>
      <c r="D59" s="36" t="s">
        <v>207</v>
      </c>
    </row>
    <row r="60" spans="1:7">
      <c r="C60" s="36" t="s">
        <v>208</v>
      </c>
      <c r="D60" s="36" t="s">
        <v>209</v>
      </c>
    </row>
    <row r="61" spans="1:7">
      <c r="C61" s="36" t="s">
        <v>210</v>
      </c>
      <c r="D61" s="36" t="s">
        <v>211</v>
      </c>
    </row>
    <row r="62" spans="1:7">
      <c r="C62" s="36" t="s">
        <v>212</v>
      </c>
      <c r="D62" s="36" t="s">
        <v>213</v>
      </c>
    </row>
    <row r="63" spans="1:7">
      <c r="C63" s="36" t="s">
        <v>214</v>
      </c>
      <c r="D63" s="36" t="s">
        <v>215</v>
      </c>
    </row>
    <row r="64" spans="1:7">
      <c r="C64" s="36" t="s">
        <v>216</v>
      </c>
      <c r="D64" s="36" t="s">
        <v>217</v>
      </c>
    </row>
    <row r="65" spans="1:4">
      <c r="C65" s="36" t="s">
        <v>218</v>
      </c>
      <c r="D65" s="36" t="s">
        <v>138</v>
      </c>
    </row>
    <row r="66" spans="1:4" ht="15">
      <c r="A66" s="65">
        <v>6</v>
      </c>
      <c r="B66" s="64" t="s">
        <v>219</v>
      </c>
      <c r="C66" s="36" t="s">
        <v>220</v>
      </c>
      <c r="D66" s="36" t="s">
        <v>197</v>
      </c>
    </row>
    <row r="67" spans="1:4">
      <c r="C67" s="36" t="s">
        <v>221</v>
      </c>
      <c r="D67" s="36" t="s">
        <v>222</v>
      </c>
    </row>
    <row r="68" spans="1:4">
      <c r="C68" s="36" t="s">
        <v>223</v>
      </c>
      <c r="D68" s="36" t="s">
        <v>224</v>
      </c>
    </row>
    <row r="69" spans="1:4" ht="22.5">
      <c r="C69" s="36" t="s">
        <v>225</v>
      </c>
      <c r="D69" s="36" t="s">
        <v>226</v>
      </c>
    </row>
    <row r="70" spans="1:4">
      <c r="C70" s="36" t="s">
        <v>227</v>
      </c>
      <c r="D70" s="36" t="s">
        <v>228</v>
      </c>
    </row>
    <row r="71" spans="1:4">
      <c r="C71" s="36" t="s">
        <v>138</v>
      </c>
      <c r="D71" s="36" t="s">
        <v>229</v>
      </c>
    </row>
    <row r="72" spans="1:4" ht="30">
      <c r="A72" s="65">
        <v>7</v>
      </c>
      <c r="B72" s="64" t="s">
        <v>230</v>
      </c>
      <c r="C72" s="36" t="s">
        <v>231</v>
      </c>
      <c r="D72" s="36" t="s">
        <v>232</v>
      </c>
    </row>
    <row r="73" spans="1:4">
      <c r="C73" s="36" t="s">
        <v>233</v>
      </c>
      <c r="D73" s="36" t="s">
        <v>234</v>
      </c>
    </row>
    <row r="74" spans="1:4">
      <c r="C74" s="36" t="s">
        <v>235</v>
      </c>
      <c r="D74" s="36" t="s">
        <v>187</v>
      </c>
    </row>
    <row r="75" spans="1:4">
      <c r="C75" s="36" t="s">
        <v>236</v>
      </c>
      <c r="D75" s="36" t="s">
        <v>237</v>
      </c>
    </row>
    <row r="76" spans="1:4">
      <c r="C76" s="36" t="s">
        <v>238</v>
      </c>
      <c r="D76" s="36" t="s">
        <v>190</v>
      </c>
    </row>
    <row r="77" spans="1:4">
      <c r="C77" s="36" t="s">
        <v>239</v>
      </c>
      <c r="D77" s="36" t="s">
        <v>240</v>
      </c>
    </row>
    <row r="78" spans="1:4">
      <c r="C78" s="36" t="s">
        <v>241</v>
      </c>
      <c r="D78" s="36" t="s">
        <v>242</v>
      </c>
    </row>
    <row r="79" spans="1:4">
      <c r="C79" s="36" t="s">
        <v>243</v>
      </c>
      <c r="D79" s="36" t="s">
        <v>244</v>
      </c>
    </row>
    <row r="80" spans="1:4">
      <c r="C80" s="36" t="s">
        <v>245</v>
      </c>
      <c r="D80" s="36" t="s">
        <v>246</v>
      </c>
    </row>
    <row r="81" spans="1:4">
      <c r="C81" s="36" t="s">
        <v>247</v>
      </c>
      <c r="D81" s="36" t="s">
        <v>193</v>
      </c>
    </row>
    <row r="82" spans="1:4">
      <c r="C82" s="36" t="s">
        <v>248</v>
      </c>
      <c r="D82" s="36" t="s">
        <v>195</v>
      </c>
    </row>
    <row r="83" spans="1:4">
      <c r="C83" s="36" t="s">
        <v>249</v>
      </c>
      <c r="D83" s="36" t="s">
        <v>138</v>
      </c>
    </row>
    <row r="84" spans="1:4">
      <c r="C84" s="36" t="s">
        <v>250</v>
      </c>
      <c r="D84" s="36" t="s">
        <v>138</v>
      </c>
    </row>
    <row r="85" spans="1:4" ht="30">
      <c r="B85" s="64" t="s">
        <v>251</v>
      </c>
      <c r="C85" s="36" t="s">
        <v>252</v>
      </c>
      <c r="D85" s="36" t="s">
        <v>253</v>
      </c>
    </row>
    <row r="86" spans="1:4" ht="15">
      <c r="A86" s="65">
        <v>8</v>
      </c>
      <c r="C86" s="36" t="s">
        <v>254</v>
      </c>
      <c r="D86" s="36" t="s">
        <v>255</v>
      </c>
    </row>
    <row r="87" spans="1:4">
      <c r="C87" s="36" t="s">
        <v>256</v>
      </c>
      <c r="D87" s="36" t="s">
        <v>257</v>
      </c>
    </row>
    <row r="88" spans="1:4">
      <c r="C88" s="36" t="s">
        <v>258</v>
      </c>
      <c r="D88" s="36" t="s">
        <v>259</v>
      </c>
    </row>
    <row r="89" spans="1:4">
      <c r="C89" s="36" t="s">
        <v>260</v>
      </c>
      <c r="D89" s="36" t="s">
        <v>261</v>
      </c>
    </row>
    <row r="90" spans="1:4" ht="22.5">
      <c r="C90" s="36" t="s">
        <v>262</v>
      </c>
      <c r="D90" s="36" t="s">
        <v>263</v>
      </c>
    </row>
    <row r="91" spans="1:4">
      <c r="C91" s="36" t="s">
        <v>264</v>
      </c>
      <c r="D91" s="36" t="s">
        <v>138</v>
      </c>
    </row>
    <row r="92" spans="1:4">
      <c r="C92" s="36" t="s">
        <v>265</v>
      </c>
      <c r="D92" s="36" t="s">
        <v>138</v>
      </c>
    </row>
    <row r="93" spans="1:4">
      <c r="C93" s="36" t="s">
        <v>266</v>
      </c>
      <c r="D93" s="36" t="s">
        <v>138</v>
      </c>
    </row>
    <row r="94" spans="1:4">
      <c r="C94" s="36" t="s">
        <v>267</v>
      </c>
      <c r="D94" s="36" t="s">
        <v>138</v>
      </c>
    </row>
    <row r="95" spans="1:4">
      <c r="C95" s="36" t="s">
        <v>268</v>
      </c>
      <c r="D95" s="36" t="s">
        <v>138</v>
      </c>
    </row>
    <row r="96" spans="1:4" ht="45">
      <c r="A96" s="65">
        <v>9</v>
      </c>
      <c r="B96" s="64" t="s">
        <v>269</v>
      </c>
      <c r="C96" s="36" t="s">
        <v>270</v>
      </c>
      <c r="D96" s="36" t="s">
        <v>271</v>
      </c>
    </row>
    <row r="97" spans="1:4">
      <c r="C97" s="36" t="s">
        <v>272</v>
      </c>
      <c r="D97" s="36" t="s">
        <v>273</v>
      </c>
    </row>
    <row r="98" spans="1:4">
      <c r="C98" s="36" t="s">
        <v>274</v>
      </c>
      <c r="D98" s="36" t="s">
        <v>275</v>
      </c>
    </row>
    <row r="99" spans="1:4">
      <c r="C99" s="36" t="s">
        <v>276</v>
      </c>
      <c r="D99" s="36" t="s">
        <v>277</v>
      </c>
    </row>
    <row r="100" spans="1:4">
      <c r="C100" s="36" t="s">
        <v>278</v>
      </c>
      <c r="D100" s="36" t="s">
        <v>279</v>
      </c>
    </row>
    <row r="101" spans="1:4" ht="33.75">
      <c r="C101" s="36" t="s">
        <v>280</v>
      </c>
      <c r="D101" s="36" t="s">
        <v>281</v>
      </c>
    </row>
    <row r="102" spans="1:4">
      <c r="C102" s="36" t="s">
        <v>282</v>
      </c>
      <c r="D102" s="36" t="s">
        <v>138</v>
      </c>
    </row>
    <row r="103" spans="1:4">
      <c r="C103" s="36" t="s">
        <v>283</v>
      </c>
      <c r="D103" s="36" t="s">
        <v>138</v>
      </c>
    </row>
    <row r="104" spans="1:4">
      <c r="C104" s="36" t="s">
        <v>284</v>
      </c>
      <c r="D104" s="36" t="s">
        <v>138</v>
      </c>
    </row>
    <row r="105" spans="1:4">
      <c r="C105" s="36" t="s">
        <v>285</v>
      </c>
      <c r="D105" s="36" t="s">
        <v>138</v>
      </c>
    </row>
    <row r="106" spans="1:4">
      <c r="C106" s="36" t="s">
        <v>286</v>
      </c>
      <c r="D106" s="36" t="s">
        <v>138</v>
      </c>
    </row>
    <row r="107" spans="1:4" ht="15">
      <c r="A107" s="65">
        <v>10</v>
      </c>
      <c r="B107" s="64" t="s">
        <v>287</v>
      </c>
      <c r="C107" s="36" t="s">
        <v>288</v>
      </c>
      <c r="D107" s="36" t="s">
        <v>289</v>
      </c>
    </row>
    <row r="108" spans="1:4" ht="22.5">
      <c r="C108" s="36" t="s">
        <v>290</v>
      </c>
      <c r="D108" s="36" t="s">
        <v>291</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320" t="s">
        <v>292</v>
      </c>
      <c r="B1" s="320"/>
      <c r="C1" s="320"/>
      <c r="D1" s="320"/>
      <c r="E1" s="320"/>
    </row>
    <row r="2" spans="1:6" ht="14.25">
      <c r="A2" s="321" t="s">
        <v>293</v>
      </c>
      <c r="B2" s="321"/>
      <c r="C2" s="321"/>
      <c r="D2" s="321"/>
      <c r="E2" s="321"/>
      <c r="F2" s="32"/>
    </row>
    <row r="3" spans="1:6" ht="14.25">
      <c r="C3" s="32"/>
      <c r="D3" s="322"/>
      <c r="E3" s="323"/>
      <c r="F3" s="323"/>
    </row>
    <row r="4" spans="1:6" ht="14.25">
      <c r="A4" s="34" t="s">
        <v>92</v>
      </c>
      <c r="B4" s="34" t="s">
        <v>93</v>
      </c>
      <c r="C4" s="35"/>
      <c r="D4" s="324"/>
      <c r="E4" s="337"/>
      <c r="F4" s="337"/>
    </row>
    <row r="5" spans="1:6" ht="14.25">
      <c r="A5" s="38" t="s">
        <v>94</v>
      </c>
      <c r="B5" s="39" t="s">
        <v>95</v>
      </c>
      <c r="C5" s="35"/>
      <c r="D5" s="36"/>
      <c r="E5" s="37"/>
      <c r="F5" s="37"/>
    </row>
    <row r="6" spans="1:6" ht="14.25">
      <c r="A6" s="35"/>
      <c r="B6" s="39"/>
      <c r="C6" s="35"/>
      <c r="D6" s="36"/>
      <c r="E6" s="37"/>
      <c r="F6" s="37"/>
    </row>
    <row r="8" spans="1:6" ht="39" customHeight="1">
      <c r="A8" s="40" t="s">
        <v>294</v>
      </c>
      <c r="B8" s="40" t="s">
        <v>295</v>
      </c>
    </row>
    <row r="9" spans="1:6">
      <c r="A9" s="338" t="s">
        <v>296</v>
      </c>
      <c r="B9" s="4" t="s">
        <v>297</v>
      </c>
    </row>
    <row r="10" spans="1:6">
      <c r="A10" s="339"/>
      <c r="B10" s="2" t="s">
        <v>298</v>
      </c>
    </row>
    <row r="11" spans="1:6">
      <c r="A11" s="325" t="s">
        <v>299</v>
      </c>
      <c r="B11" s="6" t="s">
        <v>300</v>
      </c>
    </row>
    <row r="12" spans="1:6">
      <c r="A12" s="327"/>
      <c r="B12" s="2" t="s">
        <v>301</v>
      </c>
    </row>
    <row r="13" spans="1:6" ht="38.25">
      <c r="A13" s="41" t="s">
        <v>302</v>
      </c>
      <c r="B13" s="42" t="s">
        <v>303</v>
      </c>
    </row>
    <row r="14" spans="1:6">
      <c r="A14" s="43" t="s">
        <v>304</v>
      </c>
      <c r="B14" s="44" t="s">
        <v>305</v>
      </c>
    </row>
    <row r="15" spans="1:6">
      <c r="A15" s="43" t="s">
        <v>306</v>
      </c>
      <c r="B15" s="42" t="s">
        <v>307</v>
      </c>
    </row>
    <row r="16" spans="1:6">
      <c r="A16" s="328" t="s">
        <v>308</v>
      </c>
      <c r="B16" s="45" t="s">
        <v>309</v>
      </c>
    </row>
    <row r="17" spans="1:2">
      <c r="A17" s="329"/>
      <c r="B17" s="1" t="s">
        <v>310</v>
      </c>
    </row>
    <row r="18" spans="1:2">
      <c r="A18" s="330"/>
      <c r="B18" s="2" t="s">
        <v>311</v>
      </c>
    </row>
    <row r="19" spans="1:2">
      <c r="A19" s="328" t="s">
        <v>312</v>
      </c>
      <c r="B19" s="6" t="s">
        <v>313</v>
      </c>
    </row>
    <row r="20" spans="1:2">
      <c r="A20" s="329"/>
      <c r="B20" s="1" t="s">
        <v>314</v>
      </c>
    </row>
    <row r="21" spans="1:2">
      <c r="A21" s="329"/>
      <c r="B21" s="1" t="s">
        <v>315</v>
      </c>
    </row>
    <row r="22" spans="1:2">
      <c r="A22" s="329"/>
      <c r="B22" s="46" t="s">
        <v>316</v>
      </c>
    </row>
    <row r="23" spans="1:2">
      <c r="A23" s="329"/>
      <c r="B23" s="1" t="s">
        <v>317</v>
      </c>
    </row>
    <row r="24" spans="1:2">
      <c r="A24" s="330"/>
      <c r="B24" s="2" t="s">
        <v>318</v>
      </c>
    </row>
    <row r="25" spans="1:2">
      <c r="A25" s="331" t="s">
        <v>319</v>
      </c>
      <c r="B25" s="3" t="s">
        <v>320</v>
      </c>
    </row>
    <row r="26" spans="1:2">
      <c r="A26" s="332"/>
      <c r="B26" s="1" t="s">
        <v>321</v>
      </c>
    </row>
    <row r="27" spans="1:2">
      <c r="A27" s="332"/>
      <c r="B27" s="1" t="s">
        <v>322</v>
      </c>
    </row>
    <row r="28" spans="1:2">
      <c r="A28" s="332"/>
      <c r="B28" s="1" t="s">
        <v>323</v>
      </c>
    </row>
    <row r="29" spans="1:2">
      <c r="A29" s="332"/>
      <c r="B29" s="1" t="s">
        <v>324</v>
      </c>
    </row>
    <row r="30" spans="1:2">
      <c r="A30" s="333"/>
      <c r="B30" s="2" t="s">
        <v>325</v>
      </c>
    </row>
    <row r="31" spans="1:2" ht="12.75" customHeight="1">
      <c r="A31" s="334" t="s">
        <v>326</v>
      </c>
      <c r="B31" s="47" t="s">
        <v>327</v>
      </c>
    </row>
    <row r="32" spans="1:2">
      <c r="A32" s="335"/>
      <c r="B32" s="48" t="s">
        <v>328</v>
      </c>
    </row>
    <row r="33" spans="1:5">
      <c r="A33" s="335"/>
      <c r="B33" s="48" t="s">
        <v>329</v>
      </c>
    </row>
    <row r="34" spans="1:5">
      <c r="A34" s="335"/>
      <c r="B34" s="48" t="s">
        <v>330</v>
      </c>
    </row>
    <row r="35" spans="1:5">
      <c r="A35" s="335"/>
      <c r="B35" s="48" t="s">
        <v>331</v>
      </c>
    </row>
    <row r="36" spans="1:5">
      <c r="A36" s="335"/>
      <c r="B36" s="48" t="s">
        <v>332</v>
      </c>
      <c r="E36" s="49"/>
    </row>
    <row r="37" spans="1:5">
      <c r="A37" s="336"/>
      <c r="B37" s="5" t="s">
        <v>333</v>
      </c>
    </row>
    <row r="38" spans="1:5">
      <c r="A38" s="325" t="s">
        <v>334</v>
      </c>
      <c r="B38" s="50" t="s">
        <v>335</v>
      </c>
    </row>
    <row r="39" spans="1:5">
      <c r="A39" s="326"/>
      <c r="B39" s="51" t="s">
        <v>336</v>
      </c>
    </row>
    <row r="40" spans="1:5">
      <c r="A40" s="326"/>
      <c r="B40" s="51" t="s">
        <v>337</v>
      </c>
    </row>
    <row r="41" spans="1:5">
      <c r="A41" s="326"/>
      <c r="B41" s="51" t="s">
        <v>338</v>
      </c>
    </row>
    <row r="42" spans="1:5">
      <c r="A42" s="327"/>
      <c r="B42" s="5" t="s">
        <v>339</v>
      </c>
    </row>
    <row r="43" spans="1:5">
      <c r="E43" s="49"/>
    </row>
    <row r="96" spans="5:5">
      <c r="E96" s="49"/>
    </row>
    <row r="124" spans="5:5">
      <c r="E124" s="49"/>
    </row>
    <row r="125" spans="5:5">
      <c r="E125" s="49"/>
    </row>
    <row r="126" spans="5:5">
      <c r="E126" s="49"/>
    </row>
    <row r="128" spans="5:5">
      <c r="E128" s="49"/>
    </row>
  </sheetData>
  <mergeCells count="11">
    <mergeCell ref="A1:E1"/>
    <mergeCell ref="A2:E2"/>
    <mergeCell ref="D3:F3"/>
    <mergeCell ref="D4:F4"/>
    <mergeCell ref="A9:A10"/>
    <mergeCell ref="A38:A42"/>
    <mergeCell ref="A11:A12"/>
    <mergeCell ref="A16:A18"/>
    <mergeCell ref="A19:A24"/>
    <mergeCell ref="A25:A30"/>
    <mergeCell ref="A31:A37"/>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57" t="s">
        <v>340</v>
      </c>
      <c r="B4" s="357"/>
      <c r="C4" s="357"/>
      <c r="D4" s="357"/>
      <c r="E4" s="357"/>
      <c r="F4" s="357"/>
      <c r="G4" s="357"/>
      <c r="H4" s="357"/>
      <c r="I4" s="357"/>
      <c r="J4" s="357"/>
      <c r="K4" s="357"/>
      <c r="L4" s="24"/>
    </row>
    <row r="5" spans="1:15" s="7" customFormat="1" ht="12.75" customHeight="1">
      <c r="A5" s="11"/>
      <c r="B5" s="11"/>
      <c r="C5" s="11"/>
      <c r="D5" s="11"/>
      <c r="E5" s="11"/>
      <c r="F5" s="11"/>
      <c r="G5" s="11"/>
      <c r="H5" s="11"/>
      <c r="I5" s="11"/>
      <c r="J5" s="25"/>
      <c r="K5" s="25"/>
      <c r="L5" s="24"/>
    </row>
    <row r="6" spans="1:15" s="8" customFormat="1" ht="141" customHeight="1">
      <c r="A6" s="341" t="s">
        <v>341</v>
      </c>
      <c r="B6" s="342"/>
      <c r="C6" s="12"/>
      <c r="D6" s="13" t="s">
        <v>342</v>
      </c>
      <c r="E6" s="13"/>
      <c r="F6" s="14" t="s">
        <v>343</v>
      </c>
      <c r="G6" s="14"/>
      <c r="H6" s="358" t="s">
        <v>344</v>
      </c>
      <c r="I6" s="359"/>
      <c r="J6" s="360"/>
      <c r="K6" s="26"/>
      <c r="L6" s="340" t="s">
        <v>345</v>
      </c>
      <c r="M6" s="341"/>
      <c r="N6" s="341"/>
      <c r="O6" s="342"/>
    </row>
    <row r="7" spans="1:15" s="7" customFormat="1" ht="23.25">
      <c r="A7" s="11"/>
      <c r="B7" s="11"/>
      <c r="C7" s="11"/>
      <c r="D7" s="11"/>
      <c r="E7" s="11"/>
      <c r="F7" s="15"/>
      <c r="G7" s="11"/>
      <c r="H7" s="11"/>
      <c r="I7" s="11"/>
      <c r="J7" s="25"/>
      <c r="K7" s="25"/>
      <c r="L7" s="24"/>
    </row>
    <row r="8" spans="1:15" s="7" customFormat="1" ht="19.5" customHeight="1">
      <c r="A8" s="16"/>
      <c r="B8" s="16"/>
      <c r="C8" s="11"/>
      <c r="D8" s="351" t="s">
        <v>346</v>
      </c>
      <c r="E8" s="11"/>
      <c r="F8" s="17" t="s">
        <v>347</v>
      </c>
      <c r="G8" s="356" t="s">
        <v>348</v>
      </c>
      <c r="H8" s="19"/>
      <c r="I8" s="11"/>
      <c r="J8" s="355" t="s">
        <v>349</v>
      </c>
      <c r="K8" s="350" t="s">
        <v>348</v>
      </c>
      <c r="L8" s="355" t="s">
        <v>350</v>
      </c>
      <c r="N8" s="27" t="s">
        <v>12</v>
      </c>
      <c r="O8" s="28" t="s">
        <v>39</v>
      </c>
    </row>
    <row r="9" spans="1:15" s="7" customFormat="1" ht="19.5" customHeight="1">
      <c r="A9" s="16"/>
      <c r="B9" s="16"/>
      <c r="C9" s="11"/>
      <c r="D9" s="352"/>
      <c r="E9" s="11"/>
      <c r="F9" s="17" t="s">
        <v>351</v>
      </c>
      <c r="G9" s="356"/>
      <c r="H9" s="19"/>
      <c r="J9" s="355"/>
      <c r="K9" s="350"/>
      <c r="L9" s="355"/>
      <c r="N9" s="27" t="s">
        <v>13</v>
      </c>
      <c r="O9" s="28" t="s">
        <v>39</v>
      </c>
    </row>
    <row r="10" spans="1:15" s="7" customFormat="1" ht="19.5" customHeight="1">
      <c r="A10" s="16"/>
      <c r="B10" s="16"/>
      <c r="C10" s="11"/>
      <c r="D10" s="352"/>
      <c r="E10" s="11"/>
      <c r="F10" s="17" t="s">
        <v>352</v>
      </c>
      <c r="G10" s="356"/>
      <c r="H10" s="19"/>
      <c r="I10" s="19"/>
      <c r="J10" s="355"/>
      <c r="K10" s="350"/>
      <c r="L10" s="355"/>
      <c r="N10" s="27" t="s">
        <v>14</v>
      </c>
      <c r="O10" s="28" t="s">
        <v>39</v>
      </c>
    </row>
    <row r="11" spans="1:15" s="7" customFormat="1" ht="19.5" customHeight="1">
      <c r="A11" s="20"/>
      <c r="B11" s="20"/>
      <c r="C11" s="11"/>
      <c r="D11" s="352"/>
      <c r="E11" s="11"/>
      <c r="F11" s="17"/>
      <c r="G11" s="356"/>
      <c r="H11" s="19"/>
      <c r="I11" s="19"/>
      <c r="J11" s="355"/>
      <c r="K11" s="350"/>
      <c r="L11" s="355"/>
      <c r="N11" s="27" t="s">
        <v>15</v>
      </c>
      <c r="O11" s="28" t="s">
        <v>39</v>
      </c>
    </row>
    <row r="12" spans="1:15" s="7" customFormat="1" ht="19.5" customHeight="1">
      <c r="A12" s="21" t="s">
        <v>12</v>
      </c>
      <c r="B12" s="22" t="s">
        <v>6</v>
      </c>
      <c r="C12" s="11"/>
      <c r="D12" s="353"/>
      <c r="E12" s="11"/>
      <c r="F12" s="17"/>
      <c r="G12" s="356"/>
      <c r="H12" s="19"/>
      <c r="I12" s="19"/>
      <c r="J12" s="355"/>
      <c r="K12" s="350"/>
      <c r="L12" s="355"/>
      <c r="N12" s="27" t="s">
        <v>16</v>
      </c>
      <c r="O12" s="28" t="s">
        <v>39</v>
      </c>
    </row>
    <row r="13" spans="1:15" s="7" customFormat="1" ht="17.25" customHeight="1">
      <c r="A13" s="21" t="s">
        <v>13</v>
      </c>
      <c r="B13" s="22" t="s">
        <v>6</v>
      </c>
      <c r="C13" s="11"/>
      <c r="D13" s="11"/>
      <c r="E13" s="11"/>
      <c r="F13" s="17"/>
      <c r="G13" s="23"/>
      <c r="H13" s="19"/>
      <c r="I13" s="19"/>
      <c r="J13" s="25"/>
      <c r="K13" s="25"/>
      <c r="L13" s="24"/>
      <c r="N13" s="29"/>
      <c r="O13" s="30"/>
    </row>
    <row r="14" spans="1:15" s="7" customFormat="1" ht="21" customHeight="1">
      <c r="A14" s="21" t="s">
        <v>14</v>
      </c>
      <c r="B14" s="22" t="s">
        <v>6</v>
      </c>
      <c r="C14" s="11"/>
      <c r="D14" s="355" t="s">
        <v>342</v>
      </c>
      <c r="E14" s="11"/>
      <c r="F14" s="17"/>
      <c r="G14" s="354" t="s">
        <v>348</v>
      </c>
      <c r="H14" s="351" t="s">
        <v>353</v>
      </c>
      <c r="I14" s="362" t="s">
        <v>348</v>
      </c>
      <c r="J14" s="349" t="s">
        <v>354</v>
      </c>
      <c r="K14" s="350" t="s">
        <v>348</v>
      </c>
      <c r="L14" s="349" t="s">
        <v>350</v>
      </c>
      <c r="N14" s="27" t="s">
        <v>12</v>
      </c>
      <c r="O14" s="28" t="s">
        <v>39</v>
      </c>
    </row>
    <row r="15" spans="1:15" s="7" customFormat="1" ht="21" customHeight="1">
      <c r="A15" s="21" t="s">
        <v>15</v>
      </c>
      <c r="B15" s="22" t="s">
        <v>6</v>
      </c>
      <c r="C15" s="11"/>
      <c r="D15" s="355"/>
      <c r="E15" s="11"/>
      <c r="F15" s="17" t="s">
        <v>352</v>
      </c>
      <c r="G15" s="354"/>
      <c r="H15" s="352"/>
      <c r="I15" s="362"/>
      <c r="J15" s="349"/>
      <c r="K15" s="350"/>
      <c r="L15" s="349"/>
      <c r="N15" s="27" t="s">
        <v>13</v>
      </c>
      <c r="O15" s="28" t="s">
        <v>39</v>
      </c>
    </row>
    <row r="16" spans="1:15" s="7" customFormat="1" ht="21" customHeight="1">
      <c r="A16" s="21" t="s">
        <v>16</v>
      </c>
      <c r="B16" s="22" t="s">
        <v>6</v>
      </c>
      <c r="C16" s="11"/>
      <c r="D16" s="355"/>
      <c r="E16" s="11"/>
      <c r="F16" s="17" t="s">
        <v>355</v>
      </c>
      <c r="G16" s="354"/>
      <c r="H16" s="352"/>
      <c r="I16" s="362"/>
      <c r="J16" s="349"/>
      <c r="K16" s="350"/>
      <c r="L16" s="349"/>
      <c r="N16" s="27" t="s">
        <v>14</v>
      </c>
      <c r="O16" s="28" t="s">
        <v>39</v>
      </c>
    </row>
    <row r="17" spans="1:15" s="7" customFormat="1" ht="21" customHeight="1">
      <c r="A17" s="343" t="s">
        <v>356</v>
      </c>
      <c r="B17" s="344"/>
      <c r="C17" s="11"/>
      <c r="D17" s="355"/>
      <c r="E17" s="11"/>
      <c r="F17" s="17" t="s">
        <v>357</v>
      </c>
      <c r="G17" s="354"/>
      <c r="H17" s="352"/>
      <c r="I17" s="362"/>
      <c r="J17" s="349"/>
      <c r="K17" s="350"/>
      <c r="L17" s="349"/>
      <c r="N17" s="27" t="s">
        <v>15</v>
      </c>
      <c r="O17" s="28" t="s">
        <v>39</v>
      </c>
    </row>
    <row r="18" spans="1:15" s="7" customFormat="1" ht="21" customHeight="1">
      <c r="A18" s="345"/>
      <c r="B18" s="346"/>
      <c r="C18" s="11"/>
      <c r="D18" s="355"/>
      <c r="E18" s="11"/>
      <c r="F18" s="17" t="s">
        <v>358</v>
      </c>
      <c r="G18" s="354"/>
      <c r="H18" s="352"/>
      <c r="I18" s="362"/>
      <c r="J18" s="349"/>
      <c r="K18" s="350"/>
      <c r="L18" s="349"/>
      <c r="M18" s="18"/>
      <c r="N18" s="27" t="s">
        <v>16</v>
      </c>
      <c r="O18" s="28" t="s">
        <v>39</v>
      </c>
    </row>
    <row r="19" spans="1:15" s="7" customFormat="1" ht="17.25" customHeight="1">
      <c r="A19" s="345"/>
      <c r="B19" s="346"/>
      <c r="C19" s="11"/>
      <c r="D19" s="355"/>
      <c r="E19" s="11"/>
      <c r="F19" s="17" t="s">
        <v>359</v>
      </c>
      <c r="G19" s="354"/>
      <c r="H19" s="352"/>
      <c r="I19" s="18"/>
      <c r="J19" s="24"/>
      <c r="K19" s="24"/>
      <c r="L19" s="24"/>
    </row>
    <row r="20" spans="1:15" s="7" customFormat="1" ht="21" customHeight="1">
      <c r="A20" s="345"/>
      <c r="B20" s="346"/>
      <c r="C20" s="11"/>
      <c r="D20" s="355"/>
      <c r="E20" s="11"/>
      <c r="F20" s="17" t="s">
        <v>360</v>
      </c>
      <c r="G20" s="354"/>
      <c r="H20" s="352"/>
      <c r="I20" s="356" t="s">
        <v>348</v>
      </c>
      <c r="J20" s="349" t="s">
        <v>361</v>
      </c>
      <c r="K20" s="361" t="s">
        <v>348</v>
      </c>
      <c r="L20" s="349" t="s">
        <v>362</v>
      </c>
      <c r="N20" s="27" t="s">
        <v>12</v>
      </c>
      <c r="O20" s="28" t="s">
        <v>363</v>
      </c>
    </row>
    <row r="21" spans="1:15" s="7" customFormat="1" ht="21" customHeight="1">
      <c r="A21" s="347"/>
      <c r="B21" s="348"/>
      <c r="C21" s="11"/>
      <c r="D21" s="355"/>
      <c r="E21" s="11"/>
      <c r="F21" s="17" t="s">
        <v>364</v>
      </c>
      <c r="G21" s="354"/>
      <c r="H21" s="352"/>
      <c r="I21" s="356"/>
      <c r="J21" s="349"/>
      <c r="K21" s="361"/>
      <c r="L21" s="349"/>
      <c r="N21" s="27" t="s">
        <v>13</v>
      </c>
      <c r="O21" s="28" t="s">
        <v>363</v>
      </c>
    </row>
    <row r="22" spans="1:15" s="7" customFormat="1" ht="21" customHeight="1">
      <c r="A22" s="16"/>
      <c r="B22" s="16"/>
      <c r="C22" s="11"/>
      <c r="D22" s="355"/>
      <c r="E22" s="11"/>
      <c r="F22" s="17" t="s">
        <v>365</v>
      </c>
      <c r="G22" s="354"/>
      <c r="H22" s="352"/>
      <c r="I22" s="356"/>
      <c r="J22" s="349"/>
      <c r="K22" s="361"/>
      <c r="L22" s="349"/>
      <c r="N22" s="27" t="s">
        <v>14</v>
      </c>
      <c r="O22" s="28" t="s">
        <v>363</v>
      </c>
    </row>
    <row r="23" spans="1:15" s="7" customFormat="1" ht="21" customHeight="1">
      <c r="A23" s="16"/>
      <c r="B23" s="16"/>
      <c r="C23" s="11"/>
      <c r="D23" s="355"/>
      <c r="E23" s="11"/>
      <c r="F23" s="17" t="s">
        <v>366</v>
      </c>
      <c r="G23" s="354"/>
      <c r="H23" s="352"/>
      <c r="I23" s="356"/>
      <c r="J23" s="349"/>
      <c r="K23" s="361"/>
      <c r="L23" s="349"/>
      <c r="N23" s="27" t="s">
        <v>15</v>
      </c>
      <c r="O23" s="28" t="s">
        <v>363</v>
      </c>
    </row>
    <row r="24" spans="1:15" s="7" customFormat="1" ht="21" customHeight="1">
      <c r="A24" s="16"/>
      <c r="B24" s="16"/>
      <c r="C24" s="11"/>
      <c r="D24" s="355"/>
      <c r="E24" s="11"/>
      <c r="F24" s="17"/>
      <c r="G24" s="354"/>
      <c r="H24" s="353"/>
      <c r="I24" s="356"/>
      <c r="J24" s="349"/>
      <c r="K24" s="361"/>
      <c r="L24" s="349"/>
      <c r="N24" s="27" t="s">
        <v>16</v>
      </c>
      <c r="O24" s="28" t="s">
        <v>363</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A4:K4"/>
    <mergeCell ref="A6:B6"/>
    <mergeCell ref="H6:J6"/>
    <mergeCell ref="D14:D24"/>
    <mergeCell ref="H14:H24"/>
    <mergeCell ref="K8:K12"/>
    <mergeCell ref="K20:K24"/>
    <mergeCell ref="J8:J12"/>
    <mergeCell ref="I14:I18"/>
    <mergeCell ref="I20:I24"/>
    <mergeCell ref="L6:O6"/>
    <mergeCell ref="A17:B21"/>
    <mergeCell ref="J14:J18"/>
    <mergeCell ref="J20:J24"/>
    <mergeCell ref="K14:K18"/>
    <mergeCell ref="D8:D12"/>
    <mergeCell ref="G14:G24"/>
    <mergeCell ref="L8:L12"/>
    <mergeCell ref="L14:L18"/>
    <mergeCell ref="L20:L24"/>
    <mergeCell ref="G8:G12"/>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12</vt:i4>
      </vt:variant>
    </vt:vector>
  </HeadingPairs>
  <TitlesOfParts>
    <vt:vector size="20"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'Aufgaben+Tätigkeiten'!Drucktitel</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Anika Langohr</cp:lastModifiedBy>
  <cp:lastPrinted>2019-12-02T16:51:16Z</cp:lastPrinted>
  <dcterms:created xsi:type="dcterms:W3CDTF">2014-04-29T11:21:17Z</dcterms:created>
  <dcterms:modified xsi:type="dcterms:W3CDTF">2019-12-02T16:51:35Z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