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fm.tmb18\Documents\GitHub\KE4\"/>
    </mc:Choice>
  </mc:AlternateContent>
  <xr:revisionPtr revIDLastSave="0" documentId="13_ncr:1_{63713603-20DA-4FDF-8A62-6FF75BC8071F}" xr6:coauthVersionLast="36" xr6:coauthVersionMax="36" xr10:uidLastSave="{00000000-0000-0000-0000-000000000000}"/>
  <bookViews>
    <workbookView xWindow="0" yWindow="0" windowWidth="28800" windowHeight="14025" activeTab="1" xr2:uid="{1AF76359-922D-4612-B5D8-8695EF5B153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2" l="1"/>
  <c r="D60" i="2"/>
  <c r="D52" i="2"/>
  <c r="D47" i="2"/>
  <c r="D46" i="2"/>
  <c r="D49" i="2" s="1"/>
  <c r="D55" i="2" s="1"/>
  <c r="D56" i="2" s="1"/>
  <c r="D42" i="2"/>
  <c r="D41" i="2"/>
  <c r="D44" i="2" s="1"/>
  <c r="D48" i="2" s="1"/>
  <c r="D66" i="2" s="1"/>
  <c r="D39" i="2"/>
  <c r="D37" i="2"/>
  <c r="D59" i="2" s="1"/>
  <c r="D1" i="2"/>
  <c r="D41" i="1"/>
  <c r="D64" i="1"/>
  <c r="D60" i="1"/>
  <c r="D59" i="1"/>
  <c r="D52" i="1"/>
  <c r="D47" i="1"/>
  <c r="D46" i="1"/>
  <c r="D49" i="1" s="1"/>
  <c r="D55" i="1" s="1"/>
  <c r="D56" i="1" s="1"/>
  <c r="D44" i="1"/>
  <c r="D48" i="1" s="1"/>
  <c r="D66" i="1" s="1"/>
  <c r="D42" i="1"/>
  <c r="D39" i="1"/>
  <c r="D37" i="1"/>
  <c r="D1" i="1"/>
  <c r="D53" i="2" l="1"/>
  <c r="D53" i="1"/>
  <c r="D54" i="2" l="1"/>
  <c r="D69" i="2"/>
  <c r="D70" i="2" s="1"/>
  <c r="D54" i="1"/>
  <c r="D69" i="1"/>
  <c r="D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A2AB3531-9E1D-4F95-A6A0-897E11C9D21C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3ACAC746-60E4-44D2-A956-8047BC21B24F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E6990702-6E51-4B5A-BEE5-FEE2437AF4C2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56C3DC70-6C87-4835-854D-CE7C22C4F96D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264052C8-BDAE-45F0-9E5F-BB2A9D33B981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902793C1-F89F-446A-85DE-A14A72461699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3454D0DF-EA8E-4774-B42C-19B6C465A582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67C3E10A-F79C-47C0-9053-B9F4E974DEBA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2B6083F0-9A66-4557-8909-465A36848CA6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A937E2AE-E767-417A-9770-F9F7F08A1BD8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sharedStrings.xml><?xml version="1.0" encoding="utf-8"?>
<sst xmlns="http://schemas.openxmlformats.org/spreadsheetml/2006/main" count="194" uniqueCount="92">
  <si>
    <t>INFO</t>
  </si>
  <si>
    <t>Datum:</t>
  </si>
  <si>
    <t>Quelle:</t>
  </si>
  <si>
    <t>Decker, Maschinenelemente, 20. Auflage</t>
  </si>
  <si>
    <t>Kapitel:</t>
  </si>
  <si>
    <t>18 - Wälzlager</t>
  </si>
  <si>
    <t>Thema:</t>
  </si>
  <si>
    <t>Kugel- oder Rollenlager</t>
  </si>
  <si>
    <t>Problem:</t>
  </si>
  <si>
    <t>Berechnung von Lebensdauer und stat. Kennzahl</t>
  </si>
  <si>
    <t>gegeben:</t>
  </si>
  <si>
    <r>
      <t>Abmessungen und Tragzahlen</t>
    </r>
    <r>
      <rPr>
        <sz val="10"/>
        <rFont val="Arial"/>
        <family val="2"/>
      </rPr>
      <t xml:space="preserve"> (Tab. 18.3 bis 18.10 bzw. Katalog)</t>
    </r>
  </si>
  <si>
    <t>Lagerinnendurchmesser</t>
  </si>
  <si>
    <r>
      <t>d, d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(mm)</t>
    </r>
  </si>
  <si>
    <t>Lageraußendurchmesser</t>
  </si>
  <si>
    <r>
      <t>D, D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(mm)</t>
    </r>
  </si>
  <si>
    <t>Lagerbreite bzw. Lagerhöhe</t>
  </si>
  <si>
    <t>B, H (mm)</t>
  </si>
  <si>
    <t>dynamische Tragzahl</t>
  </si>
  <si>
    <t>C (kN)</t>
  </si>
  <si>
    <t>statische Tragzahl</t>
  </si>
  <si>
    <r>
      <t>C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(kN)</t>
    </r>
  </si>
  <si>
    <t>Ermüdungsgrenzbelastung</t>
  </si>
  <si>
    <r>
      <t>C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 xml:space="preserve"> (kN)</t>
    </r>
  </si>
  <si>
    <t>Belastungsgrößen</t>
  </si>
  <si>
    <t>Radialbelastung des Lagers während des Laufs</t>
  </si>
  <si>
    <r>
      <t>F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(kN)</t>
    </r>
  </si>
  <si>
    <t>Axialbelastung des Lagers während des Laufs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</si>
  <si>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(kN)</t>
    </r>
  </si>
  <si>
    <t>Radialbelastung des Lagers während des Stillstands</t>
  </si>
  <si>
    <r>
      <t>F</t>
    </r>
    <r>
      <rPr>
        <vertAlign val="subscript"/>
        <sz val="10"/>
        <rFont val="Arial"/>
        <family val="2"/>
      </rPr>
      <t>r0</t>
    </r>
    <r>
      <rPr>
        <sz val="10"/>
        <rFont val="Arial"/>
        <family val="2"/>
      </rPr>
      <t xml:space="preserve"> (kN)</t>
    </r>
  </si>
  <si>
    <t>Axialbelastung des Lagers während des Stillstands</t>
  </si>
  <si>
    <r>
      <t>F</t>
    </r>
    <r>
      <rPr>
        <vertAlign val="subscript"/>
        <sz val="10"/>
        <rFont val="Arial"/>
        <family val="2"/>
      </rPr>
      <t>a0</t>
    </r>
    <r>
      <rPr>
        <sz val="10"/>
        <rFont val="Arial"/>
        <family val="2"/>
      </rPr>
      <t xml:space="preserve"> (kN)</t>
    </r>
  </si>
  <si>
    <t>Betriebsdrehzahl</t>
  </si>
  <si>
    <r>
      <t>n (min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)</t>
    </r>
  </si>
  <si>
    <t>gesucht:</t>
  </si>
  <si>
    <t>äquivalente Belastung, Lebensdauer, statische Kennzahl</t>
  </si>
  <si>
    <t>Ergebnisse:</t>
  </si>
  <si>
    <t>mittlerer Lagerdurchmesser</t>
  </si>
  <si>
    <r>
      <t>d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(mm)</t>
    </r>
  </si>
  <si>
    <t>Faktor  (Tab. 18.3b)</t>
  </si>
  <si>
    <r>
      <t>f</t>
    </r>
    <r>
      <rPr>
        <vertAlign val="subscript"/>
        <sz val="10"/>
        <rFont val="Arial"/>
        <family val="2"/>
      </rPr>
      <t>0</t>
    </r>
  </si>
  <si>
    <t>Kennwert</t>
  </si>
  <si>
    <r>
      <t>f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/C</t>
    </r>
    <r>
      <rPr>
        <vertAlign val="subscript"/>
        <sz val="10"/>
        <rFont val="Arial"/>
        <family val="2"/>
      </rPr>
      <t>0</t>
    </r>
  </si>
  <si>
    <t>Grenzwert  (Tab. 18.3c bzw. Katalog)</t>
  </si>
  <si>
    <t>e</t>
  </si>
  <si>
    <t>Kraftverhältnis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</si>
  <si>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</t>
    </r>
  </si>
  <si>
    <r>
      <t>F</t>
    </r>
    <r>
      <rPr>
        <vertAlign val="subscript"/>
        <sz val="10"/>
        <rFont val="Arial"/>
        <family val="2"/>
      </rPr>
      <t>a0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r0</t>
    </r>
  </si>
  <si>
    <t>dynamischer Radialfaktor</t>
  </si>
  <si>
    <t>X</t>
  </si>
  <si>
    <t>dynamischer Axialfaktor</t>
  </si>
  <si>
    <t>Y</t>
  </si>
  <si>
    <t>statischer Radialfaktor</t>
  </si>
  <si>
    <r>
      <t>X</t>
    </r>
    <r>
      <rPr>
        <vertAlign val="subscript"/>
        <sz val="10"/>
        <rFont val="Arial"/>
        <family val="2"/>
      </rPr>
      <t>0</t>
    </r>
  </si>
  <si>
    <r>
      <t>Y</t>
    </r>
    <r>
      <rPr>
        <vertAlign val="subscript"/>
        <sz val="10"/>
        <rFont val="Arial"/>
        <family val="2"/>
      </rPr>
      <t>0</t>
    </r>
  </si>
  <si>
    <t>Dynamisch äquivalente Belastung</t>
  </si>
  <si>
    <t>P (kN)</t>
  </si>
  <si>
    <t>Statisch äquivalente Belastung</t>
  </si>
  <si>
    <r>
      <t>P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(kN)</t>
    </r>
  </si>
  <si>
    <t>Soll ein Kugellager oder ein Rollenlager berechnet werden?</t>
  </si>
  <si>
    <t>Kugellager</t>
  </si>
  <si>
    <t>Nominelle Lebensdauer in Umdrehungen</t>
  </si>
  <si>
    <r>
      <t>L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)</t>
    </r>
  </si>
  <si>
    <t>Nominelle Lebensdauer in Betriebsstunden                         (vergl. Tab. 18.12)</t>
  </si>
  <si>
    <r>
      <t>L</t>
    </r>
    <r>
      <rPr>
        <vertAlign val="subscript"/>
        <sz val="10"/>
        <rFont val="Arial"/>
        <family val="2"/>
      </rPr>
      <t>10h</t>
    </r>
    <r>
      <rPr>
        <sz val="10"/>
        <rFont val="Arial"/>
        <family val="2"/>
      </rPr>
      <t xml:space="preserve"> (h)</t>
    </r>
  </si>
  <si>
    <t>statische Kennzahl</t>
  </si>
  <si>
    <r>
      <t>f</t>
    </r>
    <r>
      <rPr>
        <vertAlign val="subscript"/>
        <sz val="10"/>
        <rFont val="Arial"/>
        <family val="2"/>
      </rPr>
      <t>s</t>
    </r>
  </si>
  <si>
    <t>Die Ansprüche an die Laufruhe sind</t>
  </si>
  <si>
    <t>Berechnung der erweiterten modifizierten Lebensdauer</t>
  </si>
  <si>
    <t>Bezugsviskosität (Tab. 18.18a)</t>
  </si>
  <si>
    <r>
      <t>n</t>
    </r>
    <r>
      <rPr>
        <vertAlign val="subscript"/>
        <sz val="10"/>
        <rFont val="Arial"/>
        <family val="2"/>
      </rPr>
      <t xml:space="preserve">1 </t>
    </r>
    <r>
      <rPr>
        <sz val="10"/>
        <rFont val="Arial"/>
        <family val="2"/>
      </rPr>
      <t>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/s)</t>
    </r>
  </si>
  <si>
    <t>Betriebstemperatur</t>
  </si>
  <si>
    <t>t in (°C)</t>
  </si>
  <si>
    <t>Betriebsviskosität (Tab. 18.18b)</t>
  </si>
  <si>
    <r>
      <t>n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/s)</t>
    </r>
  </si>
  <si>
    <t>Viskositätsverhältnis</t>
  </si>
  <si>
    <t>k</t>
  </si>
  <si>
    <t>Verunreinigungsbeiwert (Tab. 18.19)</t>
  </si>
  <si>
    <r>
      <t>e</t>
    </r>
    <r>
      <rPr>
        <vertAlign val="subscript"/>
        <sz val="10"/>
        <rFont val="Arial"/>
        <family val="2"/>
      </rPr>
      <t>C</t>
    </r>
  </si>
  <si>
    <r>
      <t>e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>/P</t>
    </r>
  </si>
  <si>
    <t>Lebensdauerbeiwert (Tab. 18.17)</t>
  </si>
  <si>
    <r>
      <t>a</t>
    </r>
    <r>
      <rPr>
        <vertAlign val="subscript"/>
        <sz val="10"/>
        <rFont val="Arial"/>
        <family val="2"/>
      </rPr>
      <t>ISO</t>
    </r>
  </si>
  <si>
    <t>Lebensdauerbeiwert (Tab. 18.16)</t>
  </si>
  <si>
    <r>
      <t>a</t>
    </r>
    <r>
      <rPr>
        <vertAlign val="subscript"/>
        <sz val="10"/>
        <rFont val="Arial"/>
        <family val="2"/>
      </rPr>
      <t>1</t>
    </r>
  </si>
  <si>
    <t>erweiterte modifizierte Lebensdauer</t>
  </si>
  <si>
    <r>
      <t>L</t>
    </r>
    <r>
      <rPr>
        <vertAlign val="subscript"/>
        <sz val="10"/>
        <rFont val="Arial"/>
        <family val="2"/>
      </rPr>
      <t>nm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)</t>
    </r>
  </si>
  <si>
    <t>Lebensdauer in Betriebsstunden                         (vergl. Tab. 18.12)</t>
  </si>
  <si>
    <r>
      <t>L</t>
    </r>
    <r>
      <rPr>
        <vertAlign val="subscript"/>
        <sz val="10"/>
        <rFont val="Arial"/>
        <family val="2"/>
      </rPr>
      <t>10hm</t>
    </r>
    <r>
      <rPr>
        <sz val="10"/>
        <rFont val="Arial"/>
        <family val="2"/>
      </rPr>
      <t xml:space="preserve"> (h)</t>
    </r>
  </si>
  <si>
    <t>--&gt;3,46Mio. Km</t>
  </si>
  <si>
    <t>Rollenlager</t>
  </si>
  <si>
    <t>´--&gt;8,71Mio.km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</si>
</sst>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8"/>
      <color rgb="FFFF0000"/>
      <name val="Arial"/>
      <family val="2"/>
    </font>
    <font>
      <sz val="8"/>
      <color indexed="81"/>
      <name val="Tahoma"/>
      <family val="2"/>
    </font>
    <font>
      <vertAlign val="superscript"/>
      <sz val="8"/>
      <color indexed="81"/>
      <name val="Tahoma"/>
      <family val="2"/>
    </font>
    <font>
      <vertAlign val="subscript"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3" borderId="2" xfId="0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3" fillId="0" borderId="0" xfId="0" applyFont="1" applyBorder="1" applyAlignment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right" vertical="center"/>
    </xf>
    <xf numFmtId="1" fontId="4" fillId="2" borderId="0" xfId="0" applyNumberFormat="1" applyFont="1" applyFill="1" applyBorder="1" applyAlignment="1" applyProtection="1">
      <alignment horizontal="left" vertical="center"/>
    </xf>
    <xf numFmtId="0" fontId="0" fillId="3" borderId="0" xfId="0" applyFill="1" applyAlignment="1" applyProtection="1">
      <alignment horizontal="center" vertical="center"/>
    </xf>
    <xf numFmtId="0" fontId="2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6" xfId="0" applyNumberFormat="1" applyFont="1" applyFill="1" applyBorder="1" applyAlignment="1" applyProtection="1">
      <alignment horizontal="center" vertical="center"/>
      <protection locked="0"/>
    </xf>
    <xf numFmtId="0" fontId="2" fillId="4" borderId="7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vertical="center"/>
    </xf>
    <xf numFmtId="0" fontId="2" fillId="4" borderId="8" xfId="0" applyNumberFormat="1" applyFont="1" applyFill="1" applyBorder="1" applyAlignment="1" applyProtection="1">
      <alignment horizontal="center" vertical="center"/>
      <protection locked="0"/>
    </xf>
    <xf numFmtId="164" fontId="2" fillId="2" borderId="0" xfId="0" applyNumberFormat="1" applyFont="1" applyFill="1" applyAlignment="1" applyProtection="1">
      <alignment horizontal="center" vertical="center"/>
    </xf>
    <xf numFmtId="0" fontId="2" fillId="3" borderId="0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2" fillId="5" borderId="0" xfId="0" applyNumberFormat="1" applyFont="1" applyFill="1" applyAlignment="1" applyProtection="1">
      <alignment horizontal="center" vertical="center"/>
    </xf>
    <xf numFmtId="164" fontId="2" fillId="5" borderId="0" xfId="0" applyNumberFormat="1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 wrapText="1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vertical="center" wrapText="1"/>
    </xf>
    <xf numFmtId="0" fontId="8" fillId="3" borderId="0" xfId="0" applyFont="1" applyFill="1" applyAlignment="1" applyProtection="1">
      <alignment horizontal="center" vertical="center" wrapText="1"/>
    </xf>
    <xf numFmtId="0" fontId="9" fillId="2" borderId="0" xfId="0" applyFont="1" applyFill="1" applyAlignment="1" applyProtection="1">
      <alignment horizontal="right" vertical="center"/>
    </xf>
    <xf numFmtId="1" fontId="3" fillId="5" borderId="0" xfId="0" applyNumberFormat="1" applyFont="1" applyFill="1" applyAlignment="1" applyProtection="1">
      <alignment horizontal="center" vertical="center"/>
    </xf>
    <xf numFmtId="1" fontId="3" fillId="5" borderId="0" xfId="0" applyNumberFormat="1" applyFont="1" applyFill="1" applyAlignment="1" applyProtection="1">
      <alignment horizontal="center" vertical="center" wrapText="1"/>
    </xf>
    <xf numFmtId="2" fontId="2" fillId="5" borderId="0" xfId="0" applyNumberFormat="1" applyFont="1" applyFill="1" applyAlignment="1" applyProtection="1">
      <alignment horizontal="center" vertical="center"/>
    </xf>
    <xf numFmtId="0" fontId="2" fillId="6" borderId="0" xfId="0" applyNumberFormat="1" applyFont="1" applyFill="1" applyAlignment="1" applyProtection="1">
      <alignment horizontal="center" vertical="center"/>
    </xf>
    <xf numFmtId="1" fontId="2" fillId="5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 wrapText="1"/>
    </xf>
    <xf numFmtId="1" fontId="2" fillId="5" borderId="0" xfId="0" applyNumberFormat="1" applyFont="1" applyFill="1" applyAlignment="1" applyProtection="1">
      <alignment horizontal="center" vertical="center" wrapText="1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6" name="Picture 87">
          <a:extLst>
            <a:ext uri="{FF2B5EF4-FFF2-40B4-BE49-F238E27FC236}">
              <a16:creationId xmlns:a16="http://schemas.microsoft.com/office/drawing/2014/main" id="{0CB602C2-839D-4E59-8A97-BE36AF42E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971550" y="1419225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3</xdr:col>
      <xdr:colOff>885825</xdr:colOff>
      <xdr:row>6</xdr:row>
      <xdr:rowOff>180975</xdr:rowOff>
    </xdr:to>
    <xdr:pic>
      <xdr:nvPicPr>
        <xdr:cNvPr id="7" name="Picture 88" descr="C:\Eigene Dateien\_Peter\Decker16\Icons_Decker16\Lager_02.jpg">
          <a:extLst>
            <a:ext uri="{FF2B5EF4-FFF2-40B4-BE49-F238E27FC236}">
              <a16:creationId xmlns:a16="http://schemas.microsoft.com/office/drawing/2014/main" id="{A79DBA0F-932A-4A10-900A-3237955D7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48200" y="381000"/>
          <a:ext cx="885825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4" name="Picture 87">
          <a:extLst>
            <a:ext uri="{FF2B5EF4-FFF2-40B4-BE49-F238E27FC236}">
              <a16:creationId xmlns:a16="http://schemas.microsoft.com/office/drawing/2014/main" id="{C155F30F-E778-4E5B-9F3B-322454CC3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858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4</xdr:col>
      <xdr:colOff>190500</xdr:colOff>
      <xdr:row>7</xdr:row>
      <xdr:rowOff>0</xdr:rowOff>
    </xdr:to>
    <xdr:pic>
      <xdr:nvPicPr>
        <xdr:cNvPr id="5" name="Picture 88" descr="C:\Eigene Dateien\_Peter\Decker16\Icons_Decker16\Lager_02.jpg">
          <a:extLst>
            <a:ext uri="{FF2B5EF4-FFF2-40B4-BE49-F238E27FC236}">
              <a16:creationId xmlns:a16="http://schemas.microsoft.com/office/drawing/2014/main" id="{ECA4FCA6-F448-46F8-834A-707EBDF5B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72075" y="438150"/>
          <a:ext cx="885825" cy="904875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70B6-448D-43DD-89D3-E7ABB130E065}">
  <dimension ref="A1:E72"/>
  <sheetViews>
    <sheetView topLeftCell="A52" workbookViewId="0">
      <selection activeCell="A71" sqref="A1:D71"/>
    </sheetView>
  </sheetViews>
  <sheetFormatPr baseColWidth="10" defaultRowHeight="15" x14ac:dyDescent="0.25"/>
  <cols>
    <col min="2" max="2" width="56" bestFit="1" customWidth="1"/>
    <col min="3" max="3" width="10.140625" bestFit="1" customWidth="1"/>
    <col min="4" max="4" width="14" bestFit="1" customWidth="1"/>
    <col min="5" max="5" width="14.285156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43845.695129629632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80</v>
      </c>
    </row>
    <row r="20" spans="1:4" ht="15.75" x14ac:dyDescent="0.25">
      <c r="A20" s="7"/>
      <c r="B20" s="12" t="s">
        <v>14</v>
      </c>
      <c r="C20" s="21" t="s">
        <v>15</v>
      </c>
      <c r="D20" s="23">
        <v>140</v>
      </c>
    </row>
    <row r="21" spans="1:4" x14ac:dyDescent="0.25">
      <c r="A21" s="7"/>
      <c r="B21" s="12" t="s">
        <v>16</v>
      </c>
      <c r="C21" s="21" t="s">
        <v>17</v>
      </c>
      <c r="D21" s="23">
        <v>26</v>
      </c>
    </row>
    <row r="22" spans="1:4" x14ac:dyDescent="0.25">
      <c r="A22" s="7"/>
      <c r="B22" s="12" t="s">
        <v>18</v>
      </c>
      <c r="C22" s="21" t="s">
        <v>19</v>
      </c>
      <c r="D22" s="23">
        <v>136</v>
      </c>
    </row>
    <row r="23" spans="1:4" ht="15.75" x14ac:dyDescent="0.25">
      <c r="A23" s="7"/>
      <c r="B23" s="12" t="s">
        <v>20</v>
      </c>
      <c r="C23" s="21" t="s">
        <v>21</v>
      </c>
      <c r="D23" s="23">
        <v>137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9.4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0</v>
      </c>
    </row>
    <row r="28" spans="1:4" ht="15.75" x14ac:dyDescent="0.25">
      <c r="A28" s="7"/>
      <c r="B28" s="12" t="s">
        <v>27</v>
      </c>
      <c r="C28" s="21" t="s">
        <v>28</v>
      </c>
      <c r="D28" s="23">
        <v>4.3600000000000003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110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0.45827737226277376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 t="e">
        <f>D28/D27</f>
        <v>#DIV/0!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0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6.7144000000000004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90.75" thickBot="1" x14ac:dyDescent="0.3">
      <c r="A51" s="33"/>
      <c r="B51" s="41" t="s">
        <v>60</v>
      </c>
      <c r="C51" s="21"/>
      <c r="D51" s="42" t="s">
        <v>61</v>
      </c>
    </row>
    <row r="52" spans="1:5" x14ac:dyDescent="0.25">
      <c r="A52" s="43"/>
      <c r="B52" s="41"/>
      <c r="C52" s="44"/>
      <c r="D52" s="45">
        <f>IF(D51="Kugellager",1,IF(D51="Rollenlager",2,0))</f>
        <v>1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8309.8865526479076</v>
      </c>
    </row>
    <row r="54" spans="1:5" ht="30" x14ac:dyDescent="0.25">
      <c r="A54" s="43"/>
      <c r="B54" s="41" t="s">
        <v>64</v>
      </c>
      <c r="C54" s="32" t="s">
        <v>65</v>
      </c>
      <c r="D54" s="47">
        <f>D53*10^6/(D31*60)</f>
        <v>69353.084231746849</v>
      </c>
      <c r="E54" s="53" t="s">
        <v>89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110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0.97998331943286066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9140.8752079126989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76288.392654921539</v>
      </c>
    </row>
    <row r="71" spans="1:4" x14ac:dyDescent="0.25">
      <c r="A71" s="33"/>
      <c r="B71" s="11"/>
      <c r="C71" s="32"/>
      <c r="D71" s="32"/>
    </row>
    <row r="72" spans="1:4" x14ac:dyDescent="0.25">
      <c r="A72" s="6"/>
      <c r="B72" s="6"/>
      <c r="C72" s="6"/>
      <c r="D72" s="6"/>
    </row>
  </sheetData>
  <dataValidations count="1">
    <dataValidation type="list" allowBlank="1" showInputMessage="1" showErrorMessage="1" sqref="D51" xr:uid="{A510AD1F-62C9-4BD0-AF2E-94D2D144E280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479D-85E5-483C-A646-630FF099B2DD}">
  <dimension ref="A1:E71"/>
  <sheetViews>
    <sheetView tabSelected="1" topLeftCell="A28" workbookViewId="0">
      <selection activeCell="H54" sqref="H54"/>
    </sheetView>
  </sheetViews>
  <sheetFormatPr baseColWidth="10" defaultRowHeight="15" x14ac:dyDescent="0.25"/>
  <cols>
    <col min="2" max="2" width="56" bestFit="1" customWidth="1"/>
    <col min="3" max="3" width="10.140625" bestFit="1" customWidth="1"/>
    <col min="4" max="4" width="10.42578125" bestFit="1" customWidth="1"/>
    <col min="5" max="5" width="14.285156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43845.695129629632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80</v>
      </c>
    </row>
    <row r="20" spans="1:4" ht="15.75" x14ac:dyDescent="0.25">
      <c r="A20" s="7"/>
      <c r="B20" s="12" t="s">
        <v>14</v>
      </c>
      <c r="C20" s="21" t="s">
        <v>15</v>
      </c>
      <c r="D20" s="23">
        <v>140</v>
      </c>
    </row>
    <row r="21" spans="1:4" x14ac:dyDescent="0.25">
      <c r="A21" s="7"/>
      <c r="B21" s="12" t="s">
        <v>16</v>
      </c>
      <c r="C21" s="21" t="s">
        <v>17</v>
      </c>
      <c r="D21" s="23">
        <v>26</v>
      </c>
    </row>
    <row r="22" spans="1:4" x14ac:dyDescent="0.25">
      <c r="A22" s="7"/>
      <c r="B22" s="12" t="s">
        <v>18</v>
      </c>
      <c r="C22" s="21" t="s">
        <v>19</v>
      </c>
      <c r="D22" s="23">
        <v>166</v>
      </c>
    </row>
    <row r="23" spans="1:4" ht="15.75" x14ac:dyDescent="0.25">
      <c r="A23" s="7"/>
      <c r="B23" s="12" t="s">
        <v>20</v>
      </c>
      <c r="C23" s="21" t="s">
        <v>21</v>
      </c>
      <c r="D23" s="23">
        <v>168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22.6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8.4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110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8.4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30.75" thickBot="1" x14ac:dyDescent="0.3">
      <c r="A51" s="33"/>
      <c r="B51" s="41" t="s">
        <v>60</v>
      </c>
      <c r="C51" s="21"/>
      <c r="D51" s="42" t="s">
        <v>90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20865.526124533924</v>
      </c>
    </row>
    <row r="54" spans="1:5" ht="105" x14ac:dyDescent="0.25">
      <c r="A54" s="43"/>
      <c r="B54" s="41" t="s">
        <v>64</v>
      </c>
      <c r="C54" s="32" t="s">
        <v>65</v>
      </c>
      <c r="D54" s="47">
        <f>D53*10^6/(D31*60)</f>
        <v>174140.59526401205</v>
      </c>
      <c r="E54" t="s">
        <v>91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110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1.8833333333333333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22952.078736987318</v>
      </c>
    </row>
    <row r="70" spans="1:4" ht="76.5" x14ac:dyDescent="0.25">
      <c r="A70" s="33"/>
      <c r="B70" s="51" t="s">
        <v>87</v>
      </c>
      <c r="C70" s="32" t="s">
        <v>88</v>
      </c>
      <c r="D70" s="52">
        <f>IF(D69="-","-",D69*10^6/(D60*60))</f>
        <v>191554.65479041325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8580E458-0B29-413B-83D1-9CB9AC7EE1EB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DHBW Heidenheim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hopfm.tmb18</dc:creator>
  <cp:lastModifiedBy>hopfm.tmb18</cp:lastModifiedBy>
  <dcterms:created xsi:type="dcterms:W3CDTF">2020-01-15T15:27:03Z</dcterms:created>
  <dcterms:modified xsi:type="dcterms:W3CDTF">2020-01-15T15:41:03Z</dcterms:modified>
</cp:coreProperties>
</file>