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kapllaj\Documents\PersonalProject\"/>
    </mc:Choice>
  </mc:AlternateContent>
  <xr:revisionPtr revIDLastSave="0" documentId="13_ncr:1_{450BF8B3-8BD8-4995-A435-31E0E1C88F39}" xr6:coauthVersionLast="47" xr6:coauthVersionMax="47" xr10:uidLastSave="{00000000-0000-0000-0000-000000000000}"/>
  <bookViews>
    <workbookView xWindow="-120" yWindow="-120" windowWidth="29040" windowHeight="17520" xr2:uid="{5FE2775B-AF52-469B-8FC8-8A6F5B546526}"/>
  </bookViews>
  <sheets>
    <sheet name="Parametri" sheetId="1" r:id="rId1"/>
    <sheet name="Calcoli" sheetId="2" r:id="rId2"/>
    <sheet name="Grafico" sheetId="3" r:id="rId3"/>
  </sheets>
  <definedNames>
    <definedName name="aumento_risparmio">Parametri!$B$2</definedName>
    <definedName name="aumento_risparmio_mensile">Parametri!$C$2</definedName>
    <definedName name="inflazione">Parametri!$B$3</definedName>
    <definedName name="inflazione_mensile">Parametri!$C$3</definedName>
    <definedName name="rendimento">Parametri!$B$4</definedName>
    <definedName name="rendimento_lordo_mensile">Parametri!$C$4</definedName>
    <definedName name="tassazione">Parametri!$B$5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G2" i="2" s="1"/>
  <c r="D2" i="2"/>
  <c r="C2" i="2"/>
  <c r="E2" i="2" s="1"/>
  <c r="M3" i="2"/>
  <c r="A3" i="2"/>
  <c r="B4" i="1"/>
  <c r="C3" i="1"/>
  <c r="C4" i="1"/>
  <c r="C2" i="1"/>
  <c r="B3" i="2" s="1"/>
  <c r="F3" i="2" s="1"/>
  <c r="H2" i="2" l="1"/>
  <c r="I2" i="2" s="1"/>
  <c r="G3" i="2"/>
  <c r="J2" i="2"/>
  <c r="K2" i="2" s="1"/>
  <c r="A4" i="2"/>
  <c r="M4" i="2"/>
  <c r="B4" i="2"/>
  <c r="D4" i="2" s="1"/>
  <c r="D3" i="2"/>
  <c r="H3" i="2" s="1"/>
  <c r="C3" i="2"/>
  <c r="B5" i="2"/>
  <c r="I3" i="2" l="1"/>
  <c r="J3" i="2"/>
  <c r="K3" i="2" s="1"/>
  <c r="F4" i="2"/>
  <c r="F5" i="2" s="1"/>
  <c r="E3" i="2"/>
  <c r="A5" i="2"/>
  <c r="M5" i="2"/>
  <c r="C4" i="2"/>
  <c r="D5" i="2"/>
  <c r="B6" i="2"/>
  <c r="C5" i="2" l="1"/>
  <c r="E4" i="2"/>
  <c r="F6" i="2"/>
  <c r="E5" i="2"/>
  <c r="M6" i="2"/>
  <c r="A6" i="2"/>
  <c r="H4" i="2"/>
  <c r="I4" i="2" s="1"/>
  <c r="J4" i="2"/>
  <c r="K4" i="2" s="1"/>
  <c r="G4" i="2"/>
  <c r="H5" i="2"/>
  <c r="I5" i="2" s="1"/>
  <c r="J5" i="2"/>
  <c r="K5" i="2" s="1"/>
  <c r="G5" i="2"/>
  <c r="C6" i="2"/>
  <c r="D6" i="2"/>
  <c r="B7" i="2"/>
  <c r="E6" i="2" l="1"/>
  <c r="M7" i="2"/>
  <c r="A7" i="2"/>
  <c r="H6" i="2"/>
  <c r="I6" i="2" s="1"/>
  <c r="G6" i="2"/>
  <c r="F7" i="2"/>
  <c r="C7" i="2"/>
  <c r="D7" i="2"/>
  <c r="B8" i="2"/>
  <c r="J6" i="2" l="1"/>
  <c r="K6" i="2" s="1"/>
  <c r="F8" i="2"/>
  <c r="A8" i="2"/>
  <c r="E7" i="2"/>
  <c r="G7" i="2"/>
  <c r="H7" i="2"/>
  <c r="I7" i="2" s="1"/>
  <c r="M8" i="2"/>
  <c r="D8" i="2"/>
  <c r="B9" i="2"/>
  <c r="M9" i="2" l="1"/>
  <c r="J7" i="2"/>
  <c r="K7" i="2" s="1"/>
  <c r="H8" i="2"/>
  <c r="I8" i="2" s="1"/>
  <c r="G8" i="2"/>
  <c r="A9" i="2"/>
  <c r="F9" i="2"/>
  <c r="C8" i="2"/>
  <c r="C9" i="2"/>
  <c r="D9" i="2"/>
  <c r="B10" i="2"/>
  <c r="G9" i="2" l="1"/>
  <c r="H9" i="2"/>
  <c r="I9" i="2" s="1"/>
  <c r="E8" i="2"/>
  <c r="E9" i="2"/>
  <c r="A10" i="2"/>
  <c r="M10" i="2"/>
  <c r="J8" i="2"/>
  <c r="K8" i="2" s="1"/>
  <c r="F10" i="2"/>
  <c r="C10" i="2"/>
  <c r="D10" i="2"/>
  <c r="B11" i="2"/>
  <c r="D11" i="2" s="1"/>
  <c r="G10" i="2" l="1"/>
  <c r="H10" i="2"/>
  <c r="I10" i="2" s="1"/>
  <c r="M11" i="2"/>
  <c r="E10" i="2"/>
  <c r="J9" i="2"/>
  <c r="K9" i="2" s="1"/>
  <c r="F11" i="2"/>
  <c r="A11" i="2"/>
  <c r="C11" i="2" s="1"/>
  <c r="B12" i="2"/>
  <c r="E11" i="2" l="1"/>
  <c r="J10" i="2"/>
  <c r="K10" i="2" s="1"/>
  <c r="F12" i="2"/>
  <c r="M12" i="2"/>
  <c r="A12" i="2"/>
  <c r="C12" i="2" s="1"/>
  <c r="E12" i="2" s="1"/>
  <c r="H11" i="2"/>
  <c r="I11" i="2" s="1"/>
  <c r="G11" i="2"/>
  <c r="D12" i="2"/>
  <c r="B13" i="2"/>
  <c r="F13" i="2" s="1"/>
  <c r="J11" i="2" l="1"/>
  <c r="K11" i="2" s="1"/>
  <c r="A13" i="2"/>
  <c r="H12" i="2"/>
  <c r="I12" i="2" s="1"/>
  <c r="G12" i="2"/>
  <c r="J12" i="2"/>
  <c r="K12" i="2" s="1"/>
  <c r="M13" i="2"/>
  <c r="C13" i="2"/>
  <c r="E13" i="2" s="1"/>
  <c r="D13" i="2"/>
  <c r="H13" i="2" s="1"/>
  <c r="B14" i="2"/>
  <c r="F14" i="2" s="1"/>
  <c r="G13" i="2" l="1"/>
  <c r="I13" i="2"/>
  <c r="J13" i="2"/>
  <c r="K13" i="2" s="1"/>
  <c r="M14" i="2"/>
  <c r="A14" i="2"/>
  <c r="D14" i="2"/>
  <c r="H14" i="2" s="1"/>
  <c r="R2" i="2" s="1" a="1"/>
  <c r="R2" i="2" s="1"/>
  <c r="B15" i="2"/>
  <c r="F15" i="2" s="1"/>
  <c r="C14" i="2" l="1"/>
  <c r="E14" i="2" s="1"/>
  <c r="G14" i="2"/>
  <c r="Q2" i="2" s="1" a="1"/>
  <c r="Q2" i="2" s="1"/>
  <c r="I14" i="2"/>
  <c r="S2" i="2" s="1" a="1"/>
  <c r="S2" i="2" s="1"/>
  <c r="J14" i="2"/>
  <c r="A15" i="2"/>
  <c r="G15" i="2" s="1"/>
  <c r="M15" i="2"/>
  <c r="C15" i="2"/>
  <c r="D15" i="2"/>
  <c r="H15" i="2" s="1"/>
  <c r="B16" i="2"/>
  <c r="F16" i="2" s="1"/>
  <c r="E15" i="2" l="1"/>
  <c r="K14" i="2"/>
  <c r="U2" i="2" s="1" a="1"/>
  <c r="U2" i="2" s="1"/>
  <c r="T2" i="2" a="1"/>
  <c r="T2" i="2" s="1"/>
  <c r="I15" i="2"/>
  <c r="J15" i="2"/>
  <c r="K15" i="2" s="1"/>
  <c r="M16" i="2"/>
  <c r="A16" i="2"/>
  <c r="G16" i="2"/>
  <c r="C16" i="2"/>
  <c r="E16" i="2" s="1"/>
  <c r="D16" i="2"/>
  <c r="H16" i="2" s="1"/>
  <c r="B17" i="2"/>
  <c r="F17" i="2" s="1"/>
  <c r="I16" i="2" l="1"/>
  <c r="J16" i="2"/>
  <c r="K16" i="2" s="1"/>
  <c r="A17" i="2"/>
  <c r="C17" i="2" s="1"/>
  <c r="E17" i="2" s="1"/>
  <c r="M17" i="2"/>
  <c r="D17" i="2"/>
  <c r="H17" i="2" s="1"/>
  <c r="B18" i="2"/>
  <c r="F18" i="2" s="1"/>
  <c r="I17" i="2" l="1"/>
  <c r="J17" i="2"/>
  <c r="K17" i="2" s="1"/>
  <c r="M18" i="2"/>
  <c r="A18" i="2"/>
  <c r="G17" i="2"/>
  <c r="D18" i="2"/>
  <c r="H18" i="2" s="1"/>
  <c r="B19" i="2"/>
  <c r="F19" i="2" s="1"/>
  <c r="C18" i="2" l="1"/>
  <c r="E18" i="2" s="1"/>
  <c r="I18" i="2"/>
  <c r="J18" i="2"/>
  <c r="K18" i="2" s="1"/>
  <c r="A19" i="2"/>
  <c r="G18" i="2"/>
  <c r="G19" i="2"/>
  <c r="M19" i="2"/>
  <c r="C19" i="2"/>
  <c r="E19" i="2" s="1"/>
  <c r="D19" i="2"/>
  <c r="H19" i="2" s="1"/>
  <c r="B20" i="2"/>
  <c r="F20" i="2" s="1"/>
  <c r="I19" i="2" l="1"/>
  <c r="J19" i="2"/>
  <c r="K19" i="2" s="1"/>
  <c r="M20" i="2"/>
  <c r="A20" i="2"/>
  <c r="G20" i="2"/>
  <c r="C20" i="2"/>
  <c r="E20" i="2" s="1"/>
  <c r="D20" i="2"/>
  <c r="H20" i="2" s="1"/>
  <c r="B21" i="2"/>
  <c r="F21" i="2" s="1"/>
  <c r="I20" i="2" l="1"/>
  <c r="J20" i="2"/>
  <c r="K20" i="2" s="1"/>
  <c r="A21" i="2"/>
  <c r="M21" i="2"/>
  <c r="D21" i="2"/>
  <c r="H21" i="2" s="1"/>
  <c r="I21" i="2" s="1"/>
  <c r="B22" i="2"/>
  <c r="F22" i="2" s="1"/>
  <c r="G21" i="2" l="1"/>
  <c r="J21" i="2"/>
  <c r="K21" i="2" s="1"/>
  <c r="M22" i="2"/>
  <c r="A22" i="2"/>
  <c r="C21" i="2"/>
  <c r="E21" i="2" s="1"/>
  <c r="C22" i="2"/>
  <c r="D22" i="2"/>
  <c r="H22" i="2" s="1"/>
  <c r="B23" i="2"/>
  <c r="F23" i="2" s="1"/>
  <c r="G22" i="2" l="1"/>
  <c r="I22" i="2"/>
  <c r="J22" i="2"/>
  <c r="K22" i="2" s="1"/>
  <c r="E22" i="2"/>
  <c r="M23" i="2"/>
  <c r="A23" i="2"/>
  <c r="D23" i="2"/>
  <c r="H23" i="2" s="1"/>
  <c r="B24" i="2"/>
  <c r="F24" i="2" s="1"/>
  <c r="I23" i="2" l="1"/>
  <c r="A24" i="2"/>
  <c r="G23" i="2"/>
  <c r="J23" i="2"/>
  <c r="K23" i="2" s="1"/>
  <c r="M24" i="2"/>
  <c r="G24" i="2"/>
  <c r="C23" i="2"/>
  <c r="E23" i="2" s="1"/>
  <c r="C24" i="2"/>
  <c r="E24" i="2" s="1"/>
  <c r="D24" i="2"/>
  <c r="H24" i="2" s="1"/>
  <c r="B25" i="2"/>
  <c r="F25" i="2" s="1"/>
  <c r="I24" i="2" l="1"/>
  <c r="J24" i="2"/>
  <c r="K24" i="2" s="1"/>
  <c r="M25" i="2"/>
  <c r="A25" i="2"/>
  <c r="C25" i="2"/>
  <c r="E25" i="2" s="1"/>
  <c r="D25" i="2"/>
  <c r="H25" i="2" s="1"/>
  <c r="B26" i="2"/>
  <c r="F26" i="2" s="1"/>
  <c r="I25" i="2" l="1"/>
  <c r="J25" i="2"/>
  <c r="K25" i="2" s="1"/>
  <c r="A26" i="2"/>
  <c r="G25" i="2"/>
  <c r="M26" i="2"/>
  <c r="D26" i="2"/>
  <c r="H26" i="2" s="1"/>
  <c r="R3" i="2" s="1" a="1"/>
  <c r="R3" i="2" s="1"/>
  <c r="B27" i="2"/>
  <c r="F27" i="2" s="1"/>
  <c r="M27" i="2" l="1"/>
  <c r="A27" i="2"/>
  <c r="I26" i="2"/>
  <c r="S3" i="2" s="1" a="1"/>
  <c r="S3" i="2" s="1"/>
  <c r="G26" i="2"/>
  <c r="J26" i="2"/>
  <c r="C26" i="2"/>
  <c r="E26" i="2" s="1"/>
  <c r="C27" i="2"/>
  <c r="E27" i="2" s="1"/>
  <c r="D27" i="2"/>
  <c r="H27" i="2" s="1"/>
  <c r="B28" i="2"/>
  <c r="F28" i="2" s="1"/>
  <c r="K26" i="2" l="1"/>
  <c r="U3" i="2" s="1" a="1"/>
  <c r="U3" i="2" s="1"/>
  <c r="T3" i="2" a="1"/>
  <c r="T3" i="2" s="1"/>
  <c r="I27" i="2"/>
  <c r="J27" i="2"/>
  <c r="K27" i="2" s="1"/>
  <c r="A28" i="2"/>
  <c r="M28" i="2"/>
  <c r="G27" i="2"/>
  <c r="D28" i="2"/>
  <c r="H28" i="2" s="1"/>
  <c r="B29" i="2"/>
  <c r="F29" i="2" s="1"/>
  <c r="I28" i="2" l="1"/>
  <c r="J28" i="2"/>
  <c r="K28" i="2" s="1"/>
  <c r="M29" i="2"/>
  <c r="A29" i="2"/>
  <c r="G28" i="2"/>
  <c r="C28" i="2"/>
  <c r="E28" i="2" s="1"/>
  <c r="D29" i="2"/>
  <c r="H29" i="2" s="1"/>
  <c r="B30" i="2"/>
  <c r="F30" i="2" s="1"/>
  <c r="C29" i="2" l="1"/>
  <c r="E29" i="2" s="1"/>
  <c r="I29" i="2"/>
  <c r="J29" i="2"/>
  <c r="K29" i="2" s="1"/>
  <c r="A30" i="2"/>
  <c r="M30" i="2"/>
  <c r="G29" i="2"/>
  <c r="D30" i="2"/>
  <c r="H30" i="2" s="1"/>
  <c r="B31" i="2"/>
  <c r="F31" i="2" s="1"/>
  <c r="I30" i="2" l="1"/>
  <c r="J30" i="2"/>
  <c r="K30" i="2" s="1"/>
  <c r="M31" i="2"/>
  <c r="A31" i="2"/>
  <c r="G30" i="2"/>
  <c r="C30" i="2"/>
  <c r="E30" i="2" s="1"/>
  <c r="C31" i="2"/>
  <c r="D31" i="2"/>
  <c r="H31" i="2" s="1"/>
  <c r="B32" i="2"/>
  <c r="F32" i="2" s="1"/>
  <c r="E31" i="2" l="1"/>
  <c r="I31" i="2"/>
  <c r="J31" i="2"/>
  <c r="K31" i="2" s="1"/>
  <c r="A32" i="2"/>
  <c r="M32" i="2"/>
  <c r="G31" i="2"/>
  <c r="D32" i="2"/>
  <c r="H32" i="2" s="1"/>
  <c r="B33" i="2"/>
  <c r="F33" i="2" s="1"/>
  <c r="I32" i="2" l="1"/>
  <c r="J32" i="2"/>
  <c r="K32" i="2" s="1"/>
  <c r="M33" i="2"/>
  <c r="A33" i="2"/>
  <c r="G32" i="2"/>
  <c r="C32" i="2"/>
  <c r="E32" i="2" s="1"/>
  <c r="D33" i="2"/>
  <c r="H33" i="2" s="1"/>
  <c r="B34" i="2"/>
  <c r="F34" i="2" s="1"/>
  <c r="C33" i="2" l="1"/>
  <c r="E33" i="2" s="1"/>
  <c r="I33" i="2"/>
  <c r="J33" i="2"/>
  <c r="K33" i="2" s="1"/>
  <c r="A34" i="2"/>
  <c r="M34" i="2"/>
  <c r="G33" i="2"/>
  <c r="D34" i="2"/>
  <c r="H34" i="2" s="1"/>
  <c r="J34" i="2" s="1"/>
  <c r="K34" i="2" s="1"/>
  <c r="B35" i="2"/>
  <c r="F35" i="2" s="1"/>
  <c r="G34" i="2" l="1"/>
  <c r="M35" i="2"/>
  <c r="I34" i="2"/>
  <c r="A35" i="2"/>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C34" i="2"/>
  <c r="E34" i="2" s="1"/>
  <c r="D35" i="2"/>
  <c r="H35" i="2" s="1"/>
  <c r="B36" i="2"/>
  <c r="F36" i="2" s="1"/>
  <c r="Q3" i="2" l="1" a="1"/>
  <c r="Q3" i="2" s="1"/>
  <c r="P2" i="2" a="1"/>
  <c r="P2" i="2" s="1"/>
  <c r="P3" i="2" a="1"/>
  <c r="P3" i="2" s="1"/>
  <c r="O2" i="2" a="1"/>
  <c r="O2" i="2" s="1"/>
  <c r="G36" i="2"/>
  <c r="O3" i="2" a="1"/>
  <c r="O3" i="2" s="1"/>
  <c r="N2" i="2" a="1"/>
  <c r="N2" i="2" s="1"/>
  <c r="N3" i="2" a="1"/>
  <c r="N3" i="2" s="1"/>
  <c r="M36" i="2"/>
  <c r="G35" i="2"/>
  <c r="C35" i="2"/>
  <c r="E35" i="2" s="1"/>
  <c r="I35" i="2"/>
  <c r="J35" i="2"/>
  <c r="K35" i="2" s="1"/>
  <c r="C36" i="2"/>
  <c r="D36" i="2"/>
  <c r="H36" i="2" s="1"/>
  <c r="B37" i="2"/>
  <c r="F37" i="2" s="1"/>
  <c r="G37" i="2" l="1"/>
  <c r="I36" i="2"/>
  <c r="J36" i="2"/>
  <c r="K36" i="2" s="1"/>
  <c r="E36" i="2"/>
  <c r="M37" i="2"/>
  <c r="C37" i="2"/>
  <c r="E37" i="2" s="1"/>
  <c r="D37" i="2"/>
  <c r="H37" i="2" s="1"/>
  <c r="B38" i="2"/>
  <c r="F38" i="2" s="1"/>
  <c r="P4" i="2" s="1" a="1"/>
  <c r="P4" i="2" s="1"/>
  <c r="G38" i="2" l="1"/>
  <c r="Q4" i="2" s="1" a="1"/>
  <c r="Q4" i="2" s="1"/>
  <c r="I37" i="2"/>
  <c r="J37" i="2"/>
  <c r="K37" i="2" s="1"/>
  <c r="M38" i="2"/>
  <c r="C38" i="2"/>
  <c r="E38" i="2" s="1"/>
  <c r="O4" i="2" s="1" a="1"/>
  <c r="O4" i="2" s="1"/>
  <c r="D38" i="2"/>
  <c r="N4" i="2" s="1" a="1"/>
  <c r="N4" i="2" s="1"/>
  <c r="B39" i="2"/>
  <c r="F39" i="2" s="1"/>
  <c r="G39" i="2" l="1"/>
  <c r="M39" i="2"/>
  <c r="H38" i="2"/>
  <c r="R4" i="2" s="1" a="1"/>
  <c r="R4" i="2" s="1"/>
  <c r="C39" i="2"/>
  <c r="E39" i="2" s="1"/>
  <c r="D39" i="2"/>
  <c r="H39" i="2" s="1"/>
  <c r="B40" i="2"/>
  <c r="F40" i="2" s="1"/>
  <c r="G40" i="2" l="1"/>
  <c r="I39" i="2"/>
  <c r="J39" i="2"/>
  <c r="K39" i="2" s="1"/>
  <c r="I38" i="2"/>
  <c r="S4" i="2" s="1" a="1"/>
  <c r="S4" i="2" s="1"/>
  <c r="J38" i="2"/>
  <c r="M40" i="2"/>
  <c r="C40" i="2"/>
  <c r="E40" i="2" s="1"/>
  <c r="D40" i="2"/>
  <c r="H40" i="2" s="1"/>
  <c r="B41" i="2"/>
  <c r="F41" i="2" s="1"/>
  <c r="K38" i="2" l="1"/>
  <c r="U4" i="2" s="1" a="1"/>
  <c r="U4" i="2" s="1"/>
  <c r="T4" i="2" a="1"/>
  <c r="T4" i="2" s="1"/>
  <c r="G41" i="2"/>
  <c r="I40" i="2"/>
  <c r="J40" i="2"/>
  <c r="K40" i="2" s="1"/>
  <c r="M41" i="2"/>
  <c r="C41" i="2"/>
  <c r="E41" i="2" s="1"/>
  <c r="D41" i="2"/>
  <c r="H41" i="2" s="1"/>
  <c r="B42" i="2"/>
  <c r="F42" i="2" s="1"/>
  <c r="G42" i="2" l="1"/>
  <c r="I41" i="2"/>
  <c r="J41" i="2"/>
  <c r="K41" i="2" s="1"/>
  <c r="M42" i="2"/>
  <c r="C42" i="2"/>
  <c r="E42" i="2" s="1"/>
  <c r="D42" i="2"/>
  <c r="H42" i="2" s="1"/>
  <c r="B43" i="2"/>
  <c r="F43" i="2" s="1"/>
  <c r="I42" i="2" l="1"/>
  <c r="J42" i="2"/>
  <c r="K42" i="2" s="1"/>
  <c r="G43" i="2"/>
  <c r="M43" i="2"/>
  <c r="C43" i="2"/>
  <c r="E43" i="2" s="1"/>
  <c r="D43" i="2"/>
  <c r="H43" i="2" s="1"/>
  <c r="I43" i="2" s="1"/>
  <c r="B44" i="2"/>
  <c r="F44" i="2" s="1"/>
  <c r="G44" i="2" l="1"/>
  <c r="M44" i="2"/>
  <c r="J43" i="2"/>
  <c r="K43" i="2" s="1"/>
  <c r="C44" i="2"/>
  <c r="E44" i="2" s="1"/>
  <c r="D44" i="2"/>
  <c r="H44" i="2" s="1"/>
  <c r="B45" i="2"/>
  <c r="F45" i="2" s="1"/>
  <c r="G45" i="2" l="1"/>
  <c r="I44" i="2"/>
  <c r="J44" i="2"/>
  <c r="K44" i="2" s="1"/>
  <c r="M45" i="2"/>
  <c r="C45" i="2"/>
  <c r="E45" i="2" s="1"/>
  <c r="D45" i="2"/>
  <c r="H45" i="2" s="1"/>
  <c r="I45" i="2" s="1"/>
  <c r="B46" i="2"/>
  <c r="F46" i="2" s="1"/>
  <c r="G46" i="2" l="1"/>
  <c r="J45" i="2"/>
  <c r="K45" i="2" s="1"/>
  <c r="M46" i="2"/>
  <c r="C46" i="2"/>
  <c r="E46" i="2" s="1"/>
  <c r="D46" i="2"/>
  <c r="H46" i="2" s="1"/>
  <c r="I46" i="2" s="1"/>
  <c r="B47" i="2"/>
  <c r="F47" i="2" s="1"/>
  <c r="G47" i="2" l="1"/>
  <c r="M47" i="2"/>
  <c r="J46" i="2"/>
  <c r="K46" i="2" s="1"/>
  <c r="C47" i="2"/>
  <c r="E47" i="2" s="1"/>
  <c r="D47" i="2"/>
  <c r="H47" i="2" s="1"/>
  <c r="B48" i="2"/>
  <c r="F48" i="2" s="1"/>
  <c r="G48" i="2" l="1"/>
  <c r="I47" i="2"/>
  <c r="J47" i="2"/>
  <c r="K47" i="2" s="1"/>
  <c r="M48" i="2"/>
  <c r="C48" i="2"/>
  <c r="E48" i="2" s="1"/>
  <c r="D48" i="2"/>
  <c r="H48" i="2" s="1"/>
  <c r="B49" i="2"/>
  <c r="F49" i="2" s="1"/>
  <c r="G49" i="2" l="1"/>
  <c r="I48" i="2"/>
  <c r="J48" i="2"/>
  <c r="K48" i="2" s="1"/>
  <c r="M49" i="2"/>
  <c r="C49" i="2"/>
  <c r="E49" i="2" s="1"/>
  <c r="D49" i="2"/>
  <c r="H49" i="2" s="1"/>
  <c r="B50" i="2"/>
  <c r="F50" i="2" s="1"/>
  <c r="P5" i="2" s="1" a="1"/>
  <c r="P5" i="2" s="1"/>
  <c r="G50" i="2" l="1"/>
  <c r="Q5" i="2" s="1" a="1"/>
  <c r="Q5" i="2" s="1"/>
  <c r="I49" i="2"/>
  <c r="J49" i="2"/>
  <c r="K49" i="2" s="1"/>
  <c r="M50" i="2"/>
  <c r="C50" i="2"/>
  <c r="E50" i="2" s="1"/>
  <c r="O5" i="2" s="1" a="1"/>
  <c r="O5" i="2" s="1"/>
  <c r="D50" i="2"/>
  <c r="N5" i="2" s="1" a="1"/>
  <c r="N5" i="2" s="1"/>
  <c r="B51" i="2"/>
  <c r="F51" i="2" s="1"/>
  <c r="M51" i="2" l="1"/>
  <c r="H50" i="2"/>
  <c r="R5" i="2" s="1" a="1"/>
  <c r="R5" i="2" s="1"/>
  <c r="G51" i="2"/>
  <c r="C51" i="2"/>
  <c r="E51" i="2" s="1"/>
  <c r="D51" i="2"/>
  <c r="H51" i="2" s="1"/>
  <c r="B52" i="2"/>
  <c r="F52" i="2" s="1"/>
  <c r="I51" i="2" l="1"/>
  <c r="J51" i="2"/>
  <c r="K51" i="2" s="1"/>
  <c r="G52" i="2"/>
  <c r="I50" i="2"/>
  <c r="S5" i="2" s="1" a="1"/>
  <c r="S5" i="2" s="1"/>
  <c r="J50" i="2"/>
  <c r="C52" i="2"/>
  <c r="E52" i="2" s="1"/>
  <c r="D52" i="2"/>
  <c r="H52" i="2" s="1"/>
  <c r="B53" i="2"/>
  <c r="F53" i="2" s="1"/>
  <c r="K50" i="2" l="1"/>
  <c r="U5" i="2" s="1" a="1"/>
  <c r="U5" i="2" s="1"/>
  <c r="T5" i="2" a="1"/>
  <c r="T5" i="2" s="1"/>
  <c r="G53" i="2"/>
  <c r="I52" i="2"/>
  <c r="J52" i="2"/>
  <c r="K52" i="2" s="1"/>
  <c r="C53" i="2"/>
  <c r="E53" i="2" s="1"/>
  <c r="D53" i="2"/>
  <c r="H53" i="2" s="1"/>
  <c r="B54" i="2"/>
  <c r="F54" i="2" s="1"/>
  <c r="G54" i="2" l="1"/>
  <c r="I53" i="2"/>
  <c r="J53" i="2"/>
  <c r="K53" i="2" s="1"/>
  <c r="C54" i="2"/>
  <c r="E54" i="2" s="1"/>
  <c r="D54" i="2"/>
  <c r="H54" i="2" s="1"/>
  <c r="B55" i="2"/>
  <c r="F55" i="2" s="1"/>
  <c r="G55" i="2" l="1"/>
  <c r="I54" i="2"/>
  <c r="J54" i="2"/>
  <c r="K54" i="2" s="1"/>
  <c r="C55" i="2"/>
  <c r="E55" i="2" s="1"/>
  <c r="D55" i="2"/>
  <c r="H55" i="2" s="1"/>
  <c r="B56" i="2"/>
  <c r="F56" i="2" s="1"/>
  <c r="G56" i="2" l="1"/>
  <c r="I55" i="2"/>
  <c r="J55" i="2"/>
  <c r="K55" i="2" s="1"/>
  <c r="C56" i="2"/>
  <c r="E56" i="2" s="1"/>
  <c r="D56" i="2"/>
  <c r="H56" i="2" s="1"/>
  <c r="B57" i="2"/>
  <c r="F57" i="2" s="1"/>
  <c r="I56" i="2" l="1"/>
  <c r="J56" i="2"/>
  <c r="K56" i="2" s="1"/>
  <c r="G57" i="2"/>
  <c r="C57" i="2"/>
  <c r="E57" i="2" s="1"/>
  <c r="D57" i="2"/>
  <c r="H57" i="2" s="1"/>
  <c r="B58" i="2"/>
  <c r="F58" i="2" s="1"/>
  <c r="G58" i="2" l="1"/>
  <c r="I57" i="2"/>
  <c r="J57" i="2"/>
  <c r="K57" i="2" s="1"/>
  <c r="C58" i="2"/>
  <c r="E58" i="2" s="1"/>
  <c r="D58" i="2"/>
  <c r="H58" i="2" s="1"/>
  <c r="B59" i="2"/>
  <c r="F59" i="2" s="1"/>
  <c r="G59" i="2" l="1"/>
  <c r="I58" i="2"/>
  <c r="J58" i="2"/>
  <c r="K58" i="2" s="1"/>
  <c r="C59" i="2"/>
  <c r="E59" i="2" s="1"/>
  <c r="D59" i="2"/>
  <c r="H59" i="2" s="1"/>
  <c r="B60" i="2"/>
  <c r="F60" i="2" s="1"/>
  <c r="G60" i="2" l="1"/>
  <c r="I59" i="2"/>
  <c r="J59" i="2"/>
  <c r="K59" i="2" s="1"/>
  <c r="C60" i="2"/>
  <c r="E60" i="2" s="1"/>
  <c r="D60" i="2"/>
  <c r="H60" i="2" s="1"/>
  <c r="B61" i="2"/>
  <c r="F61" i="2" s="1"/>
  <c r="G61" i="2" l="1"/>
  <c r="I60" i="2"/>
  <c r="J60" i="2"/>
  <c r="K60" i="2" s="1"/>
  <c r="C61" i="2"/>
  <c r="E61" i="2" s="1"/>
  <c r="D61" i="2"/>
  <c r="H61" i="2" s="1"/>
  <c r="B62" i="2"/>
  <c r="F62" i="2" s="1"/>
  <c r="P6" i="2" s="1" a="1"/>
  <c r="P6" i="2" s="1"/>
  <c r="G62" i="2" l="1"/>
  <c r="Q6" i="2" s="1" a="1"/>
  <c r="Q6" i="2" s="1"/>
  <c r="I61" i="2"/>
  <c r="J61" i="2"/>
  <c r="K61" i="2" s="1"/>
  <c r="C62" i="2"/>
  <c r="E62" i="2" s="1"/>
  <c r="O6" i="2" s="1" a="1"/>
  <c r="O6" i="2" s="1"/>
  <c r="D62" i="2"/>
  <c r="N6" i="2" s="1" a="1"/>
  <c r="N6" i="2" s="1"/>
  <c r="B63" i="2"/>
  <c r="F63" i="2" s="1"/>
  <c r="G63" i="2" l="1"/>
  <c r="H62" i="2"/>
  <c r="R6" i="2" s="1" a="1"/>
  <c r="R6" i="2" s="1"/>
  <c r="C63" i="2"/>
  <c r="E63" i="2" s="1"/>
  <c r="D63" i="2"/>
  <c r="H63" i="2" s="1"/>
  <c r="B64" i="2"/>
  <c r="F64" i="2" s="1"/>
  <c r="G64" i="2" l="1"/>
  <c r="I63" i="2"/>
  <c r="J63" i="2"/>
  <c r="K63" i="2" s="1"/>
  <c r="I62" i="2"/>
  <c r="S6" i="2" s="1" a="1"/>
  <c r="S6" i="2" s="1"/>
  <c r="J62" i="2"/>
  <c r="C64" i="2"/>
  <c r="E64" i="2" s="1"/>
  <c r="D64" i="2"/>
  <c r="H64" i="2" s="1"/>
  <c r="B65" i="2"/>
  <c r="F65" i="2" s="1"/>
  <c r="K62" i="2" l="1"/>
  <c r="U6" i="2" s="1" a="1"/>
  <c r="U6" i="2" s="1"/>
  <c r="T6" i="2" a="1"/>
  <c r="T6" i="2" s="1"/>
  <c r="G65" i="2"/>
  <c r="I64" i="2"/>
  <c r="J64" i="2"/>
  <c r="K64" i="2" s="1"/>
  <c r="C65" i="2"/>
  <c r="E65" i="2" s="1"/>
  <c r="D65" i="2"/>
  <c r="H65" i="2" s="1"/>
  <c r="B66" i="2"/>
  <c r="F66" i="2" s="1"/>
  <c r="G66" i="2" l="1"/>
  <c r="I65" i="2"/>
  <c r="J65" i="2"/>
  <c r="K65" i="2" s="1"/>
  <c r="C66" i="2"/>
  <c r="E66" i="2" s="1"/>
  <c r="D66" i="2"/>
  <c r="H66" i="2" s="1"/>
  <c r="B67" i="2"/>
  <c r="F67" i="2" s="1"/>
  <c r="G67" i="2" l="1"/>
  <c r="I66" i="2"/>
  <c r="J66" i="2"/>
  <c r="K66" i="2" s="1"/>
  <c r="C67" i="2"/>
  <c r="E67" i="2" s="1"/>
  <c r="D67" i="2"/>
  <c r="H67" i="2" s="1"/>
  <c r="B68" i="2"/>
  <c r="F68" i="2" s="1"/>
  <c r="I67" i="2" l="1"/>
  <c r="J67" i="2"/>
  <c r="K67" i="2" s="1"/>
  <c r="G68" i="2"/>
  <c r="C68" i="2"/>
  <c r="E68" i="2" s="1"/>
  <c r="D68" i="2"/>
  <c r="H68" i="2" s="1"/>
  <c r="B69" i="2"/>
  <c r="F69" i="2" s="1"/>
  <c r="G69" i="2" l="1"/>
  <c r="I68" i="2"/>
  <c r="J68" i="2"/>
  <c r="K68" i="2" s="1"/>
  <c r="C69" i="2"/>
  <c r="E69" i="2" s="1"/>
  <c r="D69" i="2"/>
  <c r="H69" i="2" s="1"/>
  <c r="B70" i="2"/>
  <c r="F70" i="2" s="1"/>
  <c r="G70" i="2" l="1"/>
  <c r="I69" i="2"/>
  <c r="J69" i="2"/>
  <c r="K69" i="2" s="1"/>
  <c r="C70" i="2"/>
  <c r="E70" i="2" s="1"/>
  <c r="D70" i="2"/>
  <c r="H70" i="2" s="1"/>
  <c r="B71" i="2"/>
  <c r="F71" i="2" s="1"/>
  <c r="G71" i="2" l="1"/>
  <c r="I70" i="2"/>
  <c r="J70" i="2"/>
  <c r="K70" i="2" s="1"/>
  <c r="C71" i="2"/>
  <c r="E71" i="2" s="1"/>
  <c r="D71" i="2"/>
  <c r="H71" i="2" s="1"/>
  <c r="B72" i="2"/>
  <c r="F72" i="2" s="1"/>
  <c r="G72" i="2" l="1"/>
  <c r="I71" i="2"/>
  <c r="J71" i="2"/>
  <c r="K71" i="2" s="1"/>
  <c r="C72" i="2"/>
  <c r="E72" i="2" s="1"/>
  <c r="D72" i="2"/>
  <c r="H72" i="2" s="1"/>
  <c r="B73" i="2"/>
  <c r="F73" i="2" s="1"/>
  <c r="I72" i="2" l="1"/>
  <c r="J72" i="2"/>
  <c r="K72" i="2" s="1"/>
  <c r="G73" i="2"/>
  <c r="C73" i="2"/>
  <c r="E73" i="2" s="1"/>
  <c r="D73" i="2"/>
  <c r="H73" i="2" s="1"/>
  <c r="B74" i="2"/>
  <c r="F74" i="2" s="1"/>
  <c r="P7" i="2" s="1" a="1"/>
  <c r="P7" i="2" s="1"/>
  <c r="G74" i="2" l="1"/>
  <c r="Q7" i="2" s="1" a="1"/>
  <c r="Q7" i="2" s="1"/>
  <c r="I73" i="2"/>
  <c r="J73" i="2"/>
  <c r="K73" i="2" s="1"/>
  <c r="C74" i="2"/>
  <c r="E74" i="2" s="1"/>
  <c r="O7" i="2" s="1" a="1"/>
  <c r="O7" i="2" s="1"/>
  <c r="D74" i="2"/>
  <c r="N7" i="2" s="1" a="1"/>
  <c r="N7" i="2" s="1"/>
  <c r="B75" i="2"/>
  <c r="F75" i="2" s="1"/>
  <c r="G75" i="2" l="1"/>
  <c r="H74" i="2"/>
  <c r="R7" i="2" s="1" a="1"/>
  <c r="R7" i="2" s="1"/>
  <c r="C75" i="2"/>
  <c r="E75" i="2" s="1"/>
  <c r="D75" i="2"/>
  <c r="H75" i="2" s="1"/>
  <c r="B76" i="2"/>
  <c r="F76" i="2" s="1"/>
  <c r="G76" i="2" l="1"/>
  <c r="I75" i="2"/>
  <c r="J75" i="2"/>
  <c r="K75" i="2" s="1"/>
  <c r="I74" i="2"/>
  <c r="S7" i="2" s="1" a="1"/>
  <c r="S7" i="2" s="1"/>
  <c r="J74" i="2"/>
  <c r="C76" i="2"/>
  <c r="E76" i="2" s="1"/>
  <c r="D76" i="2"/>
  <c r="H76" i="2" s="1"/>
  <c r="B77" i="2"/>
  <c r="F77" i="2" s="1"/>
  <c r="K74" i="2" l="1"/>
  <c r="U7" i="2" s="1" a="1"/>
  <c r="U7" i="2" s="1"/>
  <c r="T7" i="2" a="1"/>
  <c r="T7" i="2" s="1"/>
  <c r="G77" i="2"/>
  <c r="I76" i="2"/>
  <c r="J76" i="2"/>
  <c r="K76" i="2" s="1"/>
  <c r="C77" i="2"/>
  <c r="E77" i="2" s="1"/>
  <c r="D77" i="2"/>
  <c r="H77" i="2" s="1"/>
  <c r="B78" i="2"/>
  <c r="F78" i="2" s="1"/>
  <c r="G78" i="2" l="1"/>
  <c r="I77" i="2"/>
  <c r="J77" i="2"/>
  <c r="K77" i="2" s="1"/>
  <c r="C78" i="2"/>
  <c r="E78" i="2" s="1"/>
  <c r="D78" i="2"/>
  <c r="H78" i="2" s="1"/>
  <c r="B79" i="2"/>
  <c r="F79" i="2" s="1"/>
  <c r="G79" i="2" l="1"/>
  <c r="I78" i="2"/>
  <c r="J78" i="2"/>
  <c r="K78" i="2" s="1"/>
  <c r="C79" i="2"/>
  <c r="E79" i="2" s="1"/>
  <c r="D79" i="2"/>
  <c r="H79" i="2" s="1"/>
  <c r="B80" i="2"/>
  <c r="F80" i="2" s="1"/>
  <c r="G80" i="2" l="1"/>
  <c r="I79" i="2"/>
  <c r="J79" i="2"/>
  <c r="K79" i="2" s="1"/>
  <c r="C80" i="2"/>
  <c r="E80" i="2" s="1"/>
  <c r="D80" i="2"/>
  <c r="H80" i="2" s="1"/>
  <c r="B81" i="2"/>
  <c r="F81" i="2" s="1"/>
  <c r="G81" i="2" l="1"/>
  <c r="I80" i="2"/>
  <c r="J80" i="2"/>
  <c r="K80" i="2" s="1"/>
  <c r="C81" i="2"/>
  <c r="E81" i="2" s="1"/>
  <c r="D81" i="2"/>
  <c r="H81" i="2" s="1"/>
  <c r="B82" i="2"/>
  <c r="F82" i="2" s="1"/>
  <c r="G82" i="2" l="1"/>
  <c r="I81" i="2"/>
  <c r="J81" i="2"/>
  <c r="K81" i="2" s="1"/>
  <c r="C82" i="2"/>
  <c r="E82" i="2" s="1"/>
  <c r="D82" i="2"/>
  <c r="H82" i="2" s="1"/>
  <c r="B83" i="2"/>
  <c r="F83" i="2" s="1"/>
  <c r="G83" i="2" l="1"/>
  <c r="I82" i="2"/>
  <c r="J82" i="2"/>
  <c r="K82" i="2" s="1"/>
  <c r="C83" i="2"/>
  <c r="E83" i="2" s="1"/>
  <c r="D83" i="2"/>
  <c r="H83" i="2" s="1"/>
  <c r="B84" i="2"/>
  <c r="F84" i="2" s="1"/>
  <c r="G84" i="2" l="1"/>
  <c r="I83" i="2"/>
  <c r="J83" i="2"/>
  <c r="K83" i="2" s="1"/>
  <c r="C84" i="2"/>
  <c r="E84" i="2" s="1"/>
  <c r="D84" i="2"/>
  <c r="H84" i="2" s="1"/>
  <c r="B85" i="2"/>
  <c r="F85" i="2" s="1"/>
  <c r="G85" i="2" l="1"/>
  <c r="I84" i="2"/>
  <c r="J84" i="2"/>
  <c r="K84" i="2" s="1"/>
  <c r="C85" i="2"/>
  <c r="E85" i="2" s="1"/>
  <c r="D85" i="2"/>
  <c r="H85" i="2" s="1"/>
  <c r="B86" i="2"/>
  <c r="F86" i="2" s="1"/>
  <c r="P8" i="2" s="1" a="1"/>
  <c r="P8" i="2" s="1"/>
  <c r="G86" i="2" l="1"/>
  <c r="Q8" i="2" s="1" a="1"/>
  <c r="Q8" i="2" s="1"/>
  <c r="I85" i="2"/>
  <c r="J85" i="2"/>
  <c r="K85" i="2" s="1"/>
  <c r="C86" i="2"/>
  <c r="E86" i="2" s="1"/>
  <c r="O8" i="2" s="1" a="1"/>
  <c r="O8" i="2" s="1"/>
  <c r="D86" i="2"/>
  <c r="N8" i="2" s="1" a="1"/>
  <c r="N8" i="2" s="1"/>
  <c r="B87" i="2"/>
  <c r="F87" i="2" s="1"/>
  <c r="G87" i="2" l="1"/>
  <c r="H86" i="2"/>
  <c r="R8" i="2" s="1" a="1"/>
  <c r="R8" i="2" s="1"/>
  <c r="C87" i="2"/>
  <c r="E87" i="2" s="1"/>
  <c r="D87" i="2"/>
  <c r="H87" i="2" s="1"/>
  <c r="B88" i="2"/>
  <c r="F88" i="2" s="1"/>
  <c r="G88" i="2" l="1"/>
  <c r="I87" i="2"/>
  <c r="J87" i="2"/>
  <c r="K87" i="2" s="1"/>
  <c r="I86" i="2"/>
  <c r="S8" i="2" s="1" a="1"/>
  <c r="S8" i="2" s="1"/>
  <c r="J86" i="2"/>
  <c r="C88" i="2"/>
  <c r="E88" i="2" s="1"/>
  <c r="D88" i="2"/>
  <c r="H88" i="2" s="1"/>
  <c r="B89" i="2"/>
  <c r="F89" i="2" s="1"/>
  <c r="K86" i="2" l="1"/>
  <c r="U8" i="2" s="1" a="1"/>
  <c r="U8" i="2" s="1"/>
  <c r="T8" i="2" a="1"/>
  <c r="T8" i="2" s="1"/>
  <c r="G89" i="2"/>
  <c r="I88" i="2"/>
  <c r="J88" i="2"/>
  <c r="K88" i="2" s="1"/>
  <c r="C89" i="2"/>
  <c r="E89" i="2" s="1"/>
  <c r="D89" i="2"/>
  <c r="H89" i="2" s="1"/>
  <c r="B90" i="2"/>
  <c r="F90" i="2" s="1"/>
  <c r="G90" i="2" l="1"/>
  <c r="I89" i="2"/>
  <c r="J89" i="2"/>
  <c r="K89" i="2" s="1"/>
  <c r="C90" i="2"/>
  <c r="E90" i="2" s="1"/>
  <c r="D90" i="2"/>
  <c r="H90" i="2" s="1"/>
  <c r="B91" i="2"/>
  <c r="F91" i="2" s="1"/>
  <c r="G91" i="2" l="1"/>
  <c r="I90" i="2"/>
  <c r="J90" i="2"/>
  <c r="K90" i="2" s="1"/>
  <c r="C91" i="2"/>
  <c r="E91" i="2" s="1"/>
  <c r="D91" i="2"/>
  <c r="H91" i="2" s="1"/>
  <c r="B92" i="2"/>
  <c r="F92" i="2" s="1"/>
  <c r="G92" i="2" l="1"/>
  <c r="I91" i="2"/>
  <c r="J91" i="2"/>
  <c r="K91" i="2" s="1"/>
  <c r="C92" i="2"/>
  <c r="E92" i="2" s="1"/>
  <c r="D92" i="2"/>
  <c r="H92" i="2" s="1"/>
  <c r="B93" i="2"/>
  <c r="F93" i="2" s="1"/>
  <c r="G93" i="2" l="1"/>
  <c r="I92" i="2"/>
  <c r="J92" i="2"/>
  <c r="K92" i="2" s="1"/>
  <c r="C93" i="2"/>
  <c r="E93" i="2" s="1"/>
  <c r="D93" i="2"/>
  <c r="H93" i="2" s="1"/>
  <c r="B94" i="2"/>
  <c r="F94" i="2" s="1"/>
  <c r="G94" i="2" l="1"/>
  <c r="I93" i="2"/>
  <c r="J93" i="2"/>
  <c r="K93" i="2" s="1"/>
  <c r="C94" i="2"/>
  <c r="E94" i="2" s="1"/>
  <c r="D94" i="2"/>
  <c r="H94" i="2" s="1"/>
  <c r="B95" i="2"/>
  <c r="F95" i="2" s="1"/>
  <c r="G95" i="2" l="1"/>
  <c r="I94" i="2"/>
  <c r="J94" i="2"/>
  <c r="K94" i="2" s="1"/>
  <c r="C95" i="2"/>
  <c r="E95" i="2" s="1"/>
  <c r="D95" i="2"/>
  <c r="H95" i="2" s="1"/>
  <c r="B96" i="2"/>
  <c r="F96" i="2" s="1"/>
  <c r="I95" i="2" l="1"/>
  <c r="J95" i="2"/>
  <c r="K95" i="2" s="1"/>
  <c r="G96" i="2"/>
  <c r="C96" i="2"/>
  <c r="E96" i="2" s="1"/>
  <c r="D96" i="2"/>
  <c r="H96" i="2" s="1"/>
  <c r="B97" i="2"/>
  <c r="F97" i="2" s="1"/>
  <c r="G97" i="2" l="1"/>
  <c r="I96" i="2"/>
  <c r="J96" i="2"/>
  <c r="K96" i="2" s="1"/>
  <c r="C97" i="2"/>
  <c r="E97" i="2" s="1"/>
  <c r="D97" i="2"/>
  <c r="H97" i="2" s="1"/>
  <c r="B98" i="2"/>
  <c r="F98" i="2" s="1"/>
  <c r="P9" i="2" s="1" a="1"/>
  <c r="P9" i="2" s="1"/>
  <c r="I97" i="2" l="1"/>
  <c r="J97" i="2"/>
  <c r="K97" i="2" s="1"/>
  <c r="G98" i="2"/>
  <c r="Q9" i="2" s="1" a="1"/>
  <c r="Q9" i="2" s="1"/>
  <c r="C98" i="2"/>
  <c r="E98" i="2" s="1"/>
  <c r="O9" i="2" s="1" a="1"/>
  <c r="O9" i="2" s="1"/>
  <c r="D98" i="2"/>
  <c r="N9" i="2" s="1" a="1"/>
  <c r="N9" i="2" s="1"/>
  <c r="B99" i="2"/>
  <c r="F99" i="2" s="1"/>
  <c r="G99" i="2" l="1"/>
  <c r="H98" i="2"/>
  <c r="R9" i="2" s="1" a="1"/>
  <c r="R9" i="2" s="1"/>
  <c r="C99" i="2"/>
  <c r="E99" i="2" s="1"/>
  <c r="D99" i="2"/>
  <c r="H99" i="2" s="1"/>
  <c r="B100" i="2"/>
  <c r="F100" i="2" s="1"/>
  <c r="I99" i="2" l="1"/>
  <c r="J99" i="2"/>
  <c r="K99" i="2" s="1"/>
  <c r="I98" i="2"/>
  <c r="S9" i="2" s="1" a="1"/>
  <c r="S9" i="2" s="1"/>
  <c r="J98" i="2"/>
  <c r="G100" i="2"/>
  <c r="C100" i="2"/>
  <c r="E100" i="2" s="1"/>
  <c r="D100" i="2"/>
  <c r="H100" i="2" s="1"/>
  <c r="I100" i="2" s="1"/>
  <c r="B101" i="2"/>
  <c r="F101" i="2" s="1"/>
  <c r="K98" i="2" l="1"/>
  <c r="U9" i="2" s="1" a="1"/>
  <c r="U9" i="2" s="1"/>
  <c r="T9" i="2" a="1"/>
  <c r="T9" i="2" s="1"/>
  <c r="J100" i="2"/>
  <c r="K100" i="2" s="1"/>
  <c r="G101" i="2"/>
  <c r="C101" i="2"/>
  <c r="E101" i="2" s="1"/>
  <c r="D101" i="2"/>
  <c r="H101" i="2" s="1"/>
  <c r="B102" i="2"/>
  <c r="F102" i="2" s="1"/>
  <c r="G102" i="2" l="1"/>
  <c r="I101" i="2"/>
  <c r="J101" i="2"/>
  <c r="K101" i="2" s="1"/>
  <c r="C102" i="2"/>
  <c r="E102" i="2" s="1"/>
  <c r="D102" i="2"/>
  <c r="H102" i="2" s="1"/>
  <c r="B103" i="2"/>
  <c r="F103" i="2" s="1"/>
  <c r="G103" i="2" l="1"/>
  <c r="I102" i="2"/>
  <c r="J102" i="2"/>
  <c r="K102" i="2" s="1"/>
  <c r="C103" i="2"/>
  <c r="E103" i="2" s="1"/>
  <c r="D103" i="2"/>
  <c r="H103" i="2" s="1"/>
  <c r="B104" i="2"/>
  <c r="F104" i="2" s="1"/>
  <c r="G104" i="2" l="1"/>
  <c r="I103" i="2"/>
  <c r="J103" i="2"/>
  <c r="K103" i="2" s="1"/>
  <c r="C104" i="2"/>
  <c r="E104" i="2" s="1"/>
  <c r="D104" i="2"/>
  <c r="H104" i="2" s="1"/>
  <c r="B105" i="2"/>
  <c r="F105" i="2" s="1"/>
  <c r="G105" i="2" l="1"/>
  <c r="I104" i="2"/>
  <c r="J104" i="2"/>
  <c r="K104" i="2" s="1"/>
  <c r="C105" i="2"/>
  <c r="E105" i="2" s="1"/>
  <c r="D105" i="2"/>
  <c r="H105" i="2" s="1"/>
  <c r="B106" i="2"/>
  <c r="F106" i="2" s="1"/>
  <c r="G106" i="2" l="1"/>
  <c r="I105" i="2"/>
  <c r="J105" i="2"/>
  <c r="K105" i="2" s="1"/>
  <c r="C106" i="2"/>
  <c r="E106" i="2" s="1"/>
  <c r="D106" i="2"/>
  <c r="H106" i="2" s="1"/>
  <c r="B107" i="2"/>
  <c r="F107" i="2" s="1"/>
  <c r="G107" i="2" l="1"/>
  <c r="I106" i="2"/>
  <c r="J106" i="2"/>
  <c r="K106" i="2" s="1"/>
  <c r="C107" i="2"/>
  <c r="E107" i="2" s="1"/>
  <c r="D107" i="2"/>
  <c r="H107" i="2" s="1"/>
  <c r="B108" i="2"/>
  <c r="F108" i="2" s="1"/>
  <c r="G108" i="2" l="1"/>
  <c r="I107" i="2"/>
  <c r="J107" i="2"/>
  <c r="K107" i="2" s="1"/>
  <c r="C108" i="2"/>
  <c r="E108" i="2" s="1"/>
  <c r="D108" i="2"/>
  <c r="H108" i="2" s="1"/>
  <c r="B109" i="2"/>
  <c r="F109" i="2" s="1"/>
  <c r="G109" i="2" l="1"/>
  <c r="I108" i="2"/>
  <c r="J108" i="2"/>
  <c r="K108" i="2" s="1"/>
  <c r="C109" i="2"/>
  <c r="E109" i="2" s="1"/>
  <c r="D109" i="2"/>
  <c r="H109" i="2" s="1"/>
  <c r="B110" i="2"/>
  <c r="F110" i="2" s="1"/>
  <c r="P10" i="2" s="1" a="1"/>
  <c r="P10" i="2" s="1"/>
  <c r="G110" i="2" l="1"/>
  <c r="Q10" i="2" s="1" a="1"/>
  <c r="Q10" i="2" s="1"/>
  <c r="I109" i="2"/>
  <c r="J109" i="2"/>
  <c r="K109" i="2" s="1"/>
  <c r="C110" i="2"/>
  <c r="E110" i="2" s="1"/>
  <c r="O10" i="2" s="1" a="1"/>
  <c r="O10" i="2" s="1"/>
  <c r="D110" i="2"/>
  <c r="N10" i="2" s="1" a="1"/>
  <c r="N10" i="2" s="1"/>
  <c r="B111" i="2"/>
  <c r="F111" i="2" s="1"/>
  <c r="G111" i="2" l="1"/>
  <c r="H110" i="2"/>
  <c r="R10" i="2" s="1" a="1"/>
  <c r="R10" i="2" s="1"/>
  <c r="C111" i="2"/>
  <c r="E111" i="2" s="1"/>
  <c r="D111" i="2"/>
  <c r="H111" i="2" s="1"/>
  <c r="B112" i="2"/>
  <c r="F112" i="2" s="1"/>
  <c r="G112" i="2" l="1"/>
  <c r="I111" i="2"/>
  <c r="J111" i="2"/>
  <c r="K111" i="2" s="1"/>
  <c r="I110" i="2"/>
  <c r="S10" i="2" s="1" a="1"/>
  <c r="S10" i="2" s="1"/>
  <c r="J110" i="2"/>
  <c r="C112" i="2"/>
  <c r="E112" i="2" s="1"/>
  <c r="D112" i="2"/>
  <c r="H112" i="2" s="1"/>
  <c r="B113" i="2"/>
  <c r="F113" i="2" s="1"/>
  <c r="K110" i="2" l="1"/>
  <c r="U10" i="2" s="1" a="1"/>
  <c r="U10" i="2" s="1"/>
  <c r="T10" i="2" a="1"/>
  <c r="T10" i="2" s="1"/>
  <c r="G113" i="2"/>
  <c r="I112" i="2"/>
  <c r="J112" i="2"/>
  <c r="K112" i="2" s="1"/>
  <c r="C113" i="2"/>
  <c r="E113" i="2" s="1"/>
  <c r="D113" i="2"/>
  <c r="H113" i="2" s="1"/>
  <c r="B114" i="2"/>
  <c r="F114" i="2" s="1"/>
  <c r="G114" i="2" l="1"/>
  <c r="I113" i="2"/>
  <c r="J113" i="2"/>
  <c r="K113" i="2" s="1"/>
  <c r="C114" i="2"/>
  <c r="E114" i="2" s="1"/>
  <c r="D114" i="2"/>
  <c r="H114" i="2" s="1"/>
  <c r="B115" i="2"/>
  <c r="F115" i="2" s="1"/>
  <c r="G115" i="2" l="1"/>
  <c r="I114" i="2"/>
  <c r="J114" i="2"/>
  <c r="K114" i="2" s="1"/>
  <c r="C115" i="2"/>
  <c r="E115" i="2" s="1"/>
  <c r="D115" i="2"/>
  <c r="H115" i="2" s="1"/>
  <c r="B116" i="2"/>
  <c r="F116" i="2" s="1"/>
  <c r="G116" i="2" l="1"/>
  <c r="I115" i="2"/>
  <c r="J115" i="2"/>
  <c r="K115" i="2" s="1"/>
  <c r="C116" i="2"/>
  <c r="E116" i="2" s="1"/>
  <c r="D116" i="2"/>
  <c r="H116" i="2" s="1"/>
  <c r="B117" i="2"/>
  <c r="F117" i="2" s="1"/>
  <c r="G117" i="2" l="1"/>
  <c r="I116" i="2"/>
  <c r="J116" i="2"/>
  <c r="K116" i="2" s="1"/>
  <c r="C117" i="2"/>
  <c r="E117" i="2" s="1"/>
  <c r="D117" i="2"/>
  <c r="H117" i="2" s="1"/>
  <c r="B118" i="2"/>
  <c r="F118" i="2" s="1"/>
  <c r="G118" i="2" l="1"/>
  <c r="I117" i="2"/>
  <c r="J117" i="2"/>
  <c r="K117" i="2" s="1"/>
  <c r="C118" i="2"/>
  <c r="E118" i="2" s="1"/>
  <c r="D118" i="2"/>
  <c r="H118" i="2" s="1"/>
  <c r="B119" i="2"/>
  <c r="F119" i="2" s="1"/>
  <c r="G119" i="2" l="1"/>
  <c r="I118" i="2"/>
  <c r="J118" i="2"/>
  <c r="K118" i="2" s="1"/>
  <c r="C119" i="2"/>
  <c r="E119" i="2" s="1"/>
  <c r="D119" i="2"/>
  <c r="H119" i="2" s="1"/>
  <c r="B120" i="2"/>
  <c r="F120" i="2" s="1"/>
  <c r="G120" i="2" l="1"/>
  <c r="I119" i="2"/>
  <c r="J119" i="2"/>
  <c r="K119" i="2" s="1"/>
  <c r="C120" i="2"/>
  <c r="E120" i="2" s="1"/>
  <c r="D120" i="2"/>
  <c r="H120" i="2" s="1"/>
  <c r="B121" i="2"/>
  <c r="F121" i="2" s="1"/>
  <c r="G121" i="2" l="1"/>
  <c r="I120" i="2"/>
  <c r="J120" i="2"/>
  <c r="K120" i="2" s="1"/>
  <c r="C121" i="2"/>
  <c r="E121" i="2" s="1"/>
  <c r="D121" i="2"/>
  <c r="H121" i="2" s="1"/>
  <c r="B122" i="2"/>
  <c r="F122" i="2" s="1"/>
  <c r="P11" i="2" s="1" a="1"/>
  <c r="P11" i="2" s="1"/>
  <c r="G122" i="2" l="1"/>
  <c r="Q11" i="2" s="1" a="1"/>
  <c r="Q11" i="2" s="1"/>
  <c r="I121" i="2"/>
  <c r="J121" i="2"/>
  <c r="K121" i="2" s="1"/>
  <c r="C122" i="2"/>
  <c r="E122" i="2" s="1"/>
  <c r="O11" i="2" s="1" a="1"/>
  <c r="O11" i="2" s="1"/>
  <c r="D122" i="2"/>
  <c r="N11" i="2" s="1" a="1"/>
  <c r="N11" i="2" s="1"/>
  <c r="B123" i="2"/>
  <c r="F123" i="2" s="1"/>
  <c r="G123" i="2" l="1"/>
  <c r="H122" i="2"/>
  <c r="R11" i="2" s="1" a="1"/>
  <c r="R11" i="2" s="1"/>
  <c r="C123" i="2"/>
  <c r="E123" i="2" s="1"/>
  <c r="D123" i="2"/>
  <c r="H123" i="2" s="1"/>
  <c r="B124" i="2"/>
  <c r="F124" i="2" s="1"/>
  <c r="I123" i="2" l="1"/>
  <c r="J123" i="2"/>
  <c r="K123" i="2" s="1"/>
  <c r="G124" i="2"/>
  <c r="I122" i="2"/>
  <c r="S11" i="2" s="1" a="1"/>
  <c r="S11" i="2" s="1"/>
  <c r="J122" i="2"/>
  <c r="C124" i="2"/>
  <c r="E124" i="2" s="1"/>
  <c r="D124" i="2"/>
  <c r="H124" i="2" s="1"/>
  <c r="B125" i="2"/>
  <c r="F125" i="2" s="1"/>
  <c r="K122" i="2" l="1"/>
  <c r="U11" i="2" s="1" a="1"/>
  <c r="U11" i="2" s="1"/>
  <c r="T11" i="2" a="1"/>
  <c r="T11" i="2" s="1"/>
  <c r="G125" i="2"/>
  <c r="I124" i="2"/>
  <c r="J124" i="2"/>
  <c r="K124" i="2" s="1"/>
  <c r="C125" i="2"/>
  <c r="E125" i="2" s="1"/>
  <c r="D125" i="2"/>
  <c r="H125" i="2" s="1"/>
  <c r="B126" i="2"/>
  <c r="F126" i="2" s="1"/>
  <c r="I125" i="2" l="1"/>
  <c r="J125" i="2"/>
  <c r="K125" i="2" s="1"/>
  <c r="G126" i="2"/>
  <c r="C126" i="2"/>
  <c r="E126" i="2" s="1"/>
  <c r="D126" i="2"/>
  <c r="H126" i="2" s="1"/>
  <c r="B127" i="2"/>
  <c r="F127" i="2" s="1"/>
  <c r="G127" i="2" l="1"/>
  <c r="I126" i="2"/>
  <c r="J126" i="2"/>
  <c r="K126" i="2" s="1"/>
  <c r="C127" i="2"/>
  <c r="E127" i="2" s="1"/>
  <c r="D127" i="2"/>
  <c r="H127" i="2" s="1"/>
  <c r="B128" i="2"/>
  <c r="F128" i="2" s="1"/>
  <c r="G128" i="2" l="1"/>
  <c r="I127" i="2"/>
  <c r="J127" i="2"/>
  <c r="K127" i="2" s="1"/>
  <c r="C128" i="2"/>
  <c r="E128" i="2" s="1"/>
  <c r="D128" i="2"/>
  <c r="H128" i="2" s="1"/>
  <c r="B129" i="2"/>
  <c r="F129" i="2" s="1"/>
  <c r="G129" i="2" l="1"/>
  <c r="I128" i="2"/>
  <c r="J128" i="2"/>
  <c r="K128" i="2" s="1"/>
  <c r="C129" i="2"/>
  <c r="E129" i="2" s="1"/>
  <c r="D129" i="2"/>
  <c r="H129" i="2" s="1"/>
  <c r="B130" i="2"/>
  <c r="F130" i="2" s="1"/>
  <c r="G130" i="2" l="1"/>
  <c r="I129" i="2"/>
  <c r="J129" i="2"/>
  <c r="K129" i="2" s="1"/>
  <c r="C130" i="2"/>
  <c r="E130" i="2" s="1"/>
  <c r="D130" i="2"/>
  <c r="H130" i="2" s="1"/>
  <c r="B131" i="2"/>
  <c r="F131" i="2" s="1"/>
  <c r="G131" i="2" l="1"/>
  <c r="I130" i="2"/>
  <c r="J130" i="2"/>
  <c r="K130" i="2" s="1"/>
  <c r="C131" i="2"/>
  <c r="E131" i="2" s="1"/>
  <c r="D131" i="2"/>
  <c r="H131" i="2" s="1"/>
  <c r="B132" i="2"/>
  <c r="F132" i="2" s="1"/>
  <c r="I131" i="2" l="1"/>
  <c r="J131" i="2"/>
  <c r="K131" i="2" s="1"/>
  <c r="G132" i="2"/>
  <c r="C132" i="2"/>
  <c r="E132" i="2" s="1"/>
  <c r="D132" i="2"/>
  <c r="H132" i="2" s="1"/>
  <c r="B133" i="2"/>
  <c r="F133" i="2" s="1"/>
  <c r="I132" i="2" l="1"/>
  <c r="J132" i="2"/>
  <c r="K132" i="2" s="1"/>
  <c r="G133" i="2"/>
  <c r="C133" i="2"/>
  <c r="E133" i="2" s="1"/>
  <c r="D133" i="2"/>
  <c r="H133" i="2" s="1"/>
  <c r="B134" i="2"/>
  <c r="F134" i="2" s="1"/>
  <c r="P12" i="2" s="1" a="1"/>
  <c r="P12" i="2" s="1"/>
  <c r="G134" i="2" l="1"/>
  <c r="Q12" i="2" s="1" a="1"/>
  <c r="Q12" i="2" s="1"/>
  <c r="I133" i="2"/>
  <c r="J133" i="2"/>
  <c r="K133" i="2" s="1"/>
  <c r="C134" i="2"/>
  <c r="E134" i="2" s="1"/>
  <c r="O12" i="2" s="1" a="1"/>
  <c r="O12" i="2" s="1"/>
  <c r="D134" i="2"/>
  <c r="N12" i="2" s="1" a="1"/>
  <c r="N12" i="2" s="1"/>
  <c r="B135" i="2"/>
  <c r="F135" i="2" s="1"/>
  <c r="G135" i="2" l="1"/>
  <c r="H134" i="2"/>
  <c r="R12" i="2" s="1" a="1"/>
  <c r="R12" i="2" s="1"/>
  <c r="C135" i="2"/>
  <c r="E135" i="2" s="1"/>
  <c r="D135" i="2"/>
  <c r="H135" i="2" s="1"/>
  <c r="B136" i="2"/>
  <c r="F136" i="2" s="1"/>
  <c r="G136" i="2" l="1"/>
  <c r="I135" i="2"/>
  <c r="J135" i="2"/>
  <c r="K135" i="2" s="1"/>
  <c r="I134" i="2"/>
  <c r="S12" i="2" s="1" a="1"/>
  <c r="S12" i="2" s="1"/>
  <c r="J134" i="2"/>
  <c r="C136" i="2"/>
  <c r="E136" i="2" s="1"/>
  <c r="D136" i="2"/>
  <c r="H136" i="2" s="1"/>
  <c r="B137" i="2"/>
  <c r="F137" i="2" s="1"/>
  <c r="K134" i="2" l="1"/>
  <c r="U12" i="2" s="1" a="1"/>
  <c r="U12" i="2" s="1"/>
  <c r="T12" i="2" a="1"/>
  <c r="T12" i="2" s="1"/>
  <c r="G137" i="2"/>
  <c r="I136" i="2"/>
  <c r="J136" i="2"/>
  <c r="K136" i="2" s="1"/>
  <c r="C137" i="2"/>
  <c r="E137" i="2" s="1"/>
  <c r="D137" i="2"/>
  <c r="H137" i="2" s="1"/>
  <c r="B138" i="2"/>
  <c r="F138" i="2" s="1"/>
  <c r="G138" i="2" l="1"/>
  <c r="I137" i="2"/>
  <c r="J137" i="2"/>
  <c r="K137" i="2" s="1"/>
  <c r="C138" i="2"/>
  <c r="E138" i="2" s="1"/>
  <c r="D138" i="2"/>
  <c r="H138" i="2" s="1"/>
  <c r="B139" i="2"/>
  <c r="F139" i="2" s="1"/>
  <c r="G139" i="2" l="1"/>
  <c r="I138" i="2"/>
  <c r="J138" i="2"/>
  <c r="K138" i="2" s="1"/>
  <c r="C139" i="2"/>
  <c r="E139" i="2" s="1"/>
  <c r="D139" i="2"/>
  <c r="H139" i="2" s="1"/>
  <c r="B140" i="2"/>
  <c r="F140" i="2" s="1"/>
  <c r="G140" i="2" l="1"/>
  <c r="I139" i="2"/>
  <c r="J139" i="2"/>
  <c r="K139" i="2" s="1"/>
  <c r="C140" i="2"/>
  <c r="E140" i="2" s="1"/>
  <c r="D140" i="2"/>
  <c r="H140" i="2" s="1"/>
  <c r="B141" i="2"/>
  <c r="F141" i="2" s="1"/>
  <c r="G141" i="2" l="1"/>
  <c r="I140" i="2"/>
  <c r="J140" i="2"/>
  <c r="K140" i="2" s="1"/>
  <c r="C141" i="2"/>
  <c r="E141" i="2" s="1"/>
  <c r="D141" i="2"/>
  <c r="H141" i="2" s="1"/>
  <c r="B142" i="2"/>
  <c r="F142" i="2" s="1"/>
  <c r="G142" i="2" l="1"/>
  <c r="I141" i="2"/>
  <c r="J141" i="2"/>
  <c r="K141" i="2" s="1"/>
  <c r="C142" i="2"/>
  <c r="E142" i="2" s="1"/>
  <c r="D142" i="2"/>
  <c r="H142" i="2" s="1"/>
  <c r="B143" i="2"/>
  <c r="F143" i="2" s="1"/>
  <c r="I142" i="2" l="1"/>
  <c r="J142" i="2"/>
  <c r="K142" i="2" s="1"/>
  <c r="G143" i="2"/>
  <c r="C143" i="2"/>
  <c r="E143" i="2" s="1"/>
  <c r="D143" i="2"/>
  <c r="H143" i="2" s="1"/>
  <c r="B144" i="2"/>
  <c r="F144" i="2" s="1"/>
  <c r="G144" i="2" l="1"/>
  <c r="I143" i="2"/>
  <c r="J143" i="2"/>
  <c r="K143" i="2" s="1"/>
  <c r="C144" i="2"/>
  <c r="E144" i="2" s="1"/>
  <c r="D144" i="2"/>
  <c r="H144" i="2" s="1"/>
  <c r="B145" i="2"/>
  <c r="F145" i="2" s="1"/>
  <c r="G145" i="2" l="1"/>
  <c r="I144" i="2"/>
  <c r="J144" i="2"/>
  <c r="K144" i="2" s="1"/>
  <c r="C145" i="2"/>
  <c r="E145" i="2" s="1"/>
  <c r="D145" i="2"/>
  <c r="H145" i="2" s="1"/>
  <c r="B146" i="2"/>
  <c r="F146" i="2" s="1"/>
  <c r="P13" i="2" s="1" a="1"/>
  <c r="P13" i="2" s="1"/>
  <c r="I145" i="2" l="1"/>
  <c r="J145" i="2"/>
  <c r="K145" i="2" s="1"/>
  <c r="G146" i="2"/>
  <c r="Q13" i="2" s="1" a="1"/>
  <c r="Q13" i="2" s="1"/>
  <c r="C146" i="2"/>
  <c r="E146" i="2" s="1"/>
  <c r="O13" i="2" s="1" a="1"/>
  <c r="O13" i="2" s="1"/>
  <c r="D146" i="2"/>
  <c r="N13" i="2" s="1" a="1"/>
  <c r="N13" i="2" s="1"/>
  <c r="B147" i="2"/>
  <c r="F147" i="2" s="1"/>
  <c r="G147" i="2" l="1"/>
  <c r="H146" i="2"/>
  <c r="R13" i="2" s="1" a="1"/>
  <c r="R13" i="2" s="1"/>
  <c r="C147" i="2"/>
  <c r="E147" i="2" s="1"/>
  <c r="D147" i="2"/>
  <c r="H147" i="2" s="1"/>
  <c r="B148" i="2"/>
  <c r="F148" i="2" s="1"/>
  <c r="I147" i="2" l="1"/>
  <c r="J147" i="2"/>
  <c r="K147" i="2" s="1"/>
  <c r="G148" i="2"/>
  <c r="I146" i="2"/>
  <c r="S13" i="2" s="1" a="1"/>
  <c r="S13" i="2" s="1"/>
  <c r="J146" i="2"/>
  <c r="C148" i="2"/>
  <c r="E148" i="2" s="1"/>
  <c r="D148" i="2"/>
  <c r="H148" i="2" s="1"/>
  <c r="B149" i="2"/>
  <c r="F149" i="2" s="1"/>
  <c r="K146" i="2" l="1"/>
  <c r="U13" i="2" s="1" a="1"/>
  <c r="U13" i="2" s="1"/>
  <c r="T13" i="2" a="1"/>
  <c r="T13" i="2" s="1"/>
  <c r="G149" i="2"/>
  <c r="I148" i="2"/>
  <c r="J148" i="2"/>
  <c r="K148" i="2" s="1"/>
  <c r="C149" i="2"/>
  <c r="E149" i="2" s="1"/>
  <c r="D149" i="2"/>
  <c r="H149" i="2" s="1"/>
  <c r="B150" i="2"/>
  <c r="F150" i="2" s="1"/>
  <c r="G150" i="2" l="1"/>
  <c r="I149" i="2"/>
  <c r="J149" i="2"/>
  <c r="K149" i="2" s="1"/>
  <c r="C150" i="2"/>
  <c r="E150" i="2" s="1"/>
  <c r="D150" i="2"/>
  <c r="H150" i="2" s="1"/>
  <c r="B151" i="2"/>
  <c r="F151" i="2" s="1"/>
  <c r="G151" i="2" l="1"/>
  <c r="I150" i="2"/>
  <c r="J150" i="2"/>
  <c r="K150" i="2" s="1"/>
  <c r="C151" i="2"/>
  <c r="E151" i="2" s="1"/>
  <c r="D151" i="2"/>
  <c r="H151" i="2" s="1"/>
  <c r="B152" i="2"/>
  <c r="F152" i="2" s="1"/>
  <c r="G152" i="2" l="1"/>
  <c r="I151" i="2"/>
  <c r="J151" i="2"/>
  <c r="K151" i="2" s="1"/>
  <c r="C152" i="2"/>
  <c r="E152" i="2" s="1"/>
  <c r="D152" i="2"/>
  <c r="H152" i="2" s="1"/>
  <c r="B153" i="2"/>
  <c r="F153" i="2" s="1"/>
  <c r="G153" i="2" l="1"/>
  <c r="I152" i="2"/>
  <c r="J152" i="2"/>
  <c r="K152" i="2" s="1"/>
  <c r="C153" i="2"/>
  <c r="E153" i="2" s="1"/>
  <c r="D153" i="2"/>
  <c r="H153" i="2" s="1"/>
  <c r="B154" i="2"/>
  <c r="F154" i="2" s="1"/>
  <c r="G154" i="2" l="1"/>
  <c r="I153" i="2"/>
  <c r="J153" i="2"/>
  <c r="K153" i="2" s="1"/>
  <c r="C154" i="2"/>
  <c r="E154" i="2" s="1"/>
  <c r="D154" i="2"/>
  <c r="H154" i="2" s="1"/>
  <c r="B155" i="2"/>
  <c r="F155" i="2" s="1"/>
  <c r="G155" i="2" l="1"/>
  <c r="I154" i="2"/>
  <c r="J154" i="2"/>
  <c r="K154" i="2" s="1"/>
  <c r="C155" i="2"/>
  <c r="E155" i="2" s="1"/>
  <c r="D155" i="2"/>
  <c r="H155" i="2" s="1"/>
  <c r="B156" i="2"/>
  <c r="F156" i="2" s="1"/>
  <c r="G156" i="2" l="1"/>
  <c r="I155" i="2"/>
  <c r="J155" i="2"/>
  <c r="K155" i="2" s="1"/>
  <c r="C156" i="2"/>
  <c r="E156" i="2" s="1"/>
  <c r="D156" i="2"/>
  <c r="H156" i="2" s="1"/>
  <c r="B157" i="2"/>
  <c r="F157" i="2" s="1"/>
  <c r="G157" i="2" l="1"/>
  <c r="I156" i="2"/>
  <c r="J156" i="2"/>
  <c r="K156" i="2" s="1"/>
  <c r="C157" i="2"/>
  <c r="E157" i="2" s="1"/>
  <c r="D157" i="2"/>
  <c r="H157" i="2" s="1"/>
  <c r="B158" i="2"/>
  <c r="F158" i="2" s="1"/>
  <c r="P14" i="2" s="1" a="1"/>
  <c r="P14" i="2" s="1"/>
  <c r="G158" i="2" l="1"/>
  <c r="Q14" i="2" s="1" a="1"/>
  <c r="Q14" i="2" s="1"/>
  <c r="I157" i="2"/>
  <c r="J157" i="2"/>
  <c r="K157" i="2" s="1"/>
  <c r="C158" i="2"/>
  <c r="E158" i="2" s="1"/>
  <c r="O14" i="2" s="1" a="1"/>
  <c r="O14" i="2" s="1"/>
  <c r="D158" i="2"/>
  <c r="N14" i="2" s="1" a="1"/>
  <c r="N14" i="2" s="1"/>
  <c r="B159" i="2"/>
  <c r="F159" i="2" s="1"/>
  <c r="G159" i="2" l="1"/>
  <c r="H158" i="2"/>
  <c r="R14" i="2" s="1" a="1"/>
  <c r="R14" i="2" s="1"/>
  <c r="C159" i="2"/>
  <c r="E159" i="2" s="1"/>
  <c r="D159" i="2"/>
  <c r="H159" i="2" s="1"/>
  <c r="B160" i="2"/>
  <c r="F160" i="2" s="1"/>
  <c r="G160" i="2" l="1"/>
  <c r="I159" i="2"/>
  <c r="J159" i="2"/>
  <c r="K159" i="2" s="1"/>
  <c r="I158" i="2"/>
  <c r="S14" i="2" s="1" a="1"/>
  <c r="S14" i="2" s="1"/>
  <c r="J158" i="2"/>
  <c r="C160" i="2"/>
  <c r="E160" i="2" s="1"/>
  <c r="D160" i="2"/>
  <c r="H160" i="2" s="1"/>
  <c r="B161" i="2"/>
  <c r="F161" i="2" s="1"/>
  <c r="K158" i="2" l="1"/>
  <c r="U14" i="2" s="1" a="1"/>
  <c r="U14" i="2" s="1"/>
  <c r="T14" i="2" a="1"/>
  <c r="T14" i="2" s="1"/>
  <c r="G161" i="2"/>
  <c r="I160" i="2"/>
  <c r="J160" i="2"/>
  <c r="K160" i="2" s="1"/>
  <c r="C161" i="2"/>
  <c r="E161" i="2" s="1"/>
  <c r="D161" i="2"/>
  <c r="H161" i="2" s="1"/>
  <c r="B162" i="2"/>
  <c r="F162" i="2" s="1"/>
  <c r="G162" i="2" l="1"/>
  <c r="I161" i="2"/>
  <c r="J161" i="2"/>
  <c r="K161" i="2" s="1"/>
  <c r="C162" i="2"/>
  <c r="E162" i="2" s="1"/>
  <c r="D162" i="2"/>
  <c r="H162" i="2" s="1"/>
  <c r="B163" i="2"/>
  <c r="F163" i="2" s="1"/>
  <c r="I162" i="2" l="1"/>
  <c r="J162" i="2"/>
  <c r="K162" i="2" s="1"/>
  <c r="G163" i="2"/>
  <c r="C163" i="2"/>
  <c r="E163" i="2" s="1"/>
  <c r="D163" i="2"/>
  <c r="H163" i="2" s="1"/>
  <c r="B164" i="2"/>
  <c r="F164" i="2" s="1"/>
  <c r="G164" i="2" l="1"/>
  <c r="I163" i="2"/>
  <c r="J163" i="2"/>
  <c r="K163" i="2" s="1"/>
  <c r="C164" i="2"/>
  <c r="E164" i="2" s="1"/>
  <c r="D164" i="2"/>
  <c r="H164" i="2" s="1"/>
  <c r="B165" i="2"/>
  <c r="F165" i="2" s="1"/>
  <c r="G165" i="2" l="1"/>
  <c r="I164" i="2"/>
  <c r="J164" i="2"/>
  <c r="K164" i="2" s="1"/>
  <c r="C165" i="2"/>
  <c r="E165" i="2" s="1"/>
  <c r="D165" i="2"/>
  <c r="H165" i="2" s="1"/>
  <c r="B166" i="2"/>
  <c r="F166" i="2" s="1"/>
  <c r="G166" i="2" l="1"/>
  <c r="I165" i="2"/>
  <c r="J165" i="2"/>
  <c r="K165" i="2" s="1"/>
  <c r="C166" i="2"/>
  <c r="E166" i="2" s="1"/>
  <c r="D166" i="2"/>
  <c r="H166" i="2" s="1"/>
  <c r="B167" i="2"/>
  <c r="F167" i="2" s="1"/>
  <c r="G167" i="2" l="1"/>
  <c r="I166" i="2"/>
  <c r="J166" i="2"/>
  <c r="K166" i="2" s="1"/>
  <c r="C167" i="2"/>
  <c r="E167" i="2" s="1"/>
  <c r="D167" i="2"/>
  <c r="H167" i="2" s="1"/>
  <c r="B168" i="2"/>
  <c r="F168" i="2" s="1"/>
  <c r="G168" i="2" l="1"/>
  <c r="I167" i="2"/>
  <c r="J167" i="2"/>
  <c r="K167" i="2" s="1"/>
  <c r="C168" i="2"/>
  <c r="E168" i="2" s="1"/>
  <c r="D168" i="2"/>
  <c r="H168" i="2" s="1"/>
  <c r="B169" i="2"/>
  <c r="F169" i="2" s="1"/>
  <c r="I168" i="2" l="1"/>
  <c r="J168" i="2"/>
  <c r="K168" i="2" s="1"/>
  <c r="G169" i="2"/>
  <c r="C169" i="2"/>
  <c r="E169" i="2" s="1"/>
  <c r="D169" i="2"/>
  <c r="H169" i="2" s="1"/>
  <c r="B170" i="2"/>
  <c r="F170" i="2" s="1"/>
  <c r="P15" i="2" s="1" a="1"/>
  <c r="P15" i="2" s="1"/>
  <c r="G170" i="2" l="1"/>
  <c r="Q15" i="2" s="1" a="1"/>
  <c r="Q15" i="2" s="1"/>
  <c r="I169" i="2"/>
  <c r="J169" i="2"/>
  <c r="K169" i="2" s="1"/>
  <c r="C170" i="2"/>
  <c r="E170" i="2" s="1"/>
  <c r="O15" i="2" s="1" a="1"/>
  <c r="O15" i="2" s="1"/>
  <c r="D170" i="2"/>
  <c r="N15" i="2" s="1" a="1"/>
  <c r="N15" i="2" s="1"/>
  <c r="B171" i="2"/>
  <c r="F171" i="2" s="1"/>
  <c r="G171" i="2" l="1"/>
  <c r="H170" i="2"/>
  <c r="R15" i="2" s="1" a="1"/>
  <c r="R15" i="2" s="1"/>
  <c r="C171" i="2"/>
  <c r="E171" i="2" s="1"/>
  <c r="D171" i="2"/>
  <c r="H171" i="2" s="1"/>
  <c r="B172" i="2"/>
  <c r="F172" i="2" s="1"/>
  <c r="G172" i="2" l="1"/>
  <c r="I171" i="2"/>
  <c r="J171" i="2"/>
  <c r="K171" i="2" s="1"/>
  <c r="I170" i="2"/>
  <c r="S15" i="2" s="1" a="1"/>
  <c r="S15" i="2" s="1"/>
  <c r="J170" i="2"/>
  <c r="C172" i="2"/>
  <c r="E172" i="2" s="1"/>
  <c r="D172" i="2"/>
  <c r="H172" i="2" s="1"/>
  <c r="B173" i="2"/>
  <c r="F173" i="2" s="1"/>
  <c r="K170" i="2" l="1"/>
  <c r="U15" i="2" s="1" a="1"/>
  <c r="U15" i="2" s="1"/>
  <c r="T15" i="2" a="1"/>
  <c r="T15" i="2" s="1"/>
  <c r="G173" i="2"/>
  <c r="I172" i="2"/>
  <c r="J172" i="2"/>
  <c r="K172" i="2" s="1"/>
  <c r="C173" i="2"/>
  <c r="E173" i="2" s="1"/>
  <c r="D173" i="2"/>
  <c r="H173" i="2" s="1"/>
  <c r="B174" i="2"/>
  <c r="F174" i="2" s="1"/>
  <c r="G174" i="2" l="1"/>
  <c r="I173" i="2"/>
  <c r="J173" i="2"/>
  <c r="K173" i="2" s="1"/>
  <c r="C174" i="2"/>
  <c r="E174" i="2" s="1"/>
  <c r="D174" i="2"/>
  <c r="H174" i="2" s="1"/>
  <c r="B175" i="2"/>
  <c r="F175" i="2" s="1"/>
  <c r="G175" i="2" l="1"/>
  <c r="I174" i="2"/>
  <c r="J174" i="2"/>
  <c r="K174" i="2" s="1"/>
  <c r="C175" i="2"/>
  <c r="E175" i="2" s="1"/>
  <c r="D175" i="2"/>
  <c r="H175" i="2" s="1"/>
  <c r="B176" i="2"/>
  <c r="F176" i="2" s="1"/>
  <c r="G176" i="2" l="1"/>
  <c r="I175" i="2"/>
  <c r="J175" i="2"/>
  <c r="K175" i="2" s="1"/>
  <c r="C176" i="2"/>
  <c r="E176" i="2" s="1"/>
  <c r="D176" i="2"/>
  <c r="H176" i="2" s="1"/>
  <c r="B177" i="2"/>
  <c r="F177" i="2" s="1"/>
  <c r="I176" i="2" l="1"/>
  <c r="J176" i="2"/>
  <c r="K176" i="2" s="1"/>
  <c r="G177" i="2"/>
  <c r="C177" i="2"/>
  <c r="E177" i="2" s="1"/>
  <c r="D177" i="2"/>
  <c r="H177" i="2" s="1"/>
  <c r="B178" i="2"/>
  <c r="F178" i="2" s="1"/>
  <c r="G178" i="2" l="1"/>
  <c r="I177" i="2"/>
  <c r="J177" i="2"/>
  <c r="K177" i="2" s="1"/>
  <c r="C178" i="2"/>
  <c r="E178" i="2" s="1"/>
  <c r="D178" i="2"/>
  <c r="H178" i="2" s="1"/>
  <c r="B179" i="2"/>
  <c r="F179" i="2" s="1"/>
  <c r="G179" i="2" l="1"/>
  <c r="I178" i="2"/>
  <c r="J178" i="2"/>
  <c r="K178" i="2" s="1"/>
  <c r="C179" i="2"/>
  <c r="E179" i="2" s="1"/>
  <c r="D179" i="2"/>
  <c r="H179" i="2" s="1"/>
  <c r="B180" i="2"/>
  <c r="F180" i="2" s="1"/>
  <c r="G180" i="2" l="1"/>
  <c r="I179" i="2"/>
  <c r="J179" i="2"/>
  <c r="K179" i="2" s="1"/>
  <c r="C180" i="2"/>
  <c r="E180" i="2" s="1"/>
  <c r="D180" i="2"/>
  <c r="H180" i="2" s="1"/>
  <c r="B181" i="2"/>
  <c r="F181" i="2" s="1"/>
  <c r="G181" i="2" l="1"/>
  <c r="I180" i="2"/>
  <c r="J180" i="2"/>
  <c r="K180" i="2" s="1"/>
  <c r="C181" i="2"/>
  <c r="E181" i="2" s="1"/>
  <c r="D181" i="2"/>
  <c r="H181" i="2" s="1"/>
  <c r="B182" i="2"/>
  <c r="F182" i="2" s="1"/>
  <c r="P16" i="2" s="1" a="1"/>
  <c r="P16" i="2" s="1"/>
  <c r="I181" i="2" l="1"/>
  <c r="J181" i="2"/>
  <c r="K181" i="2" s="1"/>
  <c r="G182" i="2"/>
  <c r="Q16" i="2" s="1" a="1"/>
  <c r="Q16" i="2" s="1"/>
  <c r="C182" i="2"/>
  <c r="E182" i="2" s="1"/>
  <c r="O16" i="2" s="1" a="1"/>
  <c r="O16" i="2" s="1"/>
  <c r="D182" i="2"/>
  <c r="N16" i="2" s="1" a="1"/>
  <c r="N16" i="2" s="1"/>
  <c r="B183" i="2"/>
  <c r="F183" i="2" s="1"/>
  <c r="G183" i="2" l="1"/>
  <c r="H182" i="2"/>
  <c r="R16" i="2" s="1" a="1"/>
  <c r="R16" i="2" s="1"/>
  <c r="C183" i="2"/>
  <c r="E183" i="2" s="1"/>
  <c r="D183" i="2"/>
  <c r="H183" i="2" s="1"/>
  <c r="B184" i="2"/>
  <c r="F184" i="2" s="1"/>
  <c r="G184" i="2" l="1"/>
  <c r="I183" i="2"/>
  <c r="J183" i="2"/>
  <c r="K183" i="2" s="1"/>
  <c r="I182" i="2"/>
  <c r="S16" i="2" s="1" a="1"/>
  <c r="S16" i="2" s="1"/>
  <c r="J182" i="2"/>
  <c r="C184" i="2"/>
  <c r="E184" i="2" s="1"/>
  <c r="D184" i="2"/>
  <c r="H184" i="2" s="1"/>
  <c r="B185" i="2"/>
  <c r="F185" i="2" s="1"/>
  <c r="K182" i="2" l="1"/>
  <c r="U16" i="2" s="1" a="1"/>
  <c r="U16" i="2" s="1"/>
  <c r="T16" i="2" a="1"/>
  <c r="T16" i="2" s="1"/>
  <c r="G185" i="2"/>
  <c r="I184" i="2"/>
  <c r="J184" i="2"/>
  <c r="K184" i="2" s="1"/>
  <c r="C185" i="2"/>
  <c r="E185" i="2" s="1"/>
  <c r="D185" i="2"/>
  <c r="H185" i="2" s="1"/>
  <c r="B186" i="2"/>
  <c r="F186" i="2" s="1"/>
  <c r="G186" i="2" l="1"/>
  <c r="I185" i="2"/>
  <c r="J185" i="2"/>
  <c r="K185" i="2" s="1"/>
  <c r="C186" i="2"/>
  <c r="E186" i="2" s="1"/>
  <c r="D186" i="2"/>
  <c r="H186" i="2" s="1"/>
  <c r="B187" i="2"/>
  <c r="F187" i="2" s="1"/>
  <c r="G187" i="2" l="1"/>
  <c r="I186" i="2"/>
  <c r="J186" i="2"/>
  <c r="K186" i="2" s="1"/>
  <c r="C187" i="2"/>
  <c r="E187" i="2" s="1"/>
  <c r="D187" i="2"/>
  <c r="H187" i="2" s="1"/>
  <c r="B188" i="2"/>
  <c r="F188" i="2" s="1"/>
  <c r="G188" i="2" l="1"/>
  <c r="I187" i="2"/>
  <c r="J187" i="2"/>
  <c r="K187" i="2" s="1"/>
  <c r="C188" i="2"/>
  <c r="E188" i="2" s="1"/>
  <c r="D188" i="2"/>
  <c r="H188" i="2" s="1"/>
  <c r="B189" i="2"/>
  <c r="F189" i="2" s="1"/>
  <c r="G189" i="2" l="1"/>
  <c r="I188" i="2"/>
  <c r="J188" i="2"/>
  <c r="K188" i="2" s="1"/>
  <c r="C189" i="2"/>
  <c r="E189" i="2" s="1"/>
  <c r="D189" i="2"/>
  <c r="H189" i="2" s="1"/>
  <c r="B190" i="2"/>
  <c r="F190" i="2" s="1"/>
  <c r="G190" i="2" l="1"/>
  <c r="I189" i="2"/>
  <c r="J189" i="2"/>
  <c r="K189" i="2" s="1"/>
  <c r="C190" i="2"/>
  <c r="E190" i="2" s="1"/>
  <c r="D190" i="2"/>
  <c r="H190" i="2" s="1"/>
  <c r="B191" i="2"/>
  <c r="F191" i="2" s="1"/>
  <c r="G191" i="2" l="1"/>
  <c r="I190" i="2"/>
  <c r="J190" i="2"/>
  <c r="K190" i="2" s="1"/>
  <c r="C191" i="2"/>
  <c r="E191" i="2" s="1"/>
  <c r="D191" i="2"/>
  <c r="H191" i="2" s="1"/>
  <c r="B192" i="2"/>
  <c r="F192" i="2" s="1"/>
  <c r="I191" i="2" l="1"/>
  <c r="J191" i="2"/>
  <c r="K191" i="2" s="1"/>
  <c r="G192" i="2"/>
  <c r="C192" i="2"/>
  <c r="E192" i="2" s="1"/>
  <c r="D192" i="2"/>
  <c r="H192" i="2" s="1"/>
  <c r="B193" i="2"/>
  <c r="F193" i="2" s="1"/>
  <c r="G193" i="2" l="1"/>
  <c r="I192" i="2"/>
  <c r="J192" i="2"/>
  <c r="K192" i="2" s="1"/>
  <c r="C193" i="2"/>
  <c r="E193" i="2" s="1"/>
  <c r="D193" i="2"/>
  <c r="H193" i="2" s="1"/>
  <c r="B194" i="2"/>
  <c r="F194" i="2" s="1"/>
  <c r="P17" i="2" s="1" a="1"/>
  <c r="P17" i="2" s="1"/>
  <c r="G194" i="2" l="1"/>
  <c r="Q17" i="2" s="1" a="1"/>
  <c r="Q17" i="2" s="1"/>
  <c r="I193" i="2"/>
  <c r="J193" i="2"/>
  <c r="K193" i="2" s="1"/>
  <c r="C194" i="2"/>
  <c r="E194" i="2" s="1"/>
  <c r="O17" i="2" s="1" a="1"/>
  <c r="O17" i="2" s="1"/>
  <c r="D194" i="2"/>
  <c r="N17" i="2" s="1" a="1"/>
  <c r="N17" i="2" s="1"/>
  <c r="B195" i="2"/>
  <c r="F195" i="2" s="1"/>
  <c r="G195" i="2" l="1"/>
  <c r="H194" i="2"/>
  <c r="R17" i="2" s="1" a="1"/>
  <c r="R17" i="2" s="1"/>
  <c r="C195" i="2"/>
  <c r="E195" i="2" s="1"/>
  <c r="D195" i="2"/>
  <c r="H195" i="2" s="1"/>
  <c r="B196" i="2"/>
  <c r="F196" i="2" s="1"/>
  <c r="G196" i="2" l="1"/>
  <c r="I195" i="2"/>
  <c r="J195" i="2"/>
  <c r="K195" i="2" s="1"/>
  <c r="I194" i="2"/>
  <c r="S17" i="2" s="1" a="1"/>
  <c r="S17" i="2" s="1"/>
  <c r="J194" i="2"/>
  <c r="C196" i="2"/>
  <c r="E196" i="2" s="1"/>
  <c r="D196" i="2"/>
  <c r="H196" i="2" s="1"/>
  <c r="B197" i="2"/>
  <c r="F197" i="2" s="1"/>
  <c r="K194" i="2" l="1"/>
  <c r="U17" i="2" s="1" a="1"/>
  <c r="U17" i="2" s="1"/>
  <c r="T17" i="2" a="1"/>
  <c r="T17" i="2" s="1"/>
  <c r="G197" i="2"/>
  <c r="I196" i="2"/>
  <c r="J196" i="2"/>
  <c r="K196" i="2" s="1"/>
  <c r="C197" i="2"/>
  <c r="E197" i="2" s="1"/>
  <c r="D197" i="2"/>
  <c r="H197" i="2" s="1"/>
  <c r="B198" i="2"/>
  <c r="F198" i="2" s="1"/>
  <c r="G198" i="2" l="1"/>
  <c r="I197" i="2"/>
  <c r="J197" i="2"/>
  <c r="K197" i="2" s="1"/>
  <c r="C198" i="2"/>
  <c r="E198" i="2" s="1"/>
  <c r="D198" i="2"/>
  <c r="H198" i="2" s="1"/>
  <c r="B199" i="2"/>
  <c r="F199" i="2" s="1"/>
  <c r="G199" i="2" l="1"/>
  <c r="I198" i="2"/>
  <c r="J198" i="2"/>
  <c r="K198" i="2" s="1"/>
  <c r="C199" i="2"/>
  <c r="E199" i="2" s="1"/>
  <c r="D199" i="2"/>
  <c r="H199" i="2" s="1"/>
  <c r="B200" i="2"/>
  <c r="F200" i="2" s="1"/>
  <c r="G200" i="2" l="1"/>
  <c r="I199" i="2"/>
  <c r="J199" i="2"/>
  <c r="K199" i="2" s="1"/>
  <c r="C200" i="2"/>
  <c r="E200" i="2" s="1"/>
  <c r="D200" i="2"/>
  <c r="H200" i="2" s="1"/>
  <c r="B201" i="2"/>
  <c r="F201" i="2" s="1"/>
  <c r="G201" i="2" l="1"/>
  <c r="I200" i="2"/>
  <c r="J200" i="2"/>
  <c r="K200" i="2" s="1"/>
  <c r="C201" i="2"/>
  <c r="E201" i="2" s="1"/>
  <c r="D201" i="2"/>
  <c r="H201" i="2" s="1"/>
  <c r="B202" i="2"/>
  <c r="F202" i="2" s="1"/>
  <c r="G202" i="2" l="1"/>
  <c r="I201" i="2"/>
  <c r="J201" i="2"/>
  <c r="K201" i="2" s="1"/>
  <c r="C202" i="2"/>
  <c r="E202" i="2" s="1"/>
  <c r="D202" i="2"/>
  <c r="H202" i="2" s="1"/>
  <c r="B203" i="2"/>
  <c r="F203" i="2" s="1"/>
  <c r="G203" i="2" l="1"/>
  <c r="I202" i="2"/>
  <c r="J202" i="2"/>
  <c r="K202" i="2" s="1"/>
  <c r="C203" i="2"/>
  <c r="E203" i="2" s="1"/>
  <c r="D203" i="2"/>
  <c r="H203" i="2" s="1"/>
  <c r="B204" i="2"/>
  <c r="F204" i="2" s="1"/>
  <c r="G204" i="2" l="1"/>
  <c r="I203" i="2"/>
  <c r="J203" i="2"/>
  <c r="K203" i="2" s="1"/>
  <c r="C204" i="2"/>
  <c r="E204" i="2" s="1"/>
  <c r="D204" i="2"/>
  <c r="H204" i="2" s="1"/>
  <c r="B205" i="2"/>
  <c r="F205" i="2" s="1"/>
  <c r="G205" i="2" l="1"/>
  <c r="I204" i="2"/>
  <c r="J204" i="2"/>
  <c r="K204" i="2" s="1"/>
  <c r="C205" i="2"/>
  <c r="E205" i="2" s="1"/>
  <c r="D205" i="2"/>
  <c r="H205" i="2" s="1"/>
  <c r="B206" i="2"/>
  <c r="F206" i="2" s="1"/>
  <c r="P18" i="2" s="1" a="1"/>
  <c r="P18" i="2" s="1"/>
  <c r="G206" i="2" l="1"/>
  <c r="Q18" i="2" s="1" a="1"/>
  <c r="Q18" i="2" s="1"/>
  <c r="I205" i="2"/>
  <c r="J205" i="2"/>
  <c r="K205" i="2" s="1"/>
  <c r="C206" i="2"/>
  <c r="E206" i="2" s="1"/>
  <c r="O18" i="2" s="1" a="1"/>
  <c r="O18" i="2" s="1"/>
  <c r="D206" i="2"/>
  <c r="N18" i="2" s="1" a="1"/>
  <c r="N18" i="2" s="1"/>
  <c r="B207" i="2"/>
  <c r="F207" i="2" s="1"/>
  <c r="G207" i="2" l="1"/>
  <c r="H206" i="2"/>
  <c r="R18" i="2" s="1" a="1"/>
  <c r="R18" i="2" s="1"/>
  <c r="C207" i="2"/>
  <c r="E207" i="2" s="1"/>
  <c r="D207" i="2"/>
  <c r="H207" i="2" s="1"/>
  <c r="B208" i="2"/>
  <c r="F208" i="2" s="1"/>
  <c r="G208" i="2" l="1"/>
  <c r="I207" i="2"/>
  <c r="J207" i="2"/>
  <c r="K207" i="2" s="1"/>
  <c r="I206" i="2"/>
  <c r="S18" i="2" s="1" a="1"/>
  <c r="S18" i="2" s="1"/>
  <c r="J206" i="2"/>
  <c r="C208" i="2"/>
  <c r="E208" i="2" s="1"/>
  <c r="D208" i="2"/>
  <c r="H208" i="2" s="1"/>
  <c r="B209" i="2"/>
  <c r="F209" i="2" s="1"/>
  <c r="K206" i="2" l="1"/>
  <c r="U18" i="2" s="1" a="1"/>
  <c r="U18" i="2" s="1"/>
  <c r="T18" i="2" a="1"/>
  <c r="T18" i="2" s="1"/>
  <c r="G209" i="2"/>
  <c r="I208" i="2"/>
  <c r="J208" i="2"/>
  <c r="K208" i="2" s="1"/>
  <c r="C209" i="2"/>
  <c r="E209" i="2" s="1"/>
  <c r="D209" i="2"/>
  <c r="H209" i="2" s="1"/>
  <c r="B210" i="2"/>
  <c r="F210" i="2" s="1"/>
  <c r="G210" i="2" l="1"/>
  <c r="I209" i="2"/>
  <c r="J209" i="2"/>
  <c r="K209" i="2" s="1"/>
  <c r="C210" i="2"/>
  <c r="E210" i="2" s="1"/>
  <c r="D210" i="2"/>
  <c r="H210" i="2" s="1"/>
  <c r="B211" i="2"/>
  <c r="F211" i="2" s="1"/>
  <c r="G211" i="2" l="1"/>
  <c r="I210" i="2"/>
  <c r="J210" i="2"/>
  <c r="K210" i="2" s="1"/>
  <c r="C211" i="2"/>
  <c r="E211" i="2" s="1"/>
  <c r="D211" i="2"/>
  <c r="H211" i="2" s="1"/>
  <c r="B212" i="2"/>
  <c r="F212" i="2" s="1"/>
  <c r="G212" i="2" l="1"/>
  <c r="I211" i="2"/>
  <c r="J211" i="2"/>
  <c r="K211" i="2" s="1"/>
  <c r="C212" i="2"/>
  <c r="E212" i="2" s="1"/>
  <c r="D212" i="2"/>
  <c r="H212" i="2" s="1"/>
  <c r="B213" i="2"/>
  <c r="F213" i="2" s="1"/>
  <c r="I212" i="2" l="1"/>
  <c r="J212" i="2"/>
  <c r="K212" i="2" s="1"/>
  <c r="G213" i="2"/>
  <c r="C213" i="2"/>
  <c r="E213" i="2" s="1"/>
  <c r="D213" i="2"/>
  <c r="H213" i="2" s="1"/>
  <c r="B214" i="2"/>
  <c r="F214" i="2" s="1"/>
  <c r="G214" i="2" l="1"/>
  <c r="I213" i="2"/>
  <c r="J213" i="2"/>
  <c r="K213" i="2" s="1"/>
  <c r="C214" i="2"/>
  <c r="E214" i="2" s="1"/>
  <c r="D214" i="2"/>
  <c r="H214" i="2" s="1"/>
  <c r="B215" i="2"/>
  <c r="F215" i="2" s="1"/>
  <c r="G215" i="2" l="1"/>
  <c r="I214" i="2"/>
  <c r="J214" i="2"/>
  <c r="K214" i="2" s="1"/>
  <c r="C215" i="2"/>
  <c r="E215" i="2" s="1"/>
  <c r="D215" i="2"/>
  <c r="H215" i="2" s="1"/>
  <c r="B216" i="2"/>
  <c r="F216" i="2" s="1"/>
  <c r="G216" i="2" l="1"/>
  <c r="I215" i="2"/>
  <c r="J215" i="2"/>
  <c r="K215" i="2" s="1"/>
  <c r="C216" i="2"/>
  <c r="E216" i="2" s="1"/>
  <c r="D216" i="2"/>
  <c r="H216" i="2" s="1"/>
  <c r="B217" i="2"/>
  <c r="F217" i="2" s="1"/>
  <c r="I216" i="2" l="1"/>
  <c r="J216" i="2"/>
  <c r="K216" i="2" s="1"/>
  <c r="G217" i="2"/>
  <c r="C217" i="2"/>
  <c r="E217" i="2" s="1"/>
  <c r="D217" i="2"/>
  <c r="H217" i="2" s="1"/>
  <c r="B218" i="2"/>
  <c r="F218" i="2" s="1"/>
  <c r="P19" i="2" s="1" a="1"/>
  <c r="P19" i="2" s="1"/>
  <c r="G218" i="2" l="1"/>
  <c r="Q19" i="2" s="1" a="1"/>
  <c r="Q19" i="2" s="1"/>
  <c r="I217" i="2"/>
  <c r="J217" i="2"/>
  <c r="K217" i="2" s="1"/>
  <c r="C218" i="2"/>
  <c r="E218" i="2" s="1"/>
  <c r="O19" i="2" s="1" a="1"/>
  <c r="O19" i="2" s="1"/>
  <c r="D218" i="2"/>
  <c r="N19" i="2" s="1" a="1"/>
  <c r="N19" i="2" s="1"/>
  <c r="B219" i="2"/>
  <c r="F219" i="2" s="1"/>
  <c r="G219" i="2" l="1"/>
  <c r="H218" i="2"/>
  <c r="R19" i="2" s="1" a="1"/>
  <c r="R19" i="2" s="1"/>
  <c r="C219" i="2"/>
  <c r="E219" i="2" s="1"/>
  <c r="D219" i="2"/>
  <c r="H219" i="2" s="1"/>
  <c r="B220" i="2"/>
  <c r="F220" i="2" s="1"/>
  <c r="G220" i="2" l="1"/>
  <c r="I219" i="2"/>
  <c r="J219" i="2"/>
  <c r="K219" i="2" s="1"/>
  <c r="I218" i="2"/>
  <c r="S19" i="2" s="1" a="1"/>
  <c r="S19" i="2" s="1"/>
  <c r="J218" i="2"/>
  <c r="C220" i="2"/>
  <c r="E220" i="2" s="1"/>
  <c r="D220" i="2"/>
  <c r="H220" i="2" s="1"/>
  <c r="B221" i="2"/>
  <c r="F221" i="2" s="1"/>
  <c r="K218" i="2" l="1"/>
  <c r="U19" i="2" s="1" a="1"/>
  <c r="U19" i="2" s="1"/>
  <c r="T19" i="2" a="1"/>
  <c r="T19" i="2" s="1"/>
  <c r="G221" i="2"/>
  <c r="I220" i="2"/>
  <c r="J220" i="2"/>
  <c r="K220" i="2" s="1"/>
  <c r="C221" i="2"/>
  <c r="E221" i="2" s="1"/>
  <c r="D221" i="2"/>
  <c r="H221" i="2" s="1"/>
  <c r="B222" i="2"/>
  <c r="F222" i="2" s="1"/>
  <c r="G222" i="2" l="1"/>
  <c r="I221" i="2"/>
  <c r="J221" i="2"/>
  <c r="K221" i="2" s="1"/>
  <c r="C222" i="2"/>
  <c r="E222" i="2" s="1"/>
  <c r="D222" i="2"/>
  <c r="H222" i="2" s="1"/>
  <c r="B223" i="2"/>
  <c r="F223" i="2" s="1"/>
  <c r="G223" i="2" l="1"/>
  <c r="I222" i="2"/>
  <c r="J222" i="2"/>
  <c r="K222" i="2" s="1"/>
  <c r="C223" i="2"/>
  <c r="E223" i="2" s="1"/>
  <c r="D223" i="2"/>
  <c r="H223" i="2" s="1"/>
  <c r="B224" i="2"/>
  <c r="F224" i="2" s="1"/>
  <c r="G224" i="2" l="1"/>
  <c r="I223" i="2"/>
  <c r="J223" i="2"/>
  <c r="K223" i="2" s="1"/>
  <c r="C224" i="2"/>
  <c r="E224" i="2" s="1"/>
  <c r="D224" i="2"/>
  <c r="H224" i="2" s="1"/>
  <c r="B225" i="2"/>
  <c r="F225" i="2" s="1"/>
  <c r="G225" i="2" l="1"/>
  <c r="I224" i="2"/>
  <c r="J224" i="2"/>
  <c r="K224" i="2" s="1"/>
  <c r="C225" i="2"/>
  <c r="E225" i="2" s="1"/>
  <c r="D225" i="2"/>
  <c r="H225" i="2" s="1"/>
  <c r="B226" i="2"/>
  <c r="F226" i="2" s="1"/>
  <c r="G226" i="2" l="1"/>
  <c r="I225" i="2"/>
  <c r="J225" i="2"/>
  <c r="K225" i="2" s="1"/>
  <c r="C226" i="2"/>
  <c r="E226" i="2" s="1"/>
  <c r="D226" i="2"/>
  <c r="H226" i="2" s="1"/>
  <c r="B227" i="2"/>
  <c r="F227" i="2" s="1"/>
  <c r="G227" i="2" l="1"/>
  <c r="I226" i="2"/>
  <c r="J226" i="2"/>
  <c r="K226" i="2" s="1"/>
  <c r="C227" i="2"/>
  <c r="E227" i="2" s="1"/>
  <c r="D227" i="2"/>
  <c r="H227" i="2" s="1"/>
  <c r="B228" i="2"/>
  <c r="F228" i="2" s="1"/>
  <c r="G228" i="2" l="1"/>
  <c r="I227" i="2"/>
  <c r="J227" i="2"/>
  <c r="K227" i="2" s="1"/>
  <c r="C228" i="2"/>
  <c r="E228" i="2" s="1"/>
  <c r="D228" i="2"/>
  <c r="H228" i="2" s="1"/>
  <c r="B229" i="2"/>
  <c r="F229" i="2" s="1"/>
  <c r="I228" i="2" l="1"/>
  <c r="J228" i="2"/>
  <c r="K228" i="2" s="1"/>
  <c r="G229" i="2"/>
  <c r="C229" i="2"/>
  <c r="E229" i="2" s="1"/>
  <c r="D229" i="2"/>
  <c r="H229" i="2" s="1"/>
  <c r="B230" i="2"/>
  <c r="F230" i="2" s="1"/>
  <c r="P20" i="2" s="1" a="1"/>
  <c r="P20" i="2" s="1"/>
  <c r="G230" i="2" l="1"/>
  <c r="Q20" i="2" s="1" a="1"/>
  <c r="Q20" i="2" s="1"/>
  <c r="I229" i="2"/>
  <c r="J229" i="2"/>
  <c r="K229" i="2" s="1"/>
  <c r="C230" i="2"/>
  <c r="E230" i="2" s="1"/>
  <c r="O20" i="2" s="1" a="1"/>
  <c r="O20" i="2" s="1"/>
  <c r="D230" i="2"/>
  <c r="N20" i="2" s="1" a="1"/>
  <c r="N20" i="2" s="1"/>
  <c r="B231" i="2"/>
  <c r="F231" i="2" s="1"/>
  <c r="G231" i="2" l="1"/>
  <c r="H230" i="2"/>
  <c r="R20" i="2" s="1" a="1"/>
  <c r="R20" i="2" s="1"/>
  <c r="C231" i="2"/>
  <c r="E231" i="2" s="1"/>
  <c r="D231" i="2"/>
  <c r="H231" i="2" s="1"/>
  <c r="B232" i="2"/>
  <c r="F232" i="2" s="1"/>
  <c r="G232" i="2" l="1"/>
  <c r="I231" i="2"/>
  <c r="J231" i="2"/>
  <c r="K231" i="2" s="1"/>
  <c r="I230" i="2"/>
  <c r="S20" i="2" s="1" a="1"/>
  <c r="S20" i="2" s="1"/>
  <c r="J230" i="2"/>
  <c r="C232" i="2"/>
  <c r="E232" i="2" s="1"/>
  <c r="D232" i="2"/>
  <c r="H232" i="2" s="1"/>
  <c r="B233" i="2"/>
  <c r="F233" i="2" s="1"/>
  <c r="K230" i="2" l="1"/>
  <c r="U20" i="2" s="1" a="1"/>
  <c r="U20" i="2" s="1"/>
  <c r="T20" i="2" a="1"/>
  <c r="T20" i="2" s="1"/>
  <c r="G233" i="2"/>
  <c r="I232" i="2"/>
  <c r="J232" i="2"/>
  <c r="K232" i="2" s="1"/>
  <c r="C233" i="2"/>
  <c r="E233" i="2" s="1"/>
  <c r="D233" i="2"/>
  <c r="H233" i="2" s="1"/>
  <c r="B234" i="2"/>
  <c r="F234" i="2" s="1"/>
  <c r="G234" i="2" l="1"/>
  <c r="I233" i="2"/>
  <c r="J233" i="2"/>
  <c r="K233" i="2" s="1"/>
  <c r="C234" i="2"/>
  <c r="E234" i="2" s="1"/>
  <c r="D234" i="2"/>
  <c r="H234" i="2" s="1"/>
  <c r="B235" i="2"/>
  <c r="F235" i="2" s="1"/>
  <c r="G235" i="2" l="1"/>
  <c r="I234" i="2"/>
  <c r="J234" i="2"/>
  <c r="K234" i="2" s="1"/>
  <c r="C235" i="2"/>
  <c r="E235" i="2" s="1"/>
  <c r="D235" i="2"/>
  <c r="H235" i="2" s="1"/>
  <c r="B236" i="2"/>
  <c r="F236" i="2" s="1"/>
  <c r="G236" i="2" l="1"/>
  <c r="I235" i="2"/>
  <c r="J235" i="2"/>
  <c r="K235" i="2" s="1"/>
  <c r="C236" i="2"/>
  <c r="E236" i="2" s="1"/>
  <c r="D236" i="2"/>
  <c r="H236" i="2" s="1"/>
  <c r="B237" i="2"/>
  <c r="F237" i="2" s="1"/>
  <c r="G237" i="2" l="1"/>
  <c r="I236" i="2"/>
  <c r="J236" i="2"/>
  <c r="K236" i="2" s="1"/>
  <c r="C237" i="2"/>
  <c r="E237" i="2" s="1"/>
  <c r="D237" i="2"/>
  <c r="H237" i="2" s="1"/>
  <c r="B238" i="2"/>
  <c r="F238" i="2" s="1"/>
  <c r="G238" i="2" l="1"/>
  <c r="I237" i="2"/>
  <c r="J237" i="2"/>
  <c r="K237" i="2" s="1"/>
  <c r="C238" i="2"/>
  <c r="E238" i="2" s="1"/>
  <c r="D238" i="2"/>
  <c r="H238" i="2" s="1"/>
  <c r="B239" i="2"/>
  <c r="F239" i="2" s="1"/>
  <c r="G239" i="2" l="1"/>
  <c r="I238" i="2"/>
  <c r="J238" i="2"/>
  <c r="K238" i="2" s="1"/>
  <c r="C239" i="2"/>
  <c r="E239" i="2" s="1"/>
  <c r="D239" i="2"/>
  <c r="H239" i="2" s="1"/>
  <c r="B240" i="2"/>
  <c r="F240" i="2" s="1"/>
  <c r="G240" i="2" l="1"/>
  <c r="I239" i="2"/>
  <c r="J239" i="2"/>
  <c r="K239" i="2" s="1"/>
  <c r="C240" i="2"/>
  <c r="E240" i="2" s="1"/>
  <c r="D240" i="2"/>
  <c r="H240" i="2" s="1"/>
  <c r="B241" i="2"/>
  <c r="F241" i="2" s="1"/>
  <c r="G241" i="2" l="1"/>
  <c r="I240" i="2"/>
  <c r="J240" i="2"/>
  <c r="K240" i="2" s="1"/>
  <c r="C241" i="2"/>
  <c r="E241" i="2" s="1"/>
  <c r="D241" i="2"/>
  <c r="H241" i="2" s="1"/>
  <c r="B242" i="2"/>
  <c r="F242" i="2" s="1"/>
  <c r="P21" i="2" s="1" a="1"/>
  <c r="P21" i="2" s="1"/>
  <c r="G242" i="2" l="1"/>
  <c r="Q21" i="2" s="1" a="1"/>
  <c r="Q21" i="2" s="1"/>
  <c r="I241" i="2"/>
  <c r="J241" i="2"/>
  <c r="K241" i="2" s="1"/>
  <c r="C242" i="2"/>
  <c r="E242" i="2" s="1"/>
  <c r="O21" i="2" s="1" a="1"/>
  <c r="O21" i="2" s="1"/>
  <c r="D242" i="2"/>
  <c r="N21" i="2" s="1" a="1"/>
  <c r="N21" i="2" s="1"/>
  <c r="B243" i="2"/>
  <c r="F243" i="2" s="1"/>
  <c r="G243" i="2" l="1"/>
  <c r="H242" i="2"/>
  <c r="R21" i="2" s="1" a="1"/>
  <c r="R21" i="2" s="1"/>
  <c r="C243" i="2"/>
  <c r="E243" i="2" s="1"/>
  <c r="D243" i="2"/>
  <c r="H243" i="2" s="1"/>
  <c r="B244" i="2"/>
  <c r="F244" i="2" s="1"/>
  <c r="G244" i="2" l="1"/>
  <c r="I243" i="2"/>
  <c r="J243" i="2"/>
  <c r="K243" i="2" s="1"/>
  <c r="I242" i="2"/>
  <c r="S21" i="2" s="1" a="1"/>
  <c r="S21" i="2" s="1"/>
  <c r="J242" i="2"/>
  <c r="C244" i="2"/>
  <c r="E244" i="2" s="1"/>
  <c r="D244" i="2"/>
  <c r="H244" i="2" s="1"/>
  <c r="B245" i="2"/>
  <c r="F245" i="2" s="1"/>
  <c r="K242" i="2" l="1"/>
  <c r="U21" i="2" s="1" a="1"/>
  <c r="U21" i="2" s="1"/>
  <c r="T21" i="2" a="1"/>
  <c r="T21" i="2" s="1"/>
  <c r="G245" i="2"/>
  <c r="I244" i="2"/>
  <c r="J244" i="2"/>
  <c r="K244" i="2" s="1"/>
  <c r="C245" i="2"/>
  <c r="E245" i="2" s="1"/>
  <c r="D245" i="2"/>
  <c r="H245" i="2" s="1"/>
  <c r="B246" i="2"/>
  <c r="F246" i="2" s="1"/>
  <c r="G246" i="2" l="1"/>
  <c r="I245" i="2"/>
  <c r="J245" i="2"/>
  <c r="K245" i="2" s="1"/>
  <c r="C246" i="2"/>
  <c r="E246" i="2" s="1"/>
  <c r="D246" i="2"/>
  <c r="H246" i="2" s="1"/>
  <c r="B247" i="2"/>
  <c r="F247" i="2" s="1"/>
  <c r="G247" i="2" l="1"/>
  <c r="I246" i="2"/>
  <c r="J246" i="2"/>
  <c r="K246" i="2" s="1"/>
  <c r="C247" i="2"/>
  <c r="E247" i="2" s="1"/>
  <c r="D247" i="2"/>
  <c r="H247" i="2" s="1"/>
  <c r="B248" i="2"/>
  <c r="F248" i="2" s="1"/>
  <c r="G248" i="2" l="1"/>
  <c r="I247" i="2"/>
  <c r="J247" i="2"/>
  <c r="K247" i="2" s="1"/>
  <c r="C248" i="2"/>
  <c r="E248" i="2" s="1"/>
  <c r="D248" i="2"/>
  <c r="H248" i="2" s="1"/>
  <c r="B249" i="2"/>
  <c r="F249" i="2" s="1"/>
  <c r="G249" i="2" l="1"/>
  <c r="I248" i="2"/>
  <c r="J248" i="2"/>
  <c r="K248" i="2" s="1"/>
  <c r="C249" i="2"/>
  <c r="E249" i="2" s="1"/>
  <c r="D249" i="2"/>
  <c r="H249" i="2" s="1"/>
  <c r="B250" i="2"/>
  <c r="F250" i="2" s="1"/>
  <c r="G250" i="2" l="1"/>
  <c r="I249" i="2"/>
  <c r="J249" i="2"/>
  <c r="K249" i="2" s="1"/>
  <c r="C250" i="2"/>
  <c r="E250" i="2" s="1"/>
  <c r="D250" i="2"/>
  <c r="H250" i="2" s="1"/>
  <c r="B251" i="2"/>
  <c r="F251" i="2" s="1"/>
  <c r="G251" i="2" l="1"/>
  <c r="I250" i="2"/>
  <c r="J250" i="2"/>
  <c r="K250" i="2" s="1"/>
  <c r="C251" i="2"/>
  <c r="E251" i="2" s="1"/>
  <c r="D251" i="2"/>
  <c r="H251" i="2" s="1"/>
  <c r="B252" i="2"/>
  <c r="F252" i="2" s="1"/>
  <c r="G252" i="2" l="1"/>
  <c r="I251" i="2"/>
  <c r="J251" i="2"/>
  <c r="K251" i="2" s="1"/>
  <c r="C252" i="2"/>
  <c r="E252" i="2" s="1"/>
  <c r="D252" i="2"/>
  <c r="H252" i="2" s="1"/>
  <c r="B253" i="2"/>
  <c r="F253" i="2" s="1"/>
  <c r="G253" i="2" l="1"/>
  <c r="I252" i="2"/>
  <c r="J252" i="2"/>
  <c r="K252" i="2" s="1"/>
  <c r="C253" i="2"/>
  <c r="E253" i="2" s="1"/>
  <c r="D253" i="2"/>
  <c r="H253" i="2" s="1"/>
  <c r="B254" i="2"/>
  <c r="F254" i="2" s="1"/>
  <c r="P22" i="2" s="1" a="1"/>
  <c r="P22" i="2" s="1"/>
  <c r="G254" i="2" l="1"/>
  <c r="Q22" i="2" s="1" a="1"/>
  <c r="Q22" i="2" s="1"/>
  <c r="I253" i="2"/>
  <c r="J253" i="2"/>
  <c r="K253" i="2" s="1"/>
  <c r="C254" i="2"/>
  <c r="E254" i="2" s="1"/>
  <c r="O22" i="2" s="1" a="1"/>
  <c r="O22" i="2" s="1"/>
  <c r="D254" i="2"/>
  <c r="N22" i="2" s="1" a="1"/>
  <c r="N22" i="2" s="1"/>
  <c r="B255" i="2"/>
  <c r="F255" i="2" s="1"/>
  <c r="G255" i="2" l="1"/>
  <c r="H254" i="2"/>
  <c r="R22" i="2" s="1" a="1"/>
  <c r="R22" i="2" s="1"/>
  <c r="C255" i="2"/>
  <c r="E255" i="2" s="1"/>
  <c r="D255" i="2"/>
  <c r="H255" i="2" s="1"/>
  <c r="B256" i="2"/>
  <c r="F256" i="2" s="1"/>
  <c r="G256" i="2" l="1"/>
  <c r="I255" i="2"/>
  <c r="J255" i="2"/>
  <c r="K255" i="2" s="1"/>
  <c r="I254" i="2"/>
  <c r="S22" i="2" s="1" a="1"/>
  <c r="S22" i="2" s="1"/>
  <c r="J254" i="2"/>
  <c r="C256" i="2"/>
  <c r="E256" i="2" s="1"/>
  <c r="D256" i="2"/>
  <c r="H256" i="2" s="1"/>
  <c r="B257" i="2"/>
  <c r="F257" i="2" s="1"/>
  <c r="K254" i="2" l="1"/>
  <c r="U22" i="2" s="1" a="1"/>
  <c r="U22" i="2" s="1"/>
  <c r="T22" i="2" a="1"/>
  <c r="T22" i="2" s="1"/>
  <c r="G257" i="2"/>
  <c r="I256" i="2"/>
  <c r="J256" i="2"/>
  <c r="K256" i="2" s="1"/>
  <c r="C257" i="2"/>
  <c r="E257" i="2" s="1"/>
  <c r="D257" i="2"/>
  <c r="H257" i="2" s="1"/>
  <c r="B258" i="2"/>
  <c r="F258" i="2" s="1"/>
  <c r="G258" i="2" l="1"/>
  <c r="I257" i="2"/>
  <c r="J257" i="2"/>
  <c r="K257" i="2" s="1"/>
  <c r="C258" i="2"/>
  <c r="E258" i="2" s="1"/>
  <c r="D258" i="2"/>
  <c r="H258" i="2" s="1"/>
  <c r="B259" i="2"/>
  <c r="F259" i="2" s="1"/>
  <c r="G259" i="2" l="1"/>
  <c r="I258" i="2"/>
  <c r="J258" i="2"/>
  <c r="K258" i="2" s="1"/>
  <c r="C259" i="2"/>
  <c r="E259" i="2" s="1"/>
  <c r="D259" i="2"/>
  <c r="H259" i="2" s="1"/>
  <c r="B260" i="2"/>
  <c r="F260" i="2" s="1"/>
  <c r="G260" i="2" l="1"/>
  <c r="I259" i="2"/>
  <c r="J259" i="2"/>
  <c r="K259" i="2" s="1"/>
  <c r="C260" i="2"/>
  <c r="E260" i="2" s="1"/>
  <c r="D260" i="2"/>
  <c r="H260" i="2" s="1"/>
  <c r="B261" i="2"/>
  <c r="F261" i="2" s="1"/>
  <c r="G261" i="2" l="1"/>
  <c r="I260" i="2"/>
  <c r="J260" i="2"/>
  <c r="K260" i="2" s="1"/>
  <c r="C261" i="2"/>
  <c r="E261" i="2" s="1"/>
  <c r="D261" i="2"/>
  <c r="H261" i="2" s="1"/>
  <c r="B262" i="2"/>
  <c r="F262" i="2" s="1"/>
  <c r="G262" i="2" l="1"/>
  <c r="I261" i="2"/>
  <c r="J261" i="2"/>
  <c r="K261" i="2" s="1"/>
  <c r="C262" i="2"/>
  <c r="E262" i="2" s="1"/>
  <c r="D262" i="2"/>
  <c r="H262" i="2" s="1"/>
  <c r="B263" i="2"/>
  <c r="F263" i="2" s="1"/>
  <c r="G263" i="2" l="1"/>
  <c r="I262" i="2"/>
  <c r="J262" i="2"/>
  <c r="K262" i="2" s="1"/>
  <c r="C263" i="2"/>
  <c r="E263" i="2" s="1"/>
  <c r="D263" i="2"/>
  <c r="H263" i="2" s="1"/>
  <c r="B264" i="2"/>
  <c r="F264" i="2" s="1"/>
  <c r="G264" i="2" l="1"/>
  <c r="I263" i="2"/>
  <c r="J263" i="2"/>
  <c r="K263" i="2" s="1"/>
  <c r="C264" i="2"/>
  <c r="E264" i="2" s="1"/>
  <c r="D264" i="2"/>
  <c r="H264" i="2" s="1"/>
  <c r="B265" i="2"/>
  <c r="F265" i="2" s="1"/>
  <c r="G265" i="2" l="1"/>
  <c r="I264" i="2"/>
  <c r="J264" i="2"/>
  <c r="K264" i="2" s="1"/>
  <c r="C265" i="2"/>
  <c r="E265" i="2" s="1"/>
  <c r="D265" i="2"/>
  <c r="H265" i="2" s="1"/>
  <c r="B266" i="2"/>
  <c r="F266" i="2" s="1"/>
  <c r="P23" i="2" s="1" a="1"/>
  <c r="P23" i="2" s="1"/>
  <c r="G266" i="2" l="1"/>
  <c r="Q23" i="2" s="1" a="1"/>
  <c r="Q23" i="2" s="1"/>
  <c r="I265" i="2"/>
  <c r="J265" i="2"/>
  <c r="K265" i="2" s="1"/>
  <c r="C266" i="2"/>
  <c r="E266" i="2" s="1"/>
  <c r="O23" i="2" s="1" a="1"/>
  <c r="O23" i="2" s="1"/>
  <c r="D266" i="2"/>
  <c r="N23" i="2" s="1" a="1"/>
  <c r="N23" i="2" s="1"/>
  <c r="B267" i="2"/>
  <c r="F267" i="2" s="1"/>
  <c r="G267" i="2" l="1"/>
  <c r="H266" i="2"/>
  <c r="R23" i="2" s="1" a="1"/>
  <c r="R23" i="2" s="1"/>
  <c r="C267" i="2"/>
  <c r="E267" i="2" s="1"/>
  <c r="D267" i="2"/>
  <c r="H267" i="2" s="1"/>
  <c r="B268" i="2"/>
  <c r="F268" i="2" s="1"/>
  <c r="G268" i="2" l="1"/>
  <c r="I267" i="2"/>
  <c r="J267" i="2"/>
  <c r="K267" i="2" s="1"/>
  <c r="I266" i="2"/>
  <c r="S23" i="2" s="1" a="1"/>
  <c r="S23" i="2" s="1"/>
  <c r="J266" i="2"/>
  <c r="C268" i="2"/>
  <c r="E268" i="2" s="1"/>
  <c r="D268" i="2"/>
  <c r="H268" i="2" s="1"/>
  <c r="B269" i="2"/>
  <c r="F269" i="2" s="1"/>
  <c r="K266" i="2" l="1"/>
  <c r="U23" i="2" s="1" a="1"/>
  <c r="U23" i="2" s="1"/>
  <c r="T23" i="2" a="1"/>
  <c r="T23" i="2" s="1"/>
  <c r="G269" i="2"/>
  <c r="I268" i="2"/>
  <c r="J268" i="2"/>
  <c r="K268" i="2" s="1"/>
  <c r="C269" i="2"/>
  <c r="E269" i="2" s="1"/>
  <c r="D269" i="2"/>
  <c r="H269" i="2" s="1"/>
  <c r="B270" i="2"/>
  <c r="F270" i="2" s="1"/>
  <c r="G270" i="2" l="1"/>
  <c r="I269" i="2"/>
  <c r="J269" i="2"/>
  <c r="K269" i="2" s="1"/>
  <c r="C270" i="2"/>
  <c r="E270" i="2" s="1"/>
  <c r="D270" i="2"/>
  <c r="H270" i="2" s="1"/>
  <c r="B271" i="2"/>
  <c r="F271" i="2" s="1"/>
  <c r="G271" i="2" l="1"/>
  <c r="I270" i="2"/>
  <c r="J270" i="2"/>
  <c r="K270" i="2" s="1"/>
  <c r="C271" i="2"/>
  <c r="E271" i="2" s="1"/>
  <c r="D271" i="2"/>
  <c r="H271" i="2" s="1"/>
  <c r="B272" i="2"/>
  <c r="F272" i="2" s="1"/>
  <c r="G272" i="2" l="1"/>
  <c r="I271" i="2"/>
  <c r="J271" i="2"/>
  <c r="K271" i="2" s="1"/>
  <c r="C272" i="2"/>
  <c r="E272" i="2" s="1"/>
  <c r="D272" i="2"/>
  <c r="H272" i="2" s="1"/>
  <c r="B273" i="2"/>
  <c r="F273" i="2" s="1"/>
  <c r="G273" i="2" l="1"/>
  <c r="I272" i="2"/>
  <c r="J272" i="2"/>
  <c r="K272" i="2" s="1"/>
  <c r="C273" i="2"/>
  <c r="E273" i="2" s="1"/>
  <c r="D273" i="2"/>
  <c r="H273" i="2" s="1"/>
  <c r="B274" i="2"/>
  <c r="F274" i="2" s="1"/>
  <c r="G274" i="2" l="1"/>
  <c r="I273" i="2"/>
  <c r="J273" i="2"/>
  <c r="K273" i="2" s="1"/>
  <c r="C274" i="2"/>
  <c r="E274" i="2" s="1"/>
  <c r="D274" i="2"/>
  <c r="H274" i="2" s="1"/>
  <c r="B275" i="2"/>
  <c r="F275" i="2" s="1"/>
  <c r="I274" i="2" l="1"/>
  <c r="J274" i="2"/>
  <c r="K274" i="2" s="1"/>
  <c r="G275" i="2"/>
  <c r="C275" i="2"/>
  <c r="E275" i="2" s="1"/>
  <c r="D275" i="2"/>
  <c r="H275" i="2" s="1"/>
  <c r="B276" i="2"/>
  <c r="F276" i="2" s="1"/>
  <c r="I275" i="2" l="1"/>
  <c r="J275" i="2"/>
  <c r="K275" i="2" s="1"/>
  <c r="G276" i="2"/>
  <c r="C276" i="2"/>
  <c r="E276" i="2" s="1"/>
  <c r="D276" i="2"/>
  <c r="H276" i="2" s="1"/>
  <c r="B277" i="2"/>
  <c r="F277" i="2" s="1"/>
  <c r="G277" i="2" l="1"/>
  <c r="I276" i="2"/>
  <c r="J276" i="2"/>
  <c r="K276" i="2" s="1"/>
  <c r="C277" i="2"/>
  <c r="E277" i="2" s="1"/>
  <c r="D277" i="2"/>
  <c r="H277" i="2" s="1"/>
  <c r="B278" i="2"/>
  <c r="F278" i="2" s="1"/>
  <c r="P24" i="2" s="1" a="1"/>
  <c r="P24" i="2" s="1"/>
  <c r="G278" i="2" l="1"/>
  <c r="Q24" i="2" s="1" a="1"/>
  <c r="Q24" i="2" s="1"/>
  <c r="I277" i="2"/>
  <c r="J277" i="2"/>
  <c r="K277" i="2" s="1"/>
  <c r="C278" i="2"/>
  <c r="E278" i="2" s="1"/>
  <c r="O24" i="2" s="1" a="1"/>
  <c r="O24" i="2" s="1"/>
  <c r="D278" i="2"/>
  <c r="N24" i="2" s="1" a="1"/>
  <c r="N24" i="2" s="1"/>
  <c r="B279" i="2"/>
  <c r="F279" i="2" s="1"/>
  <c r="G279" i="2" l="1"/>
  <c r="H278" i="2"/>
  <c r="R24" i="2" s="1" a="1"/>
  <c r="R24" i="2" s="1"/>
  <c r="C279" i="2"/>
  <c r="E279" i="2" s="1"/>
  <c r="D279" i="2"/>
  <c r="H279" i="2" s="1"/>
  <c r="B280" i="2"/>
  <c r="F280" i="2" s="1"/>
  <c r="I279" i="2" l="1"/>
  <c r="J279" i="2"/>
  <c r="K279" i="2" s="1"/>
  <c r="G280" i="2"/>
  <c r="I278" i="2"/>
  <c r="S24" i="2" s="1" a="1"/>
  <c r="S24" i="2" s="1"/>
  <c r="J278" i="2"/>
  <c r="C280" i="2"/>
  <c r="E280" i="2" s="1"/>
  <c r="D280" i="2"/>
  <c r="H280" i="2" s="1"/>
  <c r="B281" i="2"/>
  <c r="F281" i="2" s="1"/>
  <c r="K278" i="2" l="1"/>
  <c r="U24" i="2" s="1" a="1"/>
  <c r="U24" i="2" s="1"/>
  <c r="T24" i="2" a="1"/>
  <c r="T24" i="2" s="1"/>
  <c r="I280" i="2"/>
  <c r="J280" i="2"/>
  <c r="K280" i="2" s="1"/>
  <c r="G281" i="2"/>
  <c r="C281" i="2"/>
  <c r="E281" i="2" s="1"/>
  <c r="D281" i="2"/>
  <c r="H281" i="2" s="1"/>
  <c r="B282" i="2"/>
  <c r="F282" i="2" s="1"/>
  <c r="G282" i="2" l="1"/>
  <c r="I281" i="2"/>
  <c r="J281" i="2"/>
  <c r="K281" i="2" s="1"/>
  <c r="C282" i="2"/>
  <c r="E282" i="2" s="1"/>
  <c r="D282" i="2"/>
  <c r="H282" i="2" s="1"/>
  <c r="B283" i="2"/>
  <c r="F283" i="2" s="1"/>
  <c r="I282" i="2" l="1"/>
  <c r="J282" i="2"/>
  <c r="K282" i="2" s="1"/>
  <c r="G283" i="2"/>
  <c r="C283" i="2"/>
  <c r="E283" i="2" s="1"/>
  <c r="D283" i="2"/>
  <c r="H283" i="2" s="1"/>
  <c r="B284" i="2"/>
  <c r="F284" i="2" s="1"/>
  <c r="I283" i="2" l="1"/>
  <c r="J283" i="2"/>
  <c r="K283" i="2" s="1"/>
  <c r="G284" i="2"/>
  <c r="C284" i="2"/>
  <c r="E284" i="2" s="1"/>
  <c r="D284" i="2"/>
  <c r="H284" i="2" s="1"/>
  <c r="B285" i="2"/>
  <c r="F285" i="2" s="1"/>
  <c r="G285" i="2" l="1"/>
  <c r="I284" i="2"/>
  <c r="J284" i="2"/>
  <c r="K284" i="2" s="1"/>
  <c r="C285" i="2"/>
  <c r="E285" i="2" s="1"/>
  <c r="D285" i="2"/>
  <c r="H285" i="2" s="1"/>
  <c r="B286" i="2"/>
  <c r="F286" i="2" s="1"/>
  <c r="G286" i="2" l="1"/>
  <c r="I285" i="2"/>
  <c r="J285" i="2"/>
  <c r="K285" i="2" s="1"/>
  <c r="C286" i="2"/>
  <c r="E286" i="2" s="1"/>
  <c r="D286" i="2"/>
  <c r="H286" i="2" s="1"/>
  <c r="B287" i="2"/>
  <c r="F287" i="2" s="1"/>
  <c r="G287" i="2" l="1"/>
  <c r="I286" i="2"/>
  <c r="J286" i="2"/>
  <c r="K286" i="2" s="1"/>
  <c r="C287" i="2"/>
  <c r="E287" i="2" s="1"/>
  <c r="D287" i="2"/>
  <c r="H287" i="2" s="1"/>
  <c r="B288" i="2"/>
  <c r="F288" i="2" s="1"/>
  <c r="G288" i="2" l="1"/>
  <c r="I287" i="2"/>
  <c r="J287" i="2"/>
  <c r="K287" i="2" s="1"/>
  <c r="C288" i="2"/>
  <c r="E288" i="2" s="1"/>
  <c r="D288" i="2"/>
  <c r="H288" i="2" s="1"/>
  <c r="B289" i="2"/>
  <c r="F289" i="2" s="1"/>
  <c r="I288" i="2" l="1"/>
  <c r="J288" i="2"/>
  <c r="K288" i="2" s="1"/>
  <c r="G289" i="2"/>
  <c r="C289" i="2"/>
  <c r="E289" i="2" s="1"/>
  <c r="D289" i="2"/>
  <c r="H289" i="2" s="1"/>
  <c r="B290" i="2"/>
  <c r="F290" i="2" s="1"/>
  <c r="P25" i="2" s="1" a="1"/>
  <c r="P25" i="2" s="1"/>
  <c r="G290" i="2" l="1"/>
  <c r="Q25" i="2" s="1" a="1"/>
  <c r="Q25" i="2" s="1"/>
  <c r="I289" i="2"/>
  <c r="J289" i="2"/>
  <c r="K289" i="2" s="1"/>
  <c r="C290" i="2"/>
  <c r="E290" i="2" s="1"/>
  <c r="O25" i="2" s="1" a="1"/>
  <c r="O25" i="2" s="1"/>
  <c r="D290" i="2"/>
  <c r="N25" i="2" s="1" a="1"/>
  <c r="N25" i="2" s="1"/>
  <c r="B291" i="2"/>
  <c r="F291" i="2" s="1"/>
  <c r="G291" i="2" l="1"/>
  <c r="H290" i="2"/>
  <c r="R25" i="2" s="1" a="1"/>
  <c r="R25" i="2" s="1"/>
  <c r="C291" i="2"/>
  <c r="E291" i="2" s="1"/>
  <c r="D291" i="2"/>
  <c r="H291" i="2" s="1"/>
  <c r="B292" i="2"/>
  <c r="F292" i="2" s="1"/>
  <c r="G292" i="2" l="1"/>
  <c r="I291" i="2"/>
  <c r="J291" i="2"/>
  <c r="K291" i="2" s="1"/>
  <c r="I290" i="2"/>
  <c r="S25" i="2" s="1" a="1"/>
  <c r="S25" i="2" s="1"/>
  <c r="J290" i="2"/>
  <c r="C292" i="2"/>
  <c r="E292" i="2" s="1"/>
  <c r="D292" i="2"/>
  <c r="H292" i="2" s="1"/>
  <c r="B293" i="2"/>
  <c r="F293" i="2" s="1"/>
  <c r="K290" i="2" l="1"/>
  <c r="U25" i="2" s="1" a="1"/>
  <c r="U25" i="2" s="1"/>
  <c r="T25" i="2" a="1"/>
  <c r="T25" i="2" s="1"/>
  <c r="G293" i="2"/>
  <c r="I292" i="2"/>
  <c r="J292" i="2"/>
  <c r="K292" i="2" s="1"/>
  <c r="C293" i="2"/>
  <c r="E293" i="2" s="1"/>
  <c r="D293" i="2"/>
  <c r="H293" i="2" s="1"/>
  <c r="B294" i="2"/>
  <c r="F294" i="2" s="1"/>
  <c r="G294" i="2" l="1"/>
  <c r="I293" i="2"/>
  <c r="J293" i="2"/>
  <c r="K293" i="2" s="1"/>
  <c r="C294" i="2"/>
  <c r="E294" i="2" s="1"/>
  <c r="D294" i="2"/>
  <c r="H294" i="2" s="1"/>
  <c r="B295" i="2"/>
  <c r="F295" i="2" s="1"/>
  <c r="G295" i="2" l="1"/>
  <c r="I294" i="2"/>
  <c r="J294" i="2"/>
  <c r="K294" i="2" s="1"/>
  <c r="C295" i="2"/>
  <c r="E295" i="2" s="1"/>
  <c r="D295" i="2"/>
  <c r="H295" i="2" s="1"/>
  <c r="B296" i="2"/>
  <c r="F296" i="2" s="1"/>
  <c r="G296" i="2" l="1"/>
  <c r="I295" i="2"/>
  <c r="J295" i="2"/>
  <c r="K295" i="2" s="1"/>
  <c r="C296" i="2"/>
  <c r="E296" i="2" s="1"/>
  <c r="D296" i="2"/>
  <c r="H296" i="2" s="1"/>
  <c r="B297" i="2"/>
  <c r="F297" i="2" s="1"/>
  <c r="G297" i="2" l="1"/>
  <c r="I296" i="2"/>
  <c r="J296" i="2"/>
  <c r="K296" i="2" s="1"/>
  <c r="C297" i="2"/>
  <c r="E297" i="2" s="1"/>
  <c r="D297" i="2"/>
  <c r="H297" i="2" s="1"/>
  <c r="B298" i="2"/>
  <c r="F298" i="2" s="1"/>
  <c r="G298" i="2" l="1"/>
  <c r="I297" i="2"/>
  <c r="J297" i="2"/>
  <c r="K297" i="2" s="1"/>
  <c r="C298" i="2"/>
  <c r="E298" i="2" s="1"/>
  <c r="D298" i="2"/>
  <c r="H298" i="2" s="1"/>
  <c r="B299" i="2"/>
  <c r="F299" i="2" s="1"/>
  <c r="G299" i="2" l="1"/>
  <c r="I298" i="2"/>
  <c r="J298" i="2"/>
  <c r="K298" i="2" s="1"/>
  <c r="C299" i="2"/>
  <c r="E299" i="2" s="1"/>
  <c r="D299" i="2"/>
  <c r="H299" i="2" s="1"/>
  <c r="B300" i="2"/>
  <c r="F300" i="2" s="1"/>
  <c r="G300" i="2" l="1"/>
  <c r="I299" i="2"/>
  <c r="J299" i="2"/>
  <c r="K299" i="2" s="1"/>
  <c r="C300" i="2"/>
  <c r="E300" i="2" s="1"/>
  <c r="D300" i="2"/>
  <c r="H300" i="2" s="1"/>
  <c r="B301" i="2"/>
  <c r="F301" i="2" s="1"/>
  <c r="G301" i="2" l="1"/>
  <c r="I300" i="2"/>
  <c r="J300" i="2"/>
  <c r="K300" i="2" s="1"/>
  <c r="C301" i="2"/>
  <c r="E301" i="2" s="1"/>
  <c r="D301" i="2"/>
  <c r="H301" i="2" s="1"/>
  <c r="B302" i="2"/>
  <c r="F302" i="2" s="1"/>
  <c r="P26" i="2" s="1" a="1"/>
  <c r="P26" i="2" s="1"/>
  <c r="G302" i="2" l="1"/>
  <c r="Q26" i="2" s="1" a="1"/>
  <c r="Q26" i="2" s="1"/>
  <c r="I301" i="2"/>
  <c r="J301" i="2"/>
  <c r="K301" i="2" s="1"/>
  <c r="C302" i="2"/>
  <c r="E302" i="2" s="1"/>
  <c r="O26" i="2" s="1" a="1"/>
  <c r="O26" i="2" s="1"/>
  <c r="D302" i="2"/>
  <c r="N26" i="2" s="1" a="1"/>
  <c r="N26" i="2" s="1"/>
  <c r="B303" i="2"/>
  <c r="F303" i="2" s="1"/>
  <c r="G303" i="2" l="1"/>
  <c r="H302" i="2"/>
  <c r="R26" i="2" s="1" a="1"/>
  <c r="R26" i="2" s="1"/>
  <c r="C303" i="2"/>
  <c r="E303" i="2" s="1"/>
  <c r="D303" i="2"/>
  <c r="H303" i="2" s="1"/>
  <c r="B304" i="2"/>
  <c r="F304" i="2" s="1"/>
  <c r="G304" i="2" l="1"/>
  <c r="I303" i="2"/>
  <c r="J303" i="2"/>
  <c r="K303" i="2" s="1"/>
  <c r="I302" i="2"/>
  <c r="S26" i="2" s="1" a="1"/>
  <c r="S26" i="2" s="1"/>
  <c r="J302" i="2"/>
  <c r="C304" i="2"/>
  <c r="E304" i="2" s="1"/>
  <c r="D304" i="2"/>
  <c r="H304" i="2" s="1"/>
  <c r="B305" i="2"/>
  <c r="F305" i="2" s="1"/>
  <c r="K302" i="2" l="1"/>
  <c r="U26" i="2" s="1" a="1"/>
  <c r="U26" i="2" s="1"/>
  <c r="T26" i="2" a="1"/>
  <c r="T26" i="2" s="1"/>
  <c r="G305" i="2"/>
  <c r="I304" i="2"/>
  <c r="J304" i="2"/>
  <c r="K304" i="2" s="1"/>
  <c r="C305" i="2"/>
  <c r="E305" i="2" s="1"/>
  <c r="D305" i="2"/>
  <c r="H305" i="2" s="1"/>
  <c r="B306" i="2"/>
  <c r="F306" i="2" s="1"/>
  <c r="G306" i="2" l="1"/>
  <c r="I305" i="2"/>
  <c r="J305" i="2"/>
  <c r="K305" i="2" s="1"/>
  <c r="C306" i="2"/>
  <c r="E306" i="2" s="1"/>
  <c r="D306" i="2"/>
  <c r="H306" i="2" s="1"/>
  <c r="B307" i="2"/>
  <c r="F307" i="2" s="1"/>
  <c r="G307" i="2" l="1"/>
  <c r="I306" i="2"/>
  <c r="J306" i="2"/>
  <c r="K306" i="2" s="1"/>
  <c r="C307" i="2"/>
  <c r="E307" i="2" s="1"/>
  <c r="D307" i="2"/>
  <c r="H307" i="2" s="1"/>
  <c r="B308" i="2"/>
  <c r="F308" i="2" s="1"/>
  <c r="G308" i="2" l="1"/>
  <c r="I307" i="2"/>
  <c r="J307" i="2"/>
  <c r="K307" i="2" s="1"/>
  <c r="C308" i="2"/>
  <c r="E308" i="2" s="1"/>
  <c r="D308" i="2"/>
  <c r="H308" i="2" s="1"/>
  <c r="B309" i="2"/>
  <c r="F309" i="2" s="1"/>
  <c r="G309" i="2" l="1"/>
  <c r="I308" i="2"/>
  <c r="J308" i="2"/>
  <c r="K308" i="2" s="1"/>
  <c r="C309" i="2"/>
  <c r="E309" i="2" s="1"/>
  <c r="D309" i="2"/>
  <c r="H309" i="2" s="1"/>
  <c r="B310" i="2"/>
  <c r="F310" i="2" s="1"/>
  <c r="G310" i="2" l="1"/>
  <c r="I309" i="2"/>
  <c r="J309" i="2"/>
  <c r="K309" i="2" s="1"/>
  <c r="C310" i="2"/>
  <c r="E310" i="2" s="1"/>
  <c r="D310" i="2"/>
  <c r="H310" i="2" s="1"/>
  <c r="B311" i="2"/>
  <c r="F311" i="2" s="1"/>
  <c r="G311" i="2" l="1"/>
  <c r="I310" i="2"/>
  <c r="J310" i="2"/>
  <c r="K310" i="2" s="1"/>
  <c r="C311" i="2"/>
  <c r="E311" i="2" s="1"/>
  <c r="D311" i="2"/>
  <c r="H311" i="2" s="1"/>
  <c r="B312" i="2"/>
  <c r="F312" i="2" s="1"/>
  <c r="G312" i="2" l="1"/>
  <c r="I311" i="2"/>
  <c r="J311" i="2"/>
  <c r="K311" i="2" s="1"/>
  <c r="C312" i="2"/>
  <c r="E312" i="2" s="1"/>
  <c r="D312" i="2"/>
  <c r="H312" i="2" s="1"/>
  <c r="B313" i="2"/>
  <c r="F313" i="2" s="1"/>
  <c r="G313" i="2" l="1"/>
  <c r="I312" i="2"/>
  <c r="J312" i="2"/>
  <c r="K312" i="2" s="1"/>
  <c r="C313" i="2"/>
  <c r="E313" i="2" s="1"/>
  <c r="D313" i="2"/>
  <c r="H313" i="2" s="1"/>
  <c r="B314" i="2"/>
  <c r="F314" i="2" s="1"/>
  <c r="P27" i="2" s="1" a="1"/>
  <c r="P27" i="2" s="1"/>
  <c r="G314" i="2" l="1"/>
  <c r="Q27" i="2" s="1" a="1"/>
  <c r="Q27" i="2" s="1"/>
  <c r="I313" i="2"/>
  <c r="J313" i="2"/>
  <c r="K313" i="2" s="1"/>
  <c r="C314" i="2"/>
  <c r="E314" i="2" s="1"/>
  <c r="O27" i="2" s="1" a="1"/>
  <c r="O27" i="2" s="1"/>
  <c r="D314" i="2"/>
  <c r="N27" i="2" s="1" a="1"/>
  <c r="N27" i="2" s="1"/>
  <c r="B315" i="2"/>
  <c r="F315" i="2" s="1"/>
  <c r="G315" i="2" l="1"/>
  <c r="H314" i="2"/>
  <c r="R27" i="2" s="1" a="1"/>
  <c r="R27" i="2" s="1"/>
  <c r="C315" i="2"/>
  <c r="E315" i="2" s="1"/>
  <c r="D315" i="2"/>
  <c r="H315" i="2" s="1"/>
  <c r="B316" i="2"/>
  <c r="F316" i="2" s="1"/>
  <c r="G316" i="2" l="1"/>
  <c r="I315" i="2"/>
  <c r="J315" i="2"/>
  <c r="K315" i="2" s="1"/>
  <c r="I314" i="2"/>
  <c r="S27" i="2" s="1" a="1"/>
  <c r="S27" i="2" s="1"/>
  <c r="J314" i="2"/>
  <c r="C316" i="2"/>
  <c r="E316" i="2" s="1"/>
  <c r="D316" i="2"/>
  <c r="H316" i="2" s="1"/>
  <c r="B317" i="2"/>
  <c r="F317" i="2" s="1"/>
  <c r="K314" i="2" l="1"/>
  <c r="U27" i="2" s="1" a="1"/>
  <c r="U27" i="2" s="1"/>
  <c r="T27" i="2" a="1"/>
  <c r="T27" i="2" s="1"/>
  <c r="G317" i="2"/>
  <c r="I316" i="2"/>
  <c r="J316" i="2"/>
  <c r="K316" i="2" s="1"/>
  <c r="C317" i="2"/>
  <c r="E317" i="2" s="1"/>
  <c r="D317" i="2"/>
  <c r="H317" i="2" s="1"/>
  <c r="B318" i="2"/>
  <c r="F318" i="2" s="1"/>
  <c r="G318" i="2" l="1"/>
  <c r="I317" i="2"/>
  <c r="J317" i="2"/>
  <c r="K317" i="2" s="1"/>
  <c r="C318" i="2"/>
  <c r="E318" i="2" s="1"/>
  <c r="D318" i="2"/>
  <c r="H318" i="2" s="1"/>
  <c r="B319" i="2"/>
  <c r="F319" i="2" s="1"/>
  <c r="G319" i="2" l="1"/>
  <c r="I318" i="2"/>
  <c r="J318" i="2"/>
  <c r="K318" i="2" s="1"/>
  <c r="C319" i="2"/>
  <c r="E319" i="2" s="1"/>
  <c r="D319" i="2"/>
  <c r="H319" i="2" s="1"/>
  <c r="B320" i="2"/>
  <c r="F320" i="2" s="1"/>
  <c r="G320" i="2" l="1"/>
  <c r="I319" i="2"/>
  <c r="J319" i="2"/>
  <c r="K319" i="2" s="1"/>
  <c r="C320" i="2"/>
  <c r="E320" i="2" s="1"/>
  <c r="D320" i="2"/>
  <c r="H320" i="2" s="1"/>
  <c r="B321" i="2"/>
  <c r="F321" i="2" s="1"/>
  <c r="G321" i="2" l="1"/>
  <c r="I320" i="2"/>
  <c r="J320" i="2"/>
  <c r="K320" i="2" s="1"/>
  <c r="C321" i="2"/>
  <c r="E321" i="2" s="1"/>
  <c r="D321" i="2"/>
  <c r="H321" i="2" s="1"/>
  <c r="B322" i="2"/>
  <c r="F322" i="2" s="1"/>
  <c r="G322" i="2" l="1"/>
  <c r="I321" i="2"/>
  <c r="J321" i="2"/>
  <c r="K321" i="2" s="1"/>
  <c r="C322" i="2"/>
  <c r="E322" i="2" s="1"/>
  <c r="D322" i="2"/>
  <c r="H322" i="2" s="1"/>
  <c r="B323" i="2"/>
  <c r="F323" i="2" s="1"/>
  <c r="G323" i="2" l="1"/>
  <c r="I322" i="2"/>
  <c r="J322" i="2"/>
  <c r="K322" i="2" s="1"/>
  <c r="C323" i="2"/>
  <c r="E323" i="2" s="1"/>
  <c r="D323" i="2"/>
  <c r="H323" i="2" s="1"/>
  <c r="B324" i="2"/>
  <c r="F324" i="2" s="1"/>
  <c r="G324" i="2" l="1"/>
  <c r="I323" i="2"/>
  <c r="J323" i="2"/>
  <c r="K323" i="2" s="1"/>
  <c r="C324" i="2"/>
  <c r="E324" i="2" s="1"/>
  <c r="D324" i="2"/>
  <c r="H324" i="2" s="1"/>
  <c r="B325" i="2"/>
  <c r="F325" i="2" s="1"/>
  <c r="G325" i="2" l="1"/>
  <c r="I324" i="2"/>
  <c r="J324" i="2"/>
  <c r="K324" i="2" s="1"/>
  <c r="C325" i="2"/>
  <c r="E325" i="2" s="1"/>
  <c r="D325" i="2"/>
  <c r="H325" i="2" s="1"/>
  <c r="B326" i="2"/>
  <c r="F326" i="2" s="1"/>
  <c r="P28" i="2" s="1" a="1"/>
  <c r="P28" i="2" s="1"/>
  <c r="G326" i="2" l="1"/>
  <c r="Q28" i="2" s="1" a="1"/>
  <c r="Q28" i="2" s="1"/>
  <c r="I325" i="2"/>
  <c r="J325" i="2"/>
  <c r="K325" i="2" s="1"/>
  <c r="C326" i="2"/>
  <c r="E326" i="2" s="1"/>
  <c r="D326" i="2"/>
  <c r="N28" i="2" s="1" a="1"/>
  <c r="N28" i="2" s="1"/>
  <c r="B327" i="2"/>
  <c r="F327" i="2" s="1"/>
  <c r="G327" i="2" l="1"/>
  <c r="H326" i="2"/>
  <c r="R28" i="2" s="1" a="1"/>
  <c r="R28" i="2" s="1"/>
  <c r="C327" i="2"/>
  <c r="E327" i="2" s="1"/>
  <c r="D327" i="2"/>
  <c r="H327" i="2" s="1"/>
  <c r="B328" i="2"/>
  <c r="F328" i="2" s="1"/>
  <c r="G328" i="2" l="1"/>
  <c r="I327" i="2"/>
  <c r="J327" i="2"/>
  <c r="K327" i="2" s="1"/>
  <c r="I326" i="2"/>
  <c r="S28" i="2" s="1" a="1"/>
  <c r="S28" i="2" s="1"/>
  <c r="J326" i="2"/>
  <c r="C328" i="2"/>
  <c r="E328" i="2" s="1"/>
  <c r="D328" i="2"/>
  <c r="H328" i="2" s="1"/>
  <c r="B329" i="2"/>
  <c r="F329" i="2" s="1"/>
  <c r="K326" i="2" l="1"/>
  <c r="U28" i="2" s="1" a="1"/>
  <c r="U28" i="2" s="1"/>
  <c r="T28" i="2" a="1"/>
  <c r="T28" i="2" s="1"/>
  <c r="I328" i="2"/>
  <c r="J328" i="2"/>
  <c r="K328" i="2" s="1"/>
  <c r="G329" i="2"/>
  <c r="C329" i="2"/>
  <c r="E329" i="2" s="1"/>
  <c r="D329" i="2"/>
  <c r="H329" i="2" s="1"/>
  <c r="B330" i="2"/>
  <c r="F330" i="2" s="1"/>
  <c r="G330" i="2" l="1"/>
  <c r="I329" i="2"/>
  <c r="J329" i="2"/>
  <c r="K329" i="2" s="1"/>
  <c r="C330" i="2"/>
  <c r="E330" i="2" s="1"/>
  <c r="D330" i="2"/>
  <c r="H330" i="2" s="1"/>
  <c r="B331" i="2"/>
  <c r="F331" i="2" s="1"/>
  <c r="G331" i="2" l="1"/>
  <c r="I330" i="2"/>
  <c r="J330" i="2"/>
  <c r="K330" i="2" s="1"/>
  <c r="C331" i="2"/>
  <c r="E331" i="2" s="1"/>
  <c r="D331" i="2"/>
  <c r="H331" i="2" s="1"/>
  <c r="B332" i="2"/>
  <c r="F332" i="2" s="1"/>
  <c r="G332" i="2" l="1"/>
  <c r="I331" i="2"/>
  <c r="J331" i="2"/>
  <c r="K331" i="2" s="1"/>
  <c r="C332" i="2"/>
  <c r="E332" i="2" s="1"/>
  <c r="D332" i="2"/>
  <c r="H332" i="2" s="1"/>
  <c r="B333" i="2"/>
  <c r="F333" i="2" s="1"/>
  <c r="G333" i="2" l="1"/>
  <c r="I332" i="2"/>
  <c r="J332" i="2"/>
  <c r="K332" i="2" s="1"/>
  <c r="C333" i="2"/>
  <c r="E333" i="2" s="1"/>
  <c r="D333" i="2"/>
  <c r="H333" i="2" s="1"/>
  <c r="B334" i="2"/>
  <c r="F334" i="2" s="1"/>
  <c r="G334" i="2" l="1"/>
  <c r="I333" i="2"/>
  <c r="J333" i="2"/>
  <c r="K333" i="2" s="1"/>
  <c r="C334" i="2"/>
  <c r="E334" i="2" s="1"/>
  <c r="D334" i="2"/>
  <c r="H334" i="2" s="1"/>
  <c r="B335" i="2"/>
  <c r="F335" i="2" s="1"/>
  <c r="G335" i="2" l="1"/>
  <c r="I334" i="2"/>
  <c r="J334" i="2"/>
  <c r="K334" i="2" s="1"/>
  <c r="C335" i="2"/>
  <c r="E335" i="2" s="1"/>
  <c r="D335" i="2"/>
  <c r="H335" i="2" s="1"/>
  <c r="B336" i="2"/>
  <c r="F336" i="2" s="1"/>
  <c r="G336" i="2" l="1"/>
  <c r="I335" i="2"/>
  <c r="J335" i="2"/>
  <c r="K335" i="2" s="1"/>
  <c r="C336" i="2"/>
  <c r="E336" i="2" s="1"/>
  <c r="D336" i="2"/>
  <c r="H336" i="2" s="1"/>
  <c r="B337" i="2"/>
  <c r="F337" i="2" s="1"/>
  <c r="G337" i="2" l="1"/>
  <c r="I336" i="2"/>
  <c r="J336" i="2"/>
  <c r="K336" i="2" s="1"/>
  <c r="C337" i="2"/>
  <c r="E337" i="2" s="1"/>
  <c r="D337" i="2"/>
  <c r="H337" i="2" s="1"/>
  <c r="B338" i="2"/>
  <c r="F338" i="2" s="1"/>
  <c r="P29" i="2" s="1" a="1"/>
  <c r="P29" i="2" s="1"/>
  <c r="G338" i="2" l="1"/>
  <c r="Q29" i="2" s="1" a="1"/>
  <c r="Q29" i="2" s="1"/>
  <c r="I337" i="2"/>
  <c r="J337" i="2"/>
  <c r="K337" i="2" s="1"/>
  <c r="C338" i="2"/>
  <c r="E338" i="2" s="1"/>
  <c r="D338" i="2"/>
  <c r="H338" i="2" s="1"/>
  <c r="R29" i="2" s="1" a="1"/>
  <c r="R29" i="2" s="1"/>
  <c r="B339" i="2"/>
  <c r="F339" i="2" s="1"/>
  <c r="G339" i="2" l="1"/>
  <c r="I338" i="2"/>
  <c r="S29" i="2" s="1" a="1"/>
  <c r="S29" i="2" s="1"/>
  <c r="J338" i="2"/>
  <c r="C339" i="2"/>
  <c r="E339" i="2" s="1"/>
  <c r="D339" i="2"/>
  <c r="H339" i="2" s="1"/>
  <c r="B340" i="2"/>
  <c r="F340" i="2" s="1"/>
  <c r="K338" i="2" l="1"/>
  <c r="U29" i="2" s="1" a="1"/>
  <c r="U29" i="2" s="1"/>
  <c r="T29" i="2" a="1"/>
  <c r="T29" i="2" s="1"/>
  <c r="G340" i="2"/>
  <c r="I339" i="2"/>
  <c r="J339" i="2"/>
  <c r="K339" i="2" s="1"/>
  <c r="C340" i="2"/>
  <c r="E340" i="2" s="1"/>
  <c r="D340" i="2"/>
  <c r="H340" i="2" s="1"/>
  <c r="B341" i="2"/>
  <c r="F341" i="2" s="1"/>
  <c r="G341" i="2" l="1"/>
  <c r="I340" i="2"/>
  <c r="J340" i="2"/>
  <c r="K340" i="2" s="1"/>
  <c r="C341" i="2"/>
  <c r="E341" i="2" s="1"/>
  <c r="D341" i="2"/>
  <c r="H341" i="2" s="1"/>
  <c r="B342" i="2"/>
  <c r="F342" i="2" s="1"/>
  <c r="G342" i="2" l="1"/>
  <c r="I341" i="2"/>
  <c r="J341" i="2"/>
  <c r="K341" i="2" s="1"/>
  <c r="C342" i="2"/>
  <c r="E342" i="2" s="1"/>
  <c r="D342" i="2"/>
  <c r="H342" i="2" s="1"/>
  <c r="B343" i="2"/>
  <c r="F343" i="2" s="1"/>
  <c r="G343" i="2" l="1"/>
  <c r="I342" i="2"/>
  <c r="J342" i="2"/>
  <c r="K342" i="2" s="1"/>
  <c r="C343" i="2"/>
  <c r="E343" i="2" s="1"/>
  <c r="D343" i="2"/>
  <c r="H343" i="2" s="1"/>
  <c r="B344" i="2"/>
  <c r="F344" i="2" s="1"/>
  <c r="G344" i="2" l="1"/>
  <c r="I343" i="2"/>
  <c r="J343" i="2"/>
  <c r="K343" i="2" s="1"/>
  <c r="C344" i="2"/>
  <c r="E344" i="2" s="1"/>
  <c r="D344" i="2"/>
  <c r="H344" i="2" s="1"/>
  <c r="B345" i="2"/>
  <c r="F345" i="2" s="1"/>
  <c r="G345" i="2" l="1"/>
  <c r="I344" i="2"/>
  <c r="J344" i="2"/>
  <c r="K344" i="2" s="1"/>
  <c r="C345" i="2"/>
  <c r="E345" i="2" s="1"/>
  <c r="D345" i="2"/>
  <c r="H345" i="2" s="1"/>
  <c r="B346" i="2"/>
  <c r="F346" i="2" s="1"/>
  <c r="G346" i="2" l="1"/>
  <c r="I345" i="2"/>
  <c r="J345" i="2"/>
  <c r="K345" i="2" s="1"/>
  <c r="C346" i="2"/>
  <c r="E346" i="2" s="1"/>
  <c r="D346" i="2"/>
  <c r="H346" i="2" s="1"/>
  <c r="B347" i="2"/>
  <c r="F347" i="2" s="1"/>
  <c r="G347" i="2" l="1"/>
  <c r="I346" i="2"/>
  <c r="J346" i="2"/>
  <c r="K346" i="2" s="1"/>
  <c r="C347" i="2"/>
  <c r="E347" i="2" s="1"/>
  <c r="D347" i="2"/>
  <c r="H347" i="2" s="1"/>
  <c r="B348" i="2"/>
  <c r="F348" i="2" s="1"/>
  <c r="G348" i="2" l="1"/>
  <c r="I347" i="2"/>
  <c r="J347" i="2"/>
  <c r="K347" i="2" s="1"/>
  <c r="C348" i="2"/>
  <c r="E348" i="2" s="1"/>
  <c r="D348" i="2"/>
  <c r="H348" i="2" s="1"/>
  <c r="B349" i="2"/>
  <c r="F349" i="2" s="1"/>
  <c r="G349" i="2" l="1"/>
  <c r="I348" i="2"/>
  <c r="J348" i="2"/>
  <c r="K348" i="2" s="1"/>
  <c r="C349" i="2"/>
  <c r="E349" i="2" s="1"/>
  <c r="D349" i="2"/>
  <c r="H349" i="2" s="1"/>
  <c r="B350" i="2"/>
  <c r="F350" i="2" s="1"/>
  <c r="P30" i="2" s="1" a="1"/>
  <c r="P30" i="2" s="1"/>
  <c r="G350" i="2" l="1"/>
  <c r="Q30" i="2" s="1" a="1"/>
  <c r="Q30" i="2" s="1"/>
  <c r="I349" i="2"/>
  <c r="J349" i="2"/>
  <c r="K349" i="2" s="1"/>
  <c r="C350" i="2"/>
  <c r="E350" i="2" s="1"/>
  <c r="D350" i="2"/>
  <c r="N30" i="2" s="1" a="1"/>
  <c r="N30" i="2" s="1"/>
  <c r="B351" i="2"/>
  <c r="F351" i="2" s="1"/>
  <c r="G351" i="2" l="1"/>
  <c r="H350" i="2"/>
  <c r="R30" i="2" s="1" a="1"/>
  <c r="R30" i="2" s="1"/>
  <c r="C351" i="2"/>
  <c r="E351" i="2" s="1"/>
  <c r="D351" i="2"/>
  <c r="H351" i="2" s="1"/>
  <c r="B352" i="2"/>
  <c r="F352" i="2" s="1"/>
  <c r="G352" i="2" l="1"/>
  <c r="I351" i="2"/>
  <c r="J351" i="2"/>
  <c r="K351" i="2" s="1"/>
  <c r="I350" i="2"/>
  <c r="S30" i="2" s="1" a="1"/>
  <c r="S30" i="2" s="1"/>
  <c r="J350" i="2"/>
  <c r="C352" i="2"/>
  <c r="E352" i="2" s="1"/>
  <c r="D352" i="2"/>
  <c r="H352" i="2" s="1"/>
  <c r="B353" i="2"/>
  <c r="F353" i="2" s="1"/>
  <c r="K350" i="2" l="1"/>
  <c r="U30" i="2" s="1" a="1"/>
  <c r="U30" i="2" s="1"/>
  <c r="T30" i="2" a="1"/>
  <c r="T30" i="2" s="1"/>
  <c r="G353" i="2"/>
  <c r="I352" i="2"/>
  <c r="J352" i="2"/>
  <c r="K352" i="2" s="1"/>
  <c r="C353" i="2"/>
  <c r="E353" i="2" s="1"/>
  <c r="D353" i="2"/>
  <c r="H353" i="2" s="1"/>
  <c r="B354" i="2"/>
  <c r="F354" i="2" s="1"/>
  <c r="G354" i="2" l="1"/>
  <c r="I353" i="2"/>
  <c r="J353" i="2"/>
  <c r="K353" i="2" s="1"/>
  <c r="C354" i="2"/>
  <c r="E354" i="2" s="1"/>
  <c r="D354" i="2"/>
  <c r="H354" i="2" s="1"/>
  <c r="B355" i="2"/>
  <c r="F355" i="2" s="1"/>
  <c r="G355" i="2" l="1"/>
  <c r="I354" i="2"/>
  <c r="J354" i="2"/>
  <c r="K354" i="2" s="1"/>
  <c r="C355" i="2"/>
  <c r="E355" i="2" s="1"/>
  <c r="D355" i="2"/>
  <c r="H355" i="2" s="1"/>
  <c r="B356" i="2"/>
  <c r="F356" i="2" s="1"/>
  <c r="G356" i="2" l="1"/>
  <c r="I355" i="2"/>
  <c r="J355" i="2"/>
  <c r="K355" i="2" s="1"/>
  <c r="C356" i="2"/>
  <c r="E356" i="2" s="1"/>
  <c r="D356" i="2"/>
  <c r="H356" i="2" s="1"/>
  <c r="B357" i="2"/>
  <c r="F357" i="2" s="1"/>
  <c r="G357" i="2" l="1"/>
  <c r="I356" i="2"/>
  <c r="J356" i="2"/>
  <c r="K356" i="2" s="1"/>
  <c r="C357" i="2"/>
  <c r="E357" i="2" s="1"/>
  <c r="D357" i="2"/>
  <c r="H357" i="2" s="1"/>
  <c r="B358" i="2"/>
  <c r="F358" i="2" s="1"/>
  <c r="G358" i="2" l="1"/>
  <c r="I357" i="2"/>
  <c r="J357" i="2"/>
  <c r="K357" i="2" s="1"/>
  <c r="C358" i="2"/>
  <c r="E358" i="2" s="1"/>
  <c r="D358" i="2"/>
  <c r="H358" i="2" s="1"/>
  <c r="B359" i="2"/>
  <c r="F359" i="2" s="1"/>
  <c r="G359" i="2" l="1"/>
  <c r="I358" i="2"/>
  <c r="J358" i="2"/>
  <c r="K358" i="2" s="1"/>
  <c r="C359" i="2"/>
  <c r="E359" i="2" s="1"/>
  <c r="D359" i="2"/>
  <c r="H359" i="2" s="1"/>
  <c r="B360" i="2"/>
  <c r="F360" i="2" s="1"/>
  <c r="G360" i="2" l="1"/>
  <c r="I359" i="2"/>
  <c r="J359" i="2"/>
  <c r="K359" i="2" s="1"/>
  <c r="C360" i="2"/>
  <c r="E360" i="2" s="1"/>
  <c r="D360" i="2"/>
  <c r="H360" i="2" s="1"/>
  <c r="B361" i="2"/>
  <c r="F361" i="2" s="1"/>
  <c r="G361" i="2" l="1"/>
  <c r="I360" i="2"/>
  <c r="J360" i="2"/>
  <c r="K360" i="2" s="1"/>
  <c r="C361" i="2"/>
  <c r="E361" i="2" s="1"/>
  <c r="D361" i="2"/>
  <c r="H361" i="2" s="1"/>
  <c r="B362" i="2"/>
  <c r="F362" i="2" s="1"/>
  <c r="G362" i="2" l="1"/>
  <c r="I361" i="2"/>
  <c r="J361" i="2"/>
  <c r="K361" i="2" s="1"/>
  <c r="C362" i="2"/>
  <c r="E362" i="2" s="1"/>
  <c r="O31" i="2" s="1" a="1"/>
  <c r="O31" i="2" s="1"/>
  <c r="D362" i="2"/>
  <c r="N31" i="2" s="1" a="1"/>
  <c r="N31" i="2" s="1"/>
  <c r="B363" i="2"/>
  <c r="F363" i="2" s="1"/>
  <c r="G363" i="2" l="1"/>
  <c r="H362" i="2"/>
  <c r="R31" i="2" s="1" a="1"/>
  <c r="R31" i="2" s="1"/>
  <c r="C363" i="2"/>
  <c r="E363" i="2" s="1"/>
  <c r="D363" i="2"/>
  <c r="H363" i="2" s="1"/>
  <c r="B364" i="2"/>
  <c r="F364" i="2" s="1"/>
  <c r="G364" i="2" l="1"/>
  <c r="I363" i="2"/>
  <c r="J363" i="2"/>
  <c r="K363" i="2" s="1"/>
  <c r="I362" i="2"/>
  <c r="S31" i="2" s="1" a="1"/>
  <c r="S31" i="2" s="1"/>
  <c r="J362" i="2"/>
  <c r="C364" i="2"/>
  <c r="E364" i="2" s="1"/>
  <c r="D364" i="2"/>
  <c r="H364" i="2" s="1"/>
  <c r="B365" i="2"/>
  <c r="F365" i="2" s="1"/>
  <c r="K362" i="2" l="1"/>
  <c r="U31" i="2" s="1" a="1"/>
  <c r="U31" i="2" s="1"/>
  <c r="T31" i="2" a="1"/>
  <c r="T31" i="2" s="1"/>
  <c r="G365" i="2"/>
  <c r="I364" i="2"/>
  <c r="J364" i="2"/>
  <c r="K364" i="2" s="1"/>
  <c r="C365" i="2"/>
  <c r="E365" i="2" s="1"/>
  <c r="D365" i="2"/>
  <c r="H365" i="2" s="1"/>
  <c r="B366" i="2"/>
  <c r="F366" i="2" s="1"/>
  <c r="G366" i="2" l="1"/>
  <c r="I365" i="2"/>
  <c r="J365" i="2"/>
  <c r="K365" i="2" s="1"/>
  <c r="C366" i="2"/>
  <c r="E366" i="2" s="1"/>
  <c r="D366" i="2"/>
  <c r="H366" i="2" s="1"/>
  <c r="B367" i="2"/>
  <c r="F367" i="2" s="1"/>
  <c r="G367" i="2" l="1"/>
  <c r="I366" i="2"/>
  <c r="J366" i="2"/>
  <c r="K366" i="2" s="1"/>
  <c r="C367" i="2"/>
  <c r="E367" i="2" s="1"/>
  <c r="D367" i="2"/>
  <c r="H367" i="2" s="1"/>
  <c r="B368" i="2"/>
  <c r="F368" i="2" s="1"/>
  <c r="G368" i="2" l="1"/>
  <c r="I367" i="2"/>
  <c r="J367" i="2"/>
  <c r="K367" i="2" s="1"/>
  <c r="C368" i="2"/>
  <c r="E368" i="2" s="1"/>
  <c r="D368" i="2"/>
  <c r="H368" i="2" s="1"/>
  <c r="B369" i="2"/>
  <c r="F369" i="2" s="1"/>
  <c r="G369" i="2" l="1"/>
  <c r="I368" i="2"/>
  <c r="J368" i="2"/>
  <c r="K368" i="2" s="1"/>
  <c r="C369" i="2"/>
  <c r="E369" i="2" s="1"/>
  <c r="D369" i="2"/>
  <c r="H369" i="2" s="1"/>
  <c r="B370" i="2"/>
  <c r="F370" i="2" s="1"/>
  <c r="G370" i="2" l="1"/>
  <c r="I369" i="2"/>
  <c r="J369" i="2"/>
  <c r="K369" i="2" s="1"/>
  <c r="C370" i="2"/>
  <c r="E370" i="2" s="1"/>
  <c r="D370" i="2"/>
  <c r="H370" i="2" s="1"/>
  <c r="B371" i="2"/>
  <c r="F371" i="2" s="1"/>
  <c r="G371" i="2" l="1"/>
  <c r="I370" i="2"/>
  <c r="J370" i="2"/>
  <c r="K370" i="2" s="1"/>
  <c r="C371" i="2"/>
  <c r="E371" i="2" s="1"/>
  <c r="D371" i="2"/>
  <c r="H371" i="2" s="1"/>
  <c r="B372" i="2"/>
  <c r="F372" i="2" s="1"/>
  <c r="G372" i="2" l="1"/>
  <c r="I371" i="2"/>
  <c r="J371" i="2"/>
  <c r="K371" i="2" s="1"/>
  <c r="C372" i="2"/>
  <c r="E372" i="2" s="1"/>
  <c r="D372" i="2"/>
  <c r="H372" i="2" s="1"/>
  <c r="B373" i="2"/>
  <c r="F373" i="2" s="1"/>
  <c r="G373" i="2" l="1"/>
  <c r="I372" i="2"/>
  <c r="J372" i="2"/>
  <c r="K372" i="2" s="1"/>
  <c r="C373" i="2"/>
  <c r="E373" i="2" s="1"/>
  <c r="D373" i="2"/>
  <c r="H373" i="2" s="1"/>
  <c r="B374" i="2"/>
  <c r="F374" i="2" s="1"/>
  <c r="P32" i="2" s="1" a="1"/>
  <c r="P32" i="2" s="1"/>
  <c r="G374" i="2" l="1"/>
  <c r="I373" i="2"/>
  <c r="J373" i="2"/>
  <c r="K373" i="2" s="1"/>
  <c r="C374" i="2"/>
  <c r="E374" i="2" s="1"/>
  <c r="O32" i="2" s="1" a="1"/>
  <c r="O32" i="2" s="1"/>
  <c r="D374" i="2"/>
  <c r="N32" i="2" s="1" a="1"/>
  <c r="N32" i="2" s="1"/>
  <c r="B375" i="2"/>
  <c r="F375" i="2" s="1"/>
  <c r="G375" i="2" l="1"/>
  <c r="H374" i="2"/>
  <c r="R32" i="2" s="1" a="1"/>
  <c r="R32" i="2" s="1"/>
  <c r="C375" i="2"/>
  <c r="E375" i="2" s="1"/>
  <c r="D375" i="2"/>
  <c r="H375" i="2" s="1"/>
  <c r="B376" i="2"/>
  <c r="F376" i="2" s="1"/>
  <c r="G376" i="2" l="1"/>
  <c r="I375" i="2"/>
  <c r="J375" i="2"/>
  <c r="K375" i="2" s="1"/>
  <c r="I374" i="2"/>
  <c r="S32" i="2" s="1" a="1"/>
  <c r="S32" i="2" s="1"/>
  <c r="J374" i="2"/>
  <c r="C376" i="2"/>
  <c r="E376" i="2" s="1"/>
  <c r="D376" i="2"/>
  <c r="H376" i="2" s="1"/>
  <c r="B377" i="2"/>
  <c r="F377" i="2" s="1"/>
  <c r="K374" i="2" l="1"/>
  <c r="U32" i="2" s="1" a="1"/>
  <c r="U32" i="2" s="1"/>
  <c r="T32" i="2" a="1"/>
  <c r="T32" i="2" s="1"/>
  <c r="G377" i="2"/>
  <c r="I376" i="2"/>
  <c r="J376" i="2"/>
  <c r="K376" i="2" s="1"/>
  <c r="C377" i="2"/>
  <c r="E377" i="2" s="1"/>
  <c r="D377" i="2"/>
  <c r="H377" i="2" s="1"/>
  <c r="B378" i="2"/>
  <c r="F378" i="2" s="1"/>
  <c r="G378" i="2" l="1"/>
  <c r="I377" i="2"/>
  <c r="J377" i="2"/>
  <c r="K377" i="2" s="1"/>
  <c r="C378" i="2"/>
  <c r="E378" i="2" s="1"/>
  <c r="D378" i="2"/>
  <c r="H378" i="2" s="1"/>
  <c r="B379" i="2"/>
  <c r="F379" i="2" s="1"/>
  <c r="G379" i="2" l="1"/>
  <c r="I378" i="2"/>
  <c r="J378" i="2"/>
  <c r="K378" i="2" s="1"/>
  <c r="C379" i="2"/>
  <c r="E379" i="2" s="1"/>
  <c r="D379" i="2"/>
  <c r="H379" i="2" s="1"/>
  <c r="B380" i="2"/>
  <c r="F380" i="2" s="1"/>
  <c r="G380" i="2" l="1"/>
  <c r="I379" i="2"/>
  <c r="J379" i="2"/>
  <c r="K379" i="2" s="1"/>
  <c r="C380" i="2"/>
  <c r="E380" i="2" s="1"/>
  <c r="D380" i="2"/>
  <c r="H380" i="2" s="1"/>
  <c r="B381" i="2"/>
  <c r="F381" i="2" s="1"/>
  <c r="G381" i="2" l="1"/>
  <c r="I380" i="2"/>
  <c r="J380" i="2"/>
  <c r="K380" i="2" s="1"/>
  <c r="C381" i="2"/>
  <c r="E381" i="2" s="1"/>
  <c r="D381" i="2"/>
  <c r="H381" i="2" s="1"/>
  <c r="B382" i="2"/>
  <c r="F382" i="2" s="1"/>
  <c r="G382" i="2" l="1"/>
  <c r="I381" i="2"/>
  <c r="J381" i="2"/>
  <c r="K381" i="2" s="1"/>
  <c r="C382" i="2"/>
  <c r="E382" i="2" s="1"/>
  <c r="D382" i="2"/>
  <c r="H382" i="2" s="1"/>
  <c r="B383" i="2"/>
  <c r="F383" i="2" s="1"/>
  <c r="G383" i="2" l="1"/>
  <c r="I382" i="2"/>
  <c r="J382" i="2"/>
  <c r="K382" i="2" s="1"/>
  <c r="C383" i="2"/>
  <c r="E383" i="2" s="1"/>
  <c r="D383" i="2"/>
  <c r="H383" i="2" s="1"/>
  <c r="B384" i="2"/>
  <c r="F384" i="2" s="1"/>
  <c r="G384" i="2" l="1"/>
  <c r="I383" i="2"/>
  <c r="J383" i="2"/>
  <c r="K383" i="2" s="1"/>
  <c r="C384" i="2"/>
  <c r="E384" i="2" s="1"/>
  <c r="D384" i="2"/>
  <c r="H384" i="2" s="1"/>
  <c r="B385" i="2"/>
  <c r="F385" i="2" s="1"/>
  <c r="G385" i="2" l="1"/>
  <c r="I384" i="2"/>
  <c r="J384" i="2"/>
  <c r="K384" i="2" s="1"/>
  <c r="C385" i="2"/>
  <c r="E385" i="2" s="1"/>
  <c r="D385" i="2"/>
  <c r="H385" i="2" s="1"/>
  <c r="B386" i="2"/>
  <c r="F386" i="2" s="1"/>
  <c r="P33" i="2" s="1" a="1"/>
  <c r="P33" i="2" s="1"/>
  <c r="G386" i="2" l="1"/>
  <c r="Q33" i="2" s="1" a="1"/>
  <c r="Q33" i="2" s="1"/>
  <c r="I385" i="2"/>
  <c r="J385" i="2"/>
  <c r="K385" i="2" s="1"/>
  <c r="C386" i="2"/>
  <c r="E386" i="2" s="1"/>
  <c r="O33" i="2" s="1" a="1"/>
  <c r="O33" i="2" s="1"/>
  <c r="D386" i="2"/>
  <c r="N33" i="2" s="1" a="1"/>
  <c r="N33" i="2" s="1"/>
  <c r="B387" i="2"/>
  <c r="F387" i="2" s="1"/>
  <c r="G387" i="2" l="1"/>
  <c r="H386" i="2"/>
  <c r="R33" i="2" s="1" a="1"/>
  <c r="R33" i="2" s="1"/>
  <c r="C387" i="2"/>
  <c r="E387" i="2" s="1"/>
  <c r="D387" i="2"/>
  <c r="H387" i="2" s="1"/>
  <c r="B388" i="2"/>
  <c r="F388" i="2" s="1"/>
  <c r="G388" i="2" l="1"/>
  <c r="I387" i="2"/>
  <c r="J387" i="2"/>
  <c r="K387" i="2" s="1"/>
  <c r="I386" i="2"/>
  <c r="S33" i="2" s="1" a="1"/>
  <c r="S33" i="2" s="1"/>
  <c r="J386" i="2"/>
  <c r="C388" i="2"/>
  <c r="E388" i="2" s="1"/>
  <c r="D388" i="2"/>
  <c r="H388" i="2" s="1"/>
  <c r="B389" i="2"/>
  <c r="F389" i="2" s="1"/>
  <c r="K386" i="2" l="1"/>
  <c r="U33" i="2" s="1" a="1"/>
  <c r="U33" i="2" s="1"/>
  <c r="T33" i="2" a="1"/>
  <c r="T33" i="2" s="1"/>
  <c r="G389" i="2"/>
  <c r="I388" i="2"/>
  <c r="J388" i="2"/>
  <c r="K388" i="2" s="1"/>
  <c r="C389" i="2"/>
  <c r="E389" i="2" s="1"/>
  <c r="D389" i="2"/>
  <c r="H389" i="2" s="1"/>
  <c r="B390" i="2"/>
  <c r="F390" i="2" s="1"/>
  <c r="G390" i="2" l="1"/>
  <c r="I389" i="2"/>
  <c r="J389" i="2"/>
  <c r="K389" i="2" s="1"/>
  <c r="C390" i="2"/>
  <c r="E390" i="2" s="1"/>
  <c r="D390" i="2"/>
  <c r="H390" i="2" s="1"/>
  <c r="B391" i="2"/>
  <c r="F391" i="2" s="1"/>
  <c r="G391" i="2" l="1"/>
  <c r="I390" i="2"/>
  <c r="J390" i="2"/>
  <c r="K390" i="2" s="1"/>
  <c r="C391" i="2"/>
  <c r="E391" i="2" s="1"/>
  <c r="D391" i="2"/>
  <c r="H391" i="2" s="1"/>
  <c r="B392" i="2"/>
  <c r="F392" i="2" s="1"/>
  <c r="G392" i="2" l="1"/>
  <c r="I391" i="2"/>
  <c r="J391" i="2"/>
  <c r="K391" i="2" s="1"/>
  <c r="C392" i="2"/>
  <c r="E392" i="2" s="1"/>
  <c r="D392" i="2"/>
  <c r="H392" i="2" s="1"/>
  <c r="B393" i="2"/>
  <c r="F393" i="2" s="1"/>
  <c r="G393" i="2" l="1"/>
  <c r="I392" i="2"/>
  <c r="J392" i="2"/>
  <c r="K392" i="2" s="1"/>
  <c r="C393" i="2"/>
  <c r="E393" i="2" s="1"/>
  <c r="D393" i="2"/>
  <c r="H393" i="2" s="1"/>
  <c r="B394" i="2"/>
  <c r="F394" i="2" s="1"/>
  <c r="G394" i="2" l="1"/>
  <c r="I393" i="2"/>
  <c r="J393" i="2"/>
  <c r="K393" i="2" s="1"/>
  <c r="C394" i="2"/>
  <c r="E394" i="2" s="1"/>
  <c r="D394" i="2"/>
  <c r="H394" i="2" s="1"/>
  <c r="B395" i="2"/>
  <c r="F395" i="2" s="1"/>
  <c r="G395" i="2" l="1"/>
  <c r="I394" i="2"/>
  <c r="J394" i="2"/>
  <c r="K394" i="2" s="1"/>
  <c r="C395" i="2"/>
  <c r="E395" i="2" s="1"/>
  <c r="D395" i="2"/>
  <c r="H395" i="2" s="1"/>
  <c r="B396" i="2"/>
  <c r="F396" i="2" s="1"/>
  <c r="G396" i="2" l="1"/>
  <c r="I395" i="2"/>
  <c r="J395" i="2"/>
  <c r="K395" i="2" s="1"/>
  <c r="C396" i="2"/>
  <c r="E396" i="2" s="1"/>
  <c r="D396" i="2"/>
  <c r="H396" i="2" s="1"/>
  <c r="B397" i="2"/>
  <c r="F397" i="2" s="1"/>
  <c r="G397" i="2" l="1"/>
  <c r="I396" i="2"/>
  <c r="J396" i="2"/>
  <c r="K396" i="2" s="1"/>
  <c r="C397" i="2"/>
  <c r="E397" i="2" s="1"/>
  <c r="D397" i="2"/>
  <c r="H397" i="2" s="1"/>
  <c r="B398" i="2"/>
  <c r="F398" i="2" s="1"/>
  <c r="P34" i="2" s="1" a="1"/>
  <c r="P34" i="2" s="1"/>
  <c r="G398" i="2" l="1"/>
  <c r="Q34" i="2" s="1" a="1"/>
  <c r="Q34" i="2" s="1"/>
  <c r="I397" i="2"/>
  <c r="J397" i="2"/>
  <c r="K397" i="2" s="1"/>
  <c r="C398" i="2"/>
  <c r="E398" i="2" s="1"/>
  <c r="O34" i="2" s="1" a="1"/>
  <c r="O34" i="2" s="1"/>
  <c r="D398" i="2"/>
  <c r="N34" i="2" s="1" a="1"/>
  <c r="N34" i="2" s="1"/>
  <c r="B399" i="2"/>
  <c r="F399" i="2" s="1"/>
  <c r="G399" i="2" l="1"/>
  <c r="H398" i="2"/>
  <c r="R34" i="2" s="1" a="1"/>
  <c r="R34" i="2" s="1"/>
  <c r="C399" i="2"/>
  <c r="E399" i="2" s="1"/>
  <c r="D399" i="2"/>
  <c r="H399" i="2" s="1"/>
  <c r="B400" i="2"/>
  <c r="F400" i="2" s="1"/>
  <c r="G400" i="2" l="1"/>
  <c r="I399" i="2"/>
  <c r="J399" i="2"/>
  <c r="K399" i="2" s="1"/>
  <c r="I398" i="2"/>
  <c r="S34" i="2" s="1" a="1"/>
  <c r="S34" i="2" s="1"/>
  <c r="J398" i="2"/>
  <c r="C400" i="2"/>
  <c r="E400" i="2" s="1"/>
  <c r="D400" i="2"/>
  <c r="H400" i="2" s="1"/>
  <c r="B401" i="2"/>
  <c r="F401" i="2" s="1"/>
  <c r="K398" i="2" l="1"/>
  <c r="U34" i="2" s="1" a="1"/>
  <c r="U34" i="2" s="1"/>
  <c r="T34" i="2" a="1"/>
  <c r="T34" i="2" s="1"/>
  <c r="G401" i="2"/>
  <c r="I400" i="2"/>
  <c r="J400" i="2"/>
  <c r="K400" i="2" s="1"/>
  <c r="C401" i="2"/>
  <c r="E401" i="2" s="1"/>
  <c r="D401" i="2"/>
  <c r="H401" i="2" s="1"/>
  <c r="B402" i="2"/>
  <c r="F402" i="2" s="1"/>
  <c r="G402" i="2" l="1"/>
  <c r="I401" i="2"/>
  <c r="J401" i="2"/>
  <c r="K401" i="2" s="1"/>
  <c r="C402" i="2"/>
  <c r="E402" i="2" s="1"/>
  <c r="D402" i="2"/>
  <c r="H402" i="2" s="1"/>
  <c r="B403" i="2"/>
  <c r="F403" i="2" s="1"/>
  <c r="G403" i="2" l="1"/>
  <c r="I402" i="2"/>
  <c r="J402" i="2"/>
  <c r="K402" i="2" s="1"/>
  <c r="C403" i="2"/>
  <c r="E403" i="2" s="1"/>
  <c r="D403" i="2"/>
  <c r="H403" i="2" s="1"/>
  <c r="B404" i="2"/>
  <c r="F404" i="2" s="1"/>
  <c r="G404" i="2" l="1"/>
  <c r="I403" i="2"/>
  <c r="J403" i="2"/>
  <c r="K403" i="2" s="1"/>
  <c r="C404" i="2"/>
  <c r="E404" i="2" s="1"/>
  <c r="D404" i="2"/>
  <c r="H404" i="2" s="1"/>
  <c r="B405" i="2"/>
  <c r="F405" i="2" s="1"/>
  <c r="G405" i="2" l="1"/>
  <c r="I404" i="2"/>
  <c r="J404" i="2"/>
  <c r="K404" i="2" s="1"/>
  <c r="C405" i="2"/>
  <c r="E405" i="2" s="1"/>
  <c r="D405" i="2"/>
  <c r="H405" i="2" s="1"/>
  <c r="B406" i="2"/>
  <c r="F406" i="2" s="1"/>
  <c r="G406" i="2" l="1"/>
  <c r="I405" i="2"/>
  <c r="J405" i="2"/>
  <c r="K405" i="2" s="1"/>
  <c r="C406" i="2"/>
  <c r="E406" i="2" s="1"/>
  <c r="D406" i="2"/>
  <c r="H406" i="2" s="1"/>
  <c r="B407" i="2"/>
  <c r="F407" i="2" s="1"/>
  <c r="G407" i="2" l="1"/>
  <c r="I406" i="2"/>
  <c r="J406" i="2"/>
  <c r="K406" i="2" s="1"/>
  <c r="C407" i="2"/>
  <c r="E407" i="2" s="1"/>
  <c r="D407" i="2"/>
  <c r="H407" i="2" s="1"/>
  <c r="B408" i="2"/>
  <c r="F408" i="2" s="1"/>
  <c r="G408" i="2" l="1"/>
  <c r="I407" i="2"/>
  <c r="J407" i="2"/>
  <c r="K407" i="2" s="1"/>
  <c r="C408" i="2"/>
  <c r="E408" i="2" s="1"/>
  <c r="D408" i="2"/>
  <c r="H408" i="2" s="1"/>
  <c r="B409" i="2"/>
  <c r="F409" i="2" s="1"/>
  <c r="G409" i="2" l="1"/>
  <c r="I408" i="2"/>
  <c r="J408" i="2"/>
  <c r="K408" i="2" s="1"/>
  <c r="C409" i="2"/>
  <c r="E409" i="2" s="1"/>
  <c r="D409" i="2"/>
  <c r="H409" i="2" s="1"/>
  <c r="B410" i="2"/>
  <c r="F410" i="2" s="1"/>
  <c r="P35" i="2" s="1" a="1"/>
  <c r="P35" i="2" s="1"/>
  <c r="G410" i="2" l="1"/>
  <c r="Q35" i="2" s="1" a="1"/>
  <c r="Q35" i="2" s="1"/>
  <c r="I409" i="2"/>
  <c r="J409" i="2"/>
  <c r="K409" i="2" s="1"/>
  <c r="C410" i="2"/>
  <c r="E410" i="2" s="1"/>
  <c r="O35" i="2" s="1" a="1"/>
  <c r="O35" i="2" s="1"/>
  <c r="D410" i="2"/>
  <c r="N35" i="2" s="1" a="1"/>
  <c r="N35" i="2" s="1"/>
  <c r="B411" i="2"/>
  <c r="F411" i="2" s="1"/>
  <c r="G411" i="2" l="1"/>
  <c r="H410" i="2"/>
  <c r="R35" i="2" s="1" a="1"/>
  <c r="R35" i="2" s="1"/>
  <c r="C411" i="2"/>
  <c r="E411" i="2" s="1"/>
  <c r="D411" i="2"/>
  <c r="H411" i="2" s="1"/>
  <c r="B412" i="2"/>
  <c r="F412" i="2" s="1"/>
  <c r="G412" i="2" l="1"/>
  <c r="I411" i="2"/>
  <c r="J411" i="2"/>
  <c r="K411" i="2" s="1"/>
  <c r="I410" i="2"/>
  <c r="S35" i="2" s="1" a="1"/>
  <c r="S35" i="2" s="1"/>
  <c r="J410" i="2"/>
  <c r="C412" i="2"/>
  <c r="E412" i="2" s="1"/>
  <c r="D412" i="2"/>
  <c r="H412" i="2" s="1"/>
  <c r="B413" i="2"/>
  <c r="F413" i="2" s="1"/>
  <c r="K410" i="2" l="1"/>
  <c r="U35" i="2" s="1" a="1"/>
  <c r="U35" i="2" s="1"/>
  <c r="T35" i="2" a="1"/>
  <c r="T35" i="2" s="1"/>
  <c r="G413" i="2"/>
  <c r="I412" i="2"/>
  <c r="J412" i="2"/>
  <c r="K412" i="2" s="1"/>
  <c r="C413" i="2"/>
  <c r="E413" i="2" s="1"/>
  <c r="D413" i="2"/>
  <c r="H413" i="2" s="1"/>
  <c r="B414" i="2"/>
  <c r="F414" i="2" s="1"/>
  <c r="G414" i="2" l="1"/>
  <c r="I413" i="2"/>
  <c r="J413" i="2"/>
  <c r="K413" i="2" s="1"/>
  <c r="C414" i="2"/>
  <c r="E414" i="2" s="1"/>
  <c r="D414" i="2"/>
  <c r="H414" i="2" s="1"/>
  <c r="B415" i="2"/>
  <c r="F415" i="2" s="1"/>
  <c r="G415" i="2" l="1"/>
  <c r="I414" i="2"/>
  <c r="J414" i="2"/>
  <c r="K414" i="2" s="1"/>
  <c r="C415" i="2"/>
  <c r="E415" i="2" s="1"/>
  <c r="D415" i="2"/>
  <c r="H415" i="2" s="1"/>
  <c r="B416" i="2"/>
  <c r="F416" i="2" s="1"/>
  <c r="G416" i="2" l="1"/>
  <c r="I415" i="2"/>
  <c r="J415" i="2"/>
  <c r="K415" i="2" s="1"/>
  <c r="C416" i="2"/>
  <c r="E416" i="2" s="1"/>
  <c r="D416" i="2"/>
  <c r="H416" i="2" s="1"/>
  <c r="B417" i="2"/>
  <c r="F417" i="2" s="1"/>
  <c r="G417" i="2" l="1"/>
  <c r="I416" i="2"/>
  <c r="J416" i="2"/>
  <c r="K416" i="2" s="1"/>
  <c r="C417" i="2"/>
  <c r="E417" i="2" s="1"/>
  <c r="D417" i="2"/>
  <c r="H417" i="2" s="1"/>
  <c r="B418" i="2"/>
  <c r="F418" i="2" s="1"/>
  <c r="G418" i="2" l="1"/>
  <c r="I417" i="2"/>
  <c r="J417" i="2"/>
  <c r="K417" i="2" s="1"/>
  <c r="C418" i="2"/>
  <c r="E418" i="2" s="1"/>
  <c r="D418" i="2"/>
  <c r="H418" i="2" s="1"/>
  <c r="B419" i="2"/>
  <c r="F419" i="2" s="1"/>
  <c r="G419" i="2" l="1"/>
  <c r="I418" i="2"/>
  <c r="J418" i="2"/>
  <c r="K418" i="2" s="1"/>
  <c r="C419" i="2"/>
  <c r="E419" i="2" s="1"/>
  <c r="D419" i="2"/>
  <c r="H419" i="2" s="1"/>
  <c r="B420" i="2"/>
  <c r="F420" i="2" s="1"/>
  <c r="G420" i="2" l="1"/>
  <c r="I419" i="2"/>
  <c r="J419" i="2"/>
  <c r="K419" i="2" s="1"/>
  <c r="C420" i="2"/>
  <c r="E420" i="2" s="1"/>
  <c r="D420" i="2"/>
  <c r="H420" i="2" s="1"/>
  <c r="B421" i="2"/>
  <c r="F421" i="2" s="1"/>
  <c r="G421" i="2" l="1"/>
  <c r="I420" i="2"/>
  <c r="J420" i="2"/>
  <c r="K420" i="2" s="1"/>
  <c r="C421" i="2"/>
  <c r="E421" i="2" s="1"/>
  <c r="D421" i="2"/>
  <c r="H421" i="2" s="1"/>
  <c r="B422" i="2"/>
  <c r="F422" i="2" s="1"/>
  <c r="P36" i="2" s="1" a="1"/>
  <c r="P36" i="2" s="1"/>
  <c r="G422" i="2" l="1"/>
  <c r="Q36" i="2" s="1" a="1"/>
  <c r="Q36" i="2" s="1"/>
  <c r="I421" i="2"/>
  <c r="J421" i="2"/>
  <c r="K421" i="2" s="1"/>
  <c r="C422" i="2"/>
  <c r="E422" i="2" s="1"/>
  <c r="O36" i="2" s="1" a="1"/>
  <c r="O36" i="2" s="1"/>
  <c r="D422" i="2"/>
  <c r="N36" i="2" s="1" a="1"/>
  <c r="N36" i="2" s="1"/>
  <c r="B423" i="2"/>
  <c r="F423" i="2" s="1"/>
  <c r="G423" i="2" l="1"/>
  <c r="H422" i="2"/>
  <c r="R36" i="2" s="1" a="1"/>
  <c r="R36" i="2" s="1"/>
  <c r="C423" i="2"/>
  <c r="E423" i="2" s="1"/>
  <c r="D423" i="2"/>
  <c r="H423" i="2" s="1"/>
  <c r="B424" i="2"/>
  <c r="F424" i="2" s="1"/>
  <c r="G424" i="2" l="1"/>
  <c r="I423" i="2"/>
  <c r="J423" i="2"/>
  <c r="K423" i="2" s="1"/>
  <c r="I422" i="2"/>
  <c r="S36" i="2" s="1" a="1"/>
  <c r="S36" i="2" s="1"/>
  <c r="J422" i="2"/>
  <c r="C424" i="2"/>
  <c r="E424" i="2" s="1"/>
  <c r="D424" i="2"/>
  <c r="H424" i="2" s="1"/>
  <c r="B425" i="2"/>
  <c r="F425" i="2" s="1"/>
  <c r="K422" i="2" l="1"/>
  <c r="U36" i="2" s="1" a="1"/>
  <c r="U36" i="2" s="1"/>
  <c r="T36" i="2" a="1"/>
  <c r="T36" i="2" s="1"/>
  <c r="G425" i="2"/>
  <c r="I424" i="2"/>
  <c r="J424" i="2"/>
  <c r="K424" i="2" s="1"/>
  <c r="C425" i="2"/>
  <c r="E425" i="2" s="1"/>
  <c r="D425" i="2"/>
  <c r="H425" i="2" s="1"/>
  <c r="B426" i="2"/>
  <c r="F426" i="2" s="1"/>
  <c r="G426" i="2" l="1"/>
  <c r="I425" i="2"/>
  <c r="J425" i="2"/>
  <c r="K425" i="2" s="1"/>
  <c r="C426" i="2"/>
  <c r="E426" i="2" s="1"/>
  <c r="D426" i="2"/>
  <c r="H426" i="2" s="1"/>
  <c r="B427" i="2"/>
  <c r="F427" i="2" s="1"/>
  <c r="G427" i="2" l="1"/>
  <c r="I426" i="2"/>
  <c r="J426" i="2"/>
  <c r="K426" i="2" s="1"/>
  <c r="C427" i="2"/>
  <c r="E427" i="2" s="1"/>
  <c r="D427" i="2"/>
  <c r="H427" i="2" s="1"/>
  <c r="B428" i="2"/>
  <c r="F428" i="2" s="1"/>
  <c r="G428" i="2" l="1"/>
  <c r="I427" i="2"/>
  <c r="J427" i="2"/>
  <c r="K427" i="2" s="1"/>
  <c r="C428" i="2"/>
  <c r="E428" i="2" s="1"/>
  <c r="D428" i="2"/>
  <c r="H428" i="2" s="1"/>
  <c r="B429" i="2"/>
  <c r="F429" i="2" s="1"/>
  <c r="G429" i="2" l="1"/>
  <c r="I428" i="2"/>
  <c r="J428" i="2"/>
  <c r="K428" i="2" s="1"/>
  <c r="C429" i="2"/>
  <c r="E429" i="2" s="1"/>
  <c r="D429" i="2"/>
  <c r="H429" i="2" s="1"/>
  <c r="B430" i="2"/>
  <c r="F430" i="2" s="1"/>
  <c r="G430" i="2" l="1"/>
  <c r="I429" i="2"/>
  <c r="J429" i="2"/>
  <c r="K429" i="2" s="1"/>
  <c r="C430" i="2"/>
  <c r="E430" i="2" s="1"/>
  <c r="D430" i="2"/>
  <c r="H430" i="2" s="1"/>
  <c r="B431" i="2"/>
  <c r="F431" i="2" s="1"/>
  <c r="G431" i="2" l="1"/>
  <c r="I430" i="2"/>
  <c r="J430" i="2"/>
  <c r="K430" i="2" s="1"/>
  <c r="C431" i="2"/>
  <c r="E431" i="2" s="1"/>
  <c r="D431" i="2"/>
  <c r="H431" i="2" s="1"/>
  <c r="B432" i="2"/>
  <c r="F432" i="2" s="1"/>
  <c r="G432" i="2" l="1"/>
  <c r="I431" i="2"/>
  <c r="J431" i="2"/>
  <c r="K431" i="2" s="1"/>
  <c r="C432" i="2"/>
  <c r="E432" i="2" s="1"/>
  <c r="D432" i="2"/>
  <c r="H432" i="2" s="1"/>
  <c r="B433" i="2"/>
  <c r="F433" i="2" s="1"/>
  <c r="G433" i="2" l="1"/>
  <c r="I432" i="2"/>
  <c r="J432" i="2"/>
  <c r="K432" i="2" s="1"/>
  <c r="C433" i="2"/>
  <c r="E433" i="2" s="1"/>
  <c r="D433" i="2"/>
  <c r="H433" i="2" s="1"/>
  <c r="B434" i="2"/>
  <c r="F434" i="2" s="1"/>
  <c r="P37" i="2" s="1" a="1"/>
  <c r="P37" i="2" s="1"/>
  <c r="G434" i="2" l="1"/>
  <c r="Q37" i="2" s="1" a="1"/>
  <c r="Q37" i="2" s="1"/>
  <c r="I433" i="2"/>
  <c r="J433" i="2"/>
  <c r="K433" i="2" s="1"/>
  <c r="C434" i="2"/>
  <c r="E434" i="2" s="1"/>
  <c r="O37" i="2" s="1" a="1"/>
  <c r="O37" i="2" s="1"/>
  <c r="D434" i="2"/>
  <c r="N37" i="2" s="1" a="1"/>
  <c r="N37" i="2" s="1"/>
  <c r="B435" i="2"/>
  <c r="F435" i="2" s="1"/>
  <c r="G435" i="2" l="1"/>
  <c r="H434" i="2"/>
  <c r="R37" i="2" s="1" a="1"/>
  <c r="R37" i="2" s="1"/>
  <c r="C435" i="2"/>
  <c r="E435" i="2" s="1"/>
  <c r="D435" i="2"/>
  <c r="H435" i="2" s="1"/>
  <c r="B436" i="2"/>
  <c r="F436" i="2" s="1"/>
  <c r="G436" i="2" l="1"/>
  <c r="I435" i="2"/>
  <c r="J435" i="2"/>
  <c r="K435" i="2" s="1"/>
  <c r="I434" i="2"/>
  <c r="S37" i="2" s="1" a="1"/>
  <c r="S37" i="2" s="1"/>
  <c r="J434" i="2"/>
  <c r="C436" i="2"/>
  <c r="E436" i="2" s="1"/>
  <c r="D436" i="2"/>
  <c r="H436" i="2" s="1"/>
  <c r="B437" i="2"/>
  <c r="F437" i="2" s="1"/>
  <c r="K434" i="2" l="1"/>
  <c r="U37" i="2" s="1" a="1"/>
  <c r="U37" i="2" s="1"/>
  <c r="T37" i="2" a="1"/>
  <c r="T37" i="2" s="1"/>
  <c r="G437" i="2"/>
  <c r="I436" i="2"/>
  <c r="J436" i="2"/>
  <c r="K436" i="2" s="1"/>
  <c r="C437" i="2"/>
  <c r="E437" i="2" s="1"/>
  <c r="D437" i="2"/>
  <c r="H437" i="2" s="1"/>
  <c r="B438" i="2"/>
  <c r="F438" i="2" s="1"/>
  <c r="G438" i="2" l="1"/>
  <c r="I437" i="2"/>
  <c r="J437" i="2"/>
  <c r="K437" i="2" s="1"/>
  <c r="C438" i="2"/>
  <c r="E438" i="2" s="1"/>
  <c r="D438" i="2"/>
  <c r="H438" i="2" s="1"/>
  <c r="B439" i="2"/>
  <c r="F439" i="2" s="1"/>
  <c r="G439" i="2" l="1"/>
  <c r="I438" i="2"/>
  <c r="J438" i="2"/>
  <c r="K438" i="2" s="1"/>
  <c r="C439" i="2"/>
  <c r="E439" i="2" s="1"/>
  <c r="D439" i="2"/>
  <c r="H439" i="2" s="1"/>
  <c r="B440" i="2"/>
  <c r="F440" i="2" s="1"/>
  <c r="G440" i="2" l="1"/>
  <c r="I439" i="2"/>
  <c r="J439" i="2"/>
  <c r="K439" i="2" s="1"/>
  <c r="C440" i="2"/>
  <c r="E440" i="2" s="1"/>
  <c r="D440" i="2"/>
  <c r="H440" i="2" s="1"/>
  <c r="B441" i="2"/>
  <c r="F441" i="2" s="1"/>
  <c r="G441" i="2" l="1"/>
  <c r="I440" i="2"/>
  <c r="J440" i="2"/>
  <c r="K440" i="2" s="1"/>
  <c r="C441" i="2"/>
  <c r="E441" i="2" s="1"/>
  <c r="D441" i="2"/>
  <c r="H441" i="2" s="1"/>
  <c r="B442" i="2"/>
  <c r="F442" i="2" s="1"/>
  <c r="G442" i="2" l="1"/>
  <c r="I441" i="2"/>
  <c r="J441" i="2"/>
  <c r="K441" i="2" s="1"/>
  <c r="C442" i="2"/>
  <c r="E442" i="2" s="1"/>
  <c r="D442" i="2"/>
  <c r="H442" i="2" s="1"/>
  <c r="B443" i="2"/>
  <c r="F443" i="2" s="1"/>
  <c r="G443" i="2" l="1"/>
  <c r="I442" i="2"/>
  <c r="J442" i="2"/>
  <c r="K442" i="2" s="1"/>
  <c r="C443" i="2"/>
  <c r="E443" i="2" s="1"/>
  <c r="D443" i="2"/>
  <c r="H443" i="2" s="1"/>
  <c r="B444" i="2"/>
  <c r="F444" i="2" s="1"/>
  <c r="G444" i="2" l="1"/>
  <c r="I443" i="2"/>
  <c r="J443" i="2"/>
  <c r="K443" i="2" s="1"/>
  <c r="C444" i="2"/>
  <c r="E444" i="2" s="1"/>
  <c r="D444" i="2"/>
  <c r="H444" i="2" s="1"/>
  <c r="B445" i="2"/>
  <c r="F445" i="2" s="1"/>
  <c r="G445" i="2" l="1"/>
  <c r="I444" i="2"/>
  <c r="J444" i="2"/>
  <c r="K444" i="2" s="1"/>
  <c r="C445" i="2"/>
  <c r="E445" i="2" s="1"/>
  <c r="D445" i="2"/>
  <c r="H445" i="2" s="1"/>
  <c r="B446" i="2"/>
  <c r="F446" i="2" s="1"/>
  <c r="P38" i="2" s="1" a="1"/>
  <c r="P38" i="2" s="1"/>
  <c r="G446" i="2" l="1"/>
  <c r="Q38" i="2" s="1" a="1"/>
  <c r="Q38" i="2" s="1"/>
  <c r="I445" i="2"/>
  <c r="J445" i="2"/>
  <c r="K445" i="2" s="1"/>
  <c r="C446" i="2"/>
  <c r="E446" i="2" s="1"/>
  <c r="O38" i="2" s="1" a="1"/>
  <c r="O38" i="2" s="1"/>
  <c r="D446" i="2"/>
  <c r="N38" i="2" s="1" a="1"/>
  <c r="N38" i="2" s="1"/>
  <c r="B447" i="2"/>
  <c r="F447" i="2" s="1"/>
  <c r="G447" i="2" l="1"/>
  <c r="H446" i="2"/>
  <c r="R38" i="2" s="1" a="1"/>
  <c r="R38" i="2" s="1"/>
  <c r="C447" i="2"/>
  <c r="E447" i="2" s="1"/>
  <c r="D447" i="2"/>
  <c r="H447" i="2" s="1"/>
  <c r="B448" i="2"/>
  <c r="F448" i="2" s="1"/>
  <c r="G448" i="2" l="1"/>
  <c r="I447" i="2"/>
  <c r="J447" i="2"/>
  <c r="K447" i="2" s="1"/>
  <c r="I446" i="2"/>
  <c r="S38" i="2" s="1" a="1"/>
  <c r="S38" i="2" s="1"/>
  <c r="J446" i="2"/>
  <c r="C448" i="2"/>
  <c r="E448" i="2" s="1"/>
  <c r="D448" i="2"/>
  <c r="H448" i="2" s="1"/>
  <c r="B449" i="2"/>
  <c r="F449" i="2" s="1"/>
  <c r="K446" i="2" l="1"/>
  <c r="U38" i="2" s="1" a="1"/>
  <c r="U38" i="2" s="1"/>
  <c r="T38" i="2" a="1"/>
  <c r="T38" i="2" s="1"/>
  <c r="G449" i="2"/>
  <c r="I448" i="2"/>
  <c r="J448" i="2"/>
  <c r="K448" i="2" s="1"/>
  <c r="C449" i="2"/>
  <c r="E449" i="2" s="1"/>
  <c r="D449" i="2"/>
  <c r="H449" i="2" s="1"/>
  <c r="B450" i="2"/>
  <c r="F450" i="2" s="1"/>
  <c r="G450" i="2" l="1"/>
  <c r="I449" i="2"/>
  <c r="J449" i="2"/>
  <c r="K449" i="2" s="1"/>
  <c r="C450" i="2"/>
  <c r="E450" i="2" s="1"/>
  <c r="D450" i="2"/>
  <c r="H450" i="2" s="1"/>
  <c r="B451" i="2"/>
  <c r="F451" i="2" s="1"/>
  <c r="G451" i="2" l="1"/>
  <c r="I450" i="2"/>
  <c r="J450" i="2"/>
  <c r="K450" i="2" s="1"/>
  <c r="C451" i="2"/>
  <c r="E451" i="2" s="1"/>
  <c r="D451" i="2"/>
  <c r="H451" i="2" s="1"/>
  <c r="B452" i="2"/>
  <c r="F452" i="2" s="1"/>
  <c r="G452" i="2" l="1"/>
  <c r="I451" i="2"/>
  <c r="J451" i="2"/>
  <c r="K451" i="2" s="1"/>
  <c r="C452" i="2"/>
  <c r="E452" i="2" s="1"/>
  <c r="D452" i="2"/>
  <c r="H452" i="2" s="1"/>
  <c r="B453" i="2"/>
  <c r="F453" i="2" s="1"/>
  <c r="G453" i="2" l="1"/>
  <c r="I452" i="2"/>
  <c r="J452" i="2"/>
  <c r="K452" i="2" s="1"/>
  <c r="C453" i="2"/>
  <c r="E453" i="2" s="1"/>
  <c r="D453" i="2"/>
  <c r="H453" i="2" s="1"/>
  <c r="B454" i="2"/>
  <c r="F454" i="2" s="1"/>
  <c r="G454" i="2" l="1"/>
  <c r="I453" i="2"/>
  <c r="J453" i="2"/>
  <c r="K453" i="2" s="1"/>
  <c r="C454" i="2"/>
  <c r="E454" i="2" s="1"/>
  <c r="D454" i="2"/>
  <c r="H454" i="2" s="1"/>
  <c r="B455" i="2"/>
  <c r="F455" i="2" s="1"/>
  <c r="G455" i="2" l="1"/>
  <c r="I454" i="2"/>
  <c r="J454" i="2"/>
  <c r="K454" i="2" s="1"/>
  <c r="C455" i="2"/>
  <c r="E455" i="2" s="1"/>
  <c r="D455" i="2"/>
  <c r="H455" i="2" s="1"/>
  <c r="B456" i="2"/>
  <c r="F456" i="2" s="1"/>
  <c r="G456" i="2" l="1"/>
  <c r="I455" i="2"/>
  <c r="J455" i="2"/>
  <c r="K455" i="2" s="1"/>
  <c r="C456" i="2"/>
  <c r="E456" i="2" s="1"/>
  <c r="D456" i="2"/>
  <c r="H456" i="2" s="1"/>
  <c r="B457" i="2"/>
  <c r="F457" i="2" s="1"/>
  <c r="G457" i="2" l="1"/>
  <c r="I456" i="2"/>
  <c r="J456" i="2"/>
  <c r="K456" i="2" s="1"/>
  <c r="C457" i="2"/>
  <c r="E457" i="2" s="1"/>
  <c r="D457" i="2"/>
  <c r="H457" i="2" s="1"/>
  <c r="B458" i="2"/>
  <c r="F458" i="2" s="1"/>
  <c r="P39" i="2" s="1" a="1"/>
  <c r="P39" i="2" s="1"/>
  <c r="G458" i="2" l="1"/>
  <c r="Q39" i="2" s="1" a="1"/>
  <c r="Q39" i="2" s="1"/>
  <c r="I457" i="2"/>
  <c r="J457" i="2"/>
  <c r="K457" i="2" s="1"/>
  <c r="C458" i="2"/>
  <c r="E458" i="2" s="1"/>
  <c r="O39" i="2" s="1" a="1"/>
  <c r="O39" i="2" s="1"/>
  <c r="D458" i="2"/>
  <c r="N39" i="2" s="1" a="1"/>
  <c r="N39" i="2" s="1"/>
  <c r="B459" i="2"/>
  <c r="F459" i="2" s="1"/>
  <c r="G459" i="2" l="1"/>
  <c r="H458" i="2"/>
  <c r="R39" i="2" s="1" a="1"/>
  <c r="R39" i="2" s="1"/>
  <c r="C459" i="2"/>
  <c r="E459" i="2" s="1"/>
  <c r="D459" i="2"/>
  <c r="H459" i="2" s="1"/>
  <c r="B460" i="2"/>
  <c r="F460" i="2" s="1"/>
  <c r="G460" i="2" l="1"/>
  <c r="I459" i="2"/>
  <c r="J459" i="2"/>
  <c r="K459" i="2" s="1"/>
  <c r="I458" i="2"/>
  <c r="S39" i="2" s="1" a="1"/>
  <c r="S39" i="2" s="1"/>
  <c r="J458" i="2"/>
  <c r="C460" i="2"/>
  <c r="E460" i="2" s="1"/>
  <c r="D460" i="2"/>
  <c r="H460" i="2" s="1"/>
  <c r="B461" i="2"/>
  <c r="F461" i="2" s="1"/>
  <c r="K458" i="2" l="1"/>
  <c r="U39" i="2" s="1" a="1"/>
  <c r="U39" i="2" s="1"/>
  <c r="T39" i="2" a="1"/>
  <c r="T39" i="2" s="1"/>
  <c r="G461" i="2"/>
  <c r="I460" i="2"/>
  <c r="J460" i="2"/>
  <c r="K460" i="2" s="1"/>
  <c r="C461" i="2"/>
  <c r="E461" i="2" s="1"/>
  <c r="D461" i="2"/>
  <c r="H461" i="2" s="1"/>
  <c r="B462" i="2"/>
  <c r="F462" i="2" s="1"/>
  <c r="G462" i="2" l="1"/>
  <c r="I461" i="2"/>
  <c r="J461" i="2"/>
  <c r="K461" i="2" s="1"/>
  <c r="C462" i="2"/>
  <c r="E462" i="2" s="1"/>
  <c r="D462" i="2"/>
  <c r="H462" i="2" s="1"/>
  <c r="B463" i="2"/>
  <c r="F463" i="2" s="1"/>
  <c r="G463" i="2" l="1"/>
  <c r="I462" i="2"/>
  <c r="J462" i="2"/>
  <c r="K462" i="2" s="1"/>
  <c r="C463" i="2"/>
  <c r="E463" i="2" s="1"/>
  <c r="D463" i="2"/>
  <c r="H463" i="2" s="1"/>
  <c r="B464" i="2"/>
  <c r="F464" i="2" s="1"/>
  <c r="G464" i="2" l="1"/>
  <c r="I463" i="2"/>
  <c r="J463" i="2"/>
  <c r="K463" i="2" s="1"/>
  <c r="C464" i="2"/>
  <c r="E464" i="2" s="1"/>
  <c r="D464" i="2"/>
  <c r="H464" i="2" s="1"/>
  <c r="B465" i="2"/>
  <c r="F465" i="2" s="1"/>
  <c r="G465" i="2" l="1"/>
  <c r="I464" i="2"/>
  <c r="J464" i="2"/>
  <c r="K464" i="2" s="1"/>
  <c r="C465" i="2"/>
  <c r="E465" i="2" s="1"/>
  <c r="D465" i="2"/>
  <c r="H465" i="2" s="1"/>
  <c r="B466" i="2"/>
  <c r="F466" i="2" s="1"/>
  <c r="G466" i="2" l="1"/>
  <c r="I465" i="2"/>
  <c r="J465" i="2"/>
  <c r="K465" i="2" s="1"/>
  <c r="C466" i="2"/>
  <c r="E466" i="2" s="1"/>
  <c r="D466" i="2"/>
  <c r="H466" i="2" s="1"/>
  <c r="B467" i="2"/>
  <c r="F467" i="2" s="1"/>
  <c r="G467" i="2" l="1"/>
  <c r="I466" i="2"/>
  <c r="J466" i="2"/>
  <c r="K466" i="2" s="1"/>
  <c r="C467" i="2"/>
  <c r="E467" i="2" s="1"/>
  <c r="D467" i="2"/>
  <c r="H467" i="2" s="1"/>
  <c r="B468" i="2"/>
  <c r="F468" i="2" s="1"/>
  <c r="G468" i="2" l="1"/>
  <c r="I467" i="2"/>
  <c r="J467" i="2"/>
  <c r="K467" i="2" s="1"/>
  <c r="C468" i="2"/>
  <c r="E468" i="2" s="1"/>
  <c r="D468" i="2"/>
  <c r="H468" i="2" s="1"/>
  <c r="B469" i="2"/>
  <c r="F469" i="2" s="1"/>
  <c r="G469" i="2" l="1"/>
  <c r="I468" i="2"/>
  <c r="J468" i="2"/>
  <c r="K468" i="2" s="1"/>
  <c r="C469" i="2"/>
  <c r="E469" i="2" s="1"/>
  <c r="D469" i="2"/>
  <c r="H469" i="2" s="1"/>
  <c r="B470" i="2"/>
  <c r="F470" i="2" s="1"/>
  <c r="P40" i="2" s="1" a="1"/>
  <c r="P40" i="2" s="1"/>
  <c r="G470" i="2" l="1"/>
  <c r="Q40" i="2" s="1" a="1"/>
  <c r="Q40" i="2" s="1"/>
  <c r="I469" i="2"/>
  <c r="J469" i="2"/>
  <c r="K469" i="2" s="1"/>
  <c r="C470" i="2"/>
  <c r="E470" i="2" s="1"/>
  <c r="O40" i="2" s="1" a="1"/>
  <c r="O40" i="2" s="1"/>
  <c r="D470" i="2"/>
  <c r="N40" i="2" s="1" a="1"/>
  <c r="N40" i="2" s="1"/>
  <c r="B471" i="2"/>
  <c r="F471" i="2" s="1"/>
  <c r="G471" i="2" l="1"/>
  <c r="H470" i="2"/>
  <c r="R40" i="2" s="1" a="1"/>
  <c r="R40" i="2" s="1"/>
  <c r="C471" i="2"/>
  <c r="E471" i="2" s="1"/>
  <c r="D471" i="2"/>
  <c r="H471" i="2" s="1"/>
  <c r="B472" i="2"/>
  <c r="F472" i="2" s="1"/>
  <c r="G472" i="2" l="1"/>
  <c r="I471" i="2"/>
  <c r="J471" i="2"/>
  <c r="K471" i="2" s="1"/>
  <c r="I470" i="2"/>
  <c r="S40" i="2" s="1" a="1"/>
  <c r="S40" i="2" s="1"/>
  <c r="J470" i="2"/>
  <c r="C472" i="2"/>
  <c r="E472" i="2" s="1"/>
  <c r="D472" i="2"/>
  <c r="H472" i="2" s="1"/>
  <c r="B473" i="2"/>
  <c r="F473" i="2" s="1"/>
  <c r="K470" i="2" l="1"/>
  <c r="U40" i="2" s="1" a="1"/>
  <c r="U40" i="2" s="1"/>
  <c r="T40" i="2" a="1"/>
  <c r="T40" i="2" s="1"/>
  <c r="G473" i="2"/>
  <c r="I472" i="2"/>
  <c r="J472" i="2"/>
  <c r="K472" i="2" s="1"/>
  <c r="C473" i="2"/>
  <c r="E473" i="2" s="1"/>
  <c r="D473" i="2"/>
  <c r="H473" i="2" s="1"/>
  <c r="B474" i="2"/>
  <c r="F474" i="2" s="1"/>
  <c r="G474" i="2" l="1"/>
  <c r="I473" i="2"/>
  <c r="J473" i="2"/>
  <c r="K473" i="2" s="1"/>
  <c r="C474" i="2"/>
  <c r="E474" i="2" s="1"/>
  <c r="D474" i="2"/>
  <c r="H474" i="2" s="1"/>
  <c r="B475" i="2"/>
  <c r="F475" i="2" s="1"/>
  <c r="G475" i="2" l="1"/>
  <c r="I474" i="2"/>
  <c r="J474" i="2"/>
  <c r="K474" i="2" s="1"/>
  <c r="C475" i="2"/>
  <c r="E475" i="2" s="1"/>
  <c r="D475" i="2"/>
  <c r="H475" i="2" s="1"/>
  <c r="B476" i="2"/>
  <c r="F476" i="2" s="1"/>
  <c r="G476" i="2" l="1"/>
  <c r="I475" i="2"/>
  <c r="J475" i="2"/>
  <c r="K475" i="2" s="1"/>
  <c r="C476" i="2"/>
  <c r="E476" i="2" s="1"/>
  <c r="D476" i="2"/>
  <c r="H476" i="2" s="1"/>
  <c r="B477" i="2"/>
  <c r="F477" i="2" s="1"/>
  <c r="G477" i="2" l="1"/>
  <c r="I476" i="2"/>
  <c r="J476" i="2"/>
  <c r="K476" i="2" s="1"/>
  <c r="C477" i="2"/>
  <c r="E477" i="2" s="1"/>
  <c r="D477" i="2"/>
  <c r="H477" i="2" s="1"/>
  <c r="B478" i="2"/>
  <c r="F478" i="2" s="1"/>
  <c r="G478" i="2" l="1"/>
  <c r="I477" i="2"/>
  <c r="J477" i="2"/>
  <c r="K477" i="2" s="1"/>
  <c r="C478" i="2"/>
  <c r="E478" i="2" s="1"/>
  <c r="D478" i="2"/>
  <c r="H478" i="2" s="1"/>
  <c r="B479" i="2"/>
  <c r="F479" i="2" s="1"/>
  <c r="G479" i="2" l="1"/>
  <c r="I478" i="2"/>
  <c r="J478" i="2"/>
  <c r="K478" i="2" s="1"/>
  <c r="C479" i="2"/>
  <c r="E479" i="2" s="1"/>
  <c r="D479" i="2"/>
  <c r="H479" i="2" s="1"/>
  <c r="B480" i="2"/>
  <c r="F480" i="2" s="1"/>
  <c r="I479" i="2" l="1"/>
  <c r="J479" i="2"/>
  <c r="K479" i="2" s="1"/>
  <c r="G480" i="2"/>
  <c r="C480" i="2"/>
  <c r="E480" i="2" s="1"/>
  <c r="D480" i="2"/>
  <c r="H480" i="2" s="1"/>
  <c r="B481" i="2"/>
  <c r="F481" i="2" s="1"/>
  <c r="G481" i="2" l="1"/>
  <c r="I480" i="2"/>
  <c r="J480" i="2"/>
  <c r="K480" i="2" s="1"/>
  <c r="C481" i="2"/>
  <c r="E481" i="2" s="1"/>
  <c r="D481" i="2"/>
  <c r="H481" i="2" s="1"/>
  <c r="B482" i="2"/>
  <c r="F482" i="2" s="1"/>
  <c r="P41" i="2" s="1" a="1"/>
  <c r="P41" i="2" s="1"/>
  <c r="G482" i="2" l="1"/>
  <c r="Q41" i="2" s="1" a="1"/>
  <c r="Q41" i="2" s="1"/>
  <c r="I481" i="2"/>
  <c r="J481" i="2"/>
  <c r="K481" i="2" s="1"/>
  <c r="C482" i="2"/>
  <c r="E482" i="2" s="1"/>
  <c r="O41" i="2" s="1" a="1"/>
  <c r="O41" i="2" s="1"/>
  <c r="D482" i="2"/>
  <c r="N41" i="2" s="1" a="1"/>
  <c r="N41" i="2" s="1"/>
  <c r="B483" i="2"/>
  <c r="F483" i="2" s="1"/>
  <c r="G483" i="2" l="1"/>
  <c r="H482" i="2"/>
  <c r="R41" i="2" s="1" a="1"/>
  <c r="R41" i="2" s="1"/>
  <c r="C483" i="2"/>
  <c r="E483" i="2" s="1"/>
  <c r="D483" i="2"/>
  <c r="H483" i="2" s="1"/>
  <c r="B484" i="2"/>
  <c r="F484" i="2" s="1"/>
  <c r="G484" i="2" l="1"/>
  <c r="I483" i="2"/>
  <c r="J483" i="2"/>
  <c r="K483" i="2" s="1"/>
  <c r="I482" i="2"/>
  <c r="S41" i="2" s="1" a="1"/>
  <c r="S41" i="2" s="1"/>
  <c r="J482" i="2"/>
  <c r="C484" i="2"/>
  <c r="E484" i="2" s="1"/>
  <c r="D484" i="2"/>
  <c r="H484" i="2" s="1"/>
  <c r="B485" i="2"/>
  <c r="F485" i="2" s="1"/>
  <c r="K482" i="2" l="1"/>
  <c r="U41" i="2" s="1" a="1"/>
  <c r="U41" i="2" s="1"/>
  <c r="T41" i="2" a="1"/>
  <c r="T41" i="2" s="1"/>
  <c r="G485" i="2"/>
  <c r="I484" i="2"/>
  <c r="J484" i="2"/>
  <c r="K484" i="2" s="1"/>
  <c r="C485" i="2"/>
  <c r="E485" i="2" s="1"/>
  <c r="D485" i="2"/>
  <c r="H485" i="2" s="1"/>
  <c r="B486" i="2"/>
  <c r="F486" i="2" s="1"/>
  <c r="G486" i="2" l="1"/>
  <c r="I485" i="2"/>
  <c r="J485" i="2"/>
  <c r="K485" i="2" s="1"/>
  <c r="C486" i="2"/>
  <c r="E486" i="2" s="1"/>
  <c r="D486" i="2"/>
  <c r="H486" i="2" s="1"/>
  <c r="B487" i="2"/>
  <c r="F487" i="2" s="1"/>
  <c r="G487" i="2" l="1"/>
  <c r="I486" i="2"/>
  <c r="J486" i="2"/>
  <c r="K486" i="2" s="1"/>
  <c r="C487" i="2"/>
  <c r="E487" i="2" s="1"/>
  <c r="D487" i="2"/>
  <c r="H487" i="2" s="1"/>
  <c r="B488" i="2"/>
  <c r="F488" i="2" s="1"/>
  <c r="G488" i="2" l="1"/>
  <c r="I487" i="2"/>
  <c r="J487" i="2"/>
  <c r="K487" i="2" s="1"/>
  <c r="C488" i="2"/>
  <c r="E488" i="2" s="1"/>
  <c r="D488" i="2"/>
  <c r="H488" i="2" s="1"/>
  <c r="B489" i="2"/>
  <c r="F489" i="2" s="1"/>
  <c r="G489" i="2" l="1"/>
  <c r="I488" i="2"/>
  <c r="J488" i="2"/>
  <c r="K488" i="2" s="1"/>
  <c r="C489" i="2"/>
  <c r="E489" i="2" s="1"/>
  <c r="D489" i="2"/>
  <c r="H489" i="2" s="1"/>
  <c r="B490" i="2"/>
  <c r="F490" i="2" s="1"/>
  <c r="G490" i="2" l="1"/>
  <c r="I489" i="2"/>
  <c r="J489" i="2"/>
  <c r="K489" i="2" s="1"/>
  <c r="C490" i="2"/>
  <c r="E490" i="2" s="1"/>
  <c r="D490" i="2"/>
  <c r="H490" i="2" s="1"/>
  <c r="B491" i="2"/>
  <c r="F491" i="2" s="1"/>
  <c r="G491" i="2" l="1"/>
  <c r="I490" i="2"/>
  <c r="J490" i="2"/>
  <c r="K490" i="2" s="1"/>
  <c r="C491" i="2"/>
  <c r="E491" i="2" s="1"/>
  <c r="D491" i="2"/>
  <c r="H491" i="2" s="1"/>
  <c r="B492" i="2"/>
  <c r="F492" i="2" s="1"/>
  <c r="G492" i="2" l="1"/>
  <c r="I491" i="2"/>
  <c r="J491" i="2"/>
  <c r="K491" i="2" s="1"/>
  <c r="C492" i="2"/>
  <c r="E492" i="2" s="1"/>
  <c r="D492" i="2"/>
  <c r="H492" i="2" s="1"/>
  <c r="B493" i="2"/>
  <c r="F493" i="2" s="1"/>
  <c r="G493" i="2" l="1"/>
  <c r="I492" i="2"/>
  <c r="J492" i="2"/>
  <c r="K492" i="2" s="1"/>
  <c r="C493" i="2"/>
  <c r="E493" i="2" s="1"/>
  <c r="D493" i="2"/>
  <c r="H493" i="2" s="1"/>
  <c r="B494" i="2"/>
  <c r="F494" i="2" s="1"/>
  <c r="P42" i="2" s="1" a="1"/>
  <c r="P42" i="2" s="1"/>
  <c r="G494" i="2" l="1"/>
  <c r="Q42" i="2" s="1" a="1"/>
  <c r="Q42" i="2" s="1"/>
  <c r="I493" i="2"/>
  <c r="J493" i="2"/>
  <c r="K493" i="2" s="1"/>
  <c r="C494" i="2"/>
  <c r="E494" i="2" s="1"/>
  <c r="O42" i="2" s="1" a="1"/>
  <c r="O42" i="2" s="1"/>
  <c r="D494" i="2"/>
  <c r="N42" i="2" s="1" a="1"/>
  <c r="N42" i="2" s="1"/>
  <c r="B495" i="2"/>
  <c r="F495" i="2" s="1"/>
  <c r="G495" i="2" l="1"/>
  <c r="H494" i="2"/>
  <c r="R42" i="2" s="1" a="1"/>
  <c r="R42" i="2" s="1"/>
  <c r="C495" i="2"/>
  <c r="E495" i="2" s="1"/>
  <c r="D495" i="2"/>
  <c r="H495" i="2" s="1"/>
  <c r="B496" i="2"/>
  <c r="F496" i="2" s="1"/>
  <c r="G496" i="2" l="1"/>
  <c r="I495" i="2"/>
  <c r="J495" i="2"/>
  <c r="K495" i="2" s="1"/>
  <c r="I494" i="2"/>
  <c r="S42" i="2" s="1" a="1"/>
  <c r="S42" i="2" s="1"/>
  <c r="J494" i="2"/>
  <c r="C496" i="2"/>
  <c r="E496" i="2" s="1"/>
  <c r="D496" i="2"/>
  <c r="H496" i="2" s="1"/>
  <c r="B497" i="2"/>
  <c r="F497" i="2" s="1"/>
  <c r="K494" i="2" l="1"/>
  <c r="U42" i="2" s="1" a="1"/>
  <c r="U42" i="2" s="1"/>
  <c r="T42" i="2" a="1"/>
  <c r="T42" i="2" s="1"/>
  <c r="G497" i="2"/>
  <c r="I496" i="2"/>
  <c r="J496" i="2"/>
  <c r="K496" i="2" s="1"/>
  <c r="C497" i="2"/>
  <c r="E497" i="2" s="1"/>
  <c r="D497" i="2"/>
  <c r="H497" i="2" s="1"/>
  <c r="B498" i="2"/>
  <c r="F498" i="2" s="1"/>
  <c r="G498" i="2" l="1"/>
  <c r="I497" i="2"/>
  <c r="J497" i="2"/>
  <c r="K497" i="2" s="1"/>
  <c r="C498" i="2"/>
  <c r="E498" i="2" s="1"/>
  <c r="D498" i="2"/>
  <c r="H498" i="2" s="1"/>
  <c r="B499" i="2"/>
  <c r="F499" i="2" s="1"/>
  <c r="G499" i="2" l="1"/>
  <c r="I498" i="2"/>
  <c r="J498" i="2"/>
  <c r="K498" i="2" s="1"/>
  <c r="C499" i="2"/>
  <c r="E499" i="2" s="1"/>
  <c r="D499" i="2"/>
  <c r="H499" i="2" s="1"/>
  <c r="B500" i="2"/>
  <c r="F500" i="2" s="1"/>
  <c r="G500" i="2" l="1"/>
  <c r="I499" i="2"/>
  <c r="J499" i="2"/>
  <c r="K499" i="2" s="1"/>
  <c r="C500" i="2"/>
  <c r="E500" i="2" s="1"/>
  <c r="D500" i="2"/>
  <c r="H500" i="2" s="1"/>
  <c r="B501" i="2"/>
  <c r="F501" i="2" s="1"/>
  <c r="G501" i="2" l="1"/>
  <c r="I500" i="2"/>
  <c r="J500" i="2"/>
  <c r="K500" i="2" s="1"/>
  <c r="C501" i="2"/>
  <c r="E501" i="2" s="1"/>
  <c r="D501" i="2"/>
  <c r="H501" i="2" s="1"/>
  <c r="B502" i="2"/>
  <c r="F502" i="2" s="1"/>
  <c r="G502" i="2" l="1"/>
  <c r="I501" i="2"/>
  <c r="J501" i="2"/>
  <c r="K501" i="2" s="1"/>
  <c r="C502" i="2"/>
  <c r="E502" i="2" s="1"/>
  <c r="D502" i="2"/>
  <c r="H502" i="2" s="1"/>
  <c r="B503" i="2"/>
  <c r="F503" i="2" s="1"/>
  <c r="G503" i="2" l="1"/>
  <c r="I502" i="2"/>
  <c r="J502" i="2"/>
  <c r="K502" i="2" s="1"/>
  <c r="C503" i="2"/>
  <c r="E503" i="2" s="1"/>
  <c r="D503" i="2"/>
  <c r="H503" i="2" s="1"/>
  <c r="B504" i="2"/>
  <c r="F504" i="2" s="1"/>
  <c r="G504" i="2" l="1"/>
  <c r="I503" i="2"/>
  <c r="J503" i="2"/>
  <c r="K503" i="2" s="1"/>
  <c r="C504" i="2"/>
  <c r="E504" i="2" s="1"/>
  <c r="D504" i="2"/>
  <c r="H504" i="2" s="1"/>
  <c r="B505" i="2"/>
  <c r="F505" i="2" s="1"/>
  <c r="G505" i="2" l="1"/>
  <c r="I504" i="2"/>
  <c r="J504" i="2"/>
  <c r="K504" i="2" s="1"/>
  <c r="C505" i="2"/>
  <c r="E505" i="2" s="1"/>
  <c r="D505" i="2"/>
  <c r="H505" i="2" s="1"/>
  <c r="B506" i="2"/>
  <c r="F506" i="2" s="1"/>
  <c r="P43" i="2" s="1" a="1"/>
  <c r="P43" i="2" s="1"/>
  <c r="G506" i="2" l="1"/>
  <c r="Q43" i="2" s="1" a="1"/>
  <c r="Q43" i="2" s="1"/>
  <c r="I505" i="2"/>
  <c r="J505" i="2"/>
  <c r="K505" i="2" s="1"/>
  <c r="C506" i="2"/>
  <c r="E506" i="2" s="1"/>
  <c r="O43" i="2" s="1" a="1"/>
  <c r="O43" i="2" s="1"/>
  <c r="D506" i="2"/>
  <c r="N43" i="2" s="1" a="1"/>
  <c r="N43" i="2" s="1"/>
  <c r="B507" i="2"/>
  <c r="F507" i="2" s="1"/>
  <c r="G507" i="2" l="1"/>
  <c r="H506" i="2"/>
  <c r="R43" i="2" s="1" a="1"/>
  <c r="R43" i="2" s="1"/>
  <c r="C507" i="2"/>
  <c r="E507" i="2" s="1"/>
  <c r="D507" i="2"/>
  <c r="H507" i="2" s="1"/>
  <c r="B508" i="2"/>
  <c r="F508" i="2" s="1"/>
  <c r="G508" i="2" l="1"/>
  <c r="I507" i="2"/>
  <c r="J507" i="2"/>
  <c r="K507" i="2" s="1"/>
  <c r="I506" i="2"/>
  <c r="S43" i="2" s="1" a="1"/>
  <c r="S43" i="2" s="1"/>
  <c r="J506" i="2"/>
  <c r="C508" i="2"/>
  <c r="E508" i="2" s="1"/>
  <c r="D508" i="2"/>
  <c r="H508" i="2" s="1"/>
  <c r="B509" i="2"/>
  <c r="F509" i="2" s="1"/>
  <c r="K506" i="2" l="1"/>
  <c r="U43" i="2" s="1" a="1"/>
  <c r="U43" i="2" s="1"/>
  <c r="T43" i="2" a="1"/>
  <c r="T43" i="2" s="1"/>
  <c r="G509" i="2"/>
  <c r="I508" i="2"/>
  <c r="J508" i="2"/>
  <c r="K508" i="2" s="1"/>
  <c r="C509" i="2"/>
  <c r="E509" i="2" s="1"/>
  <c r="D509" i="2"/>
  <c r="H509" i="2" s="1"/>
  <c r="B510" i="2"/>
  <c r="F510" i="2" s="1"/>
  <c r="G510" i="2" l="1"/>
  <c r="I509" i="2"/>
  <c r="J509" i="2"/>
  <c r="K509" i="2" s="1"/>
  <c r="C510" i="2"/>
  <c r="E510" i="2" s="1"/>
  <c r="D510" i="2"/>
  <c r="H510" i="2" s="1"/>
  <c r="B511" i="2"/>
  <c r="F511" i="2" s="1"/>
  <c r="G511" i="2" l="1"/>
  <c r="I510" i="2"/>
  <c r="J510" i="2"/>
  <c r="K510" i="2" s="1"/>
  <c r="C511" i="2"/>
  <c r="E511" i="2" s="1"/>
  <c r="D511" i="2"/>
  <c r="H511" i="2" s="1"/>
  <c r="B512" i="2"/>
  <c r="F512" i="2" s="1"/>
  <c r="G512" i="2" l="1"/>
  <c r="I511" i="2"/>
  <c r="J511" i="2"/>
  <c r="K511" i="2" s="1"/>
  <c r="C512" i="2"/>
  <c r="E512" i="2" s="1"/>
  <c r="D512" i="2"/>
  <c r="H512" i="2" s="1"/>
  <c r="B513" i="2"/>
  <c r="F513" i="2" s="1"/>
  <c r="G513" i="2" l="1"/>
  <c r="I512" i="2"/>
  <c r="J512" i="2"/>
  <c r="K512" i="2" s="1"/>
  <c r="C513" i="2"/>
  <c r="E513" i="2" s="1"/>
  <c r="D513" i="2"/>
  <c r="H513" i="2" s="1"/>
  <c r="B514" i="2"/>
  <c r="F514" i="2" s="1"/>
  <c r="G514" i="2" l="1"/>
  <c r="I513" i="2"/>
  <c r="J513" i="2"/>
  <c r="K513" i="2" s="1"/>
  <c r="C514" i="2"/>
  <c r="E514" i="2" s="1"/>
  <c r="D514" i="2"/>
  <c r="H514" i="2" s="1"/>
  <c r="B515" i="2"/>
  <c r="F515" i="2" s="1"/>
  <c r="G515" i="2" l="1"/>
  <c r="I514" i="2"/>
  <c r="J514" i="2"/>
  <c r="K514" i="2" s="1"/>
  <c r="C515" i="2"/>
  <c r="E515" i="2" s="1"/>
  <c r="D515" i="2"/>
  <c r="H515" i="2" s="1"/>
  <c r="B516" i="2"/>
  <c r="F516" i="2" s="1"/>
  <c r="G516" i="2" l="1"/>
  <c r="I515" i="2"/>
  <c r="J515" i="2"/>
  <c r="K515" i="2" s="1"/>
  <c r="C516" i="2"/>
  <c r="E516" i="2" s="1"/>
  <c r="D516" i="2"/>
  <c r="H516" i="2" s="1"/>
  <c r="B517" i="2"/>
  <c r="F517" i="2" s="1"/>
  <c r="G517" i="2" l="1"/>
  <c r="I516" i="2"/>
  <c r="J516" i="2"/>
  <c r="K516" i="2" s="1"/>
  <c r="C517" i="2"/>
  <c r="E517" i="2" s="1"/>
  <c r="D517" i="2"/>
  <c r="H517" i="2" s="1"/>
  <c r="B518" i="2"/>
  <c r="F518" i="2" s="1"/>
  <c r="P44" i="2" s="1" a="1"/>
  <c r="P44" i="2" s="1"/>
  <c r="G518" i="2" l="1"/>
  <c r="Q44" i="2" s="1" a="1"/>
  <c r="Q44" i="2" s="1"/>
  <c r="I517" i="2"/>
  <c r="J517" i="2"/>
  <c r="K517" i="2" s="1"/>
  <c r="C518" i="2"/>
  <c r="E518" i="2" s="1"/>
  <c r="O44" i="2" s="1" a="1"/>
  <c r="O44" i="2" s="1"/>
  <c r="D518" i="2"/>
  <c r="N44" i="2" s="1" a="1"/>
  <c r="N44" i="2" s="1"/>
  <c r="B519" i="2"/>
  <c r="F519" i="2" s="1"/>
  <c r="G519" i="2" l="1"/>
  <c r="H518" i="2"/>
  <c r="R44" i="2" s="1" a="1"/>
  <c r="R44" i="2" s="1"/>
  <c r="C519" i="2"/>
  <c r="E519" i="2" s="1"/>
  <c r="D519" i="2"/>
  <c r="H519" i="2" s="1"/>
  <c r="B520" i="2"/>
  <c r="F520" i="2" s="1"/>
  <c r="G520" i="2" l="1"/>
  <c r="I519" i="2"/>
  <c r="J519" i="2"/>
  <c r="K519" i="2" s="1"/>
  <c r="I518" i="2"/>
  <c r="S44" i="2" s="1" a="1"/>
  <c r="S44" i="2" s="1"/>
  <c r="J518" i="2"/>
  <c r="C520" i="2"/>
  <c r="E520" i="2" s="1"/>
  <c r="D520" i="2"/>
  <c r="H520" i="2" s="1"/>
  <c r="B521" i="2"/>
  <c r="F521" i="2" s="1"/>
  <c r="K518" i="2" l="1"/>
  <c r="U44" i="2" s="1" a="1"/>
  <c r="U44" i="2" s="1"/>
  <c r="T44" i="2" a="1"/>
  <c r="T44" i="2" s="1"/>
  <c r="G521" i="2"/>
  <c r="I520" i="2"/>
  <c r="J520" i="2"/>
  <c r="K520" i="2" s="1"/>
  <c r="C521" i="2"/>
  <c r="E521" i="2" s="1"/>
  <c r="D521" i="2"/>
  <c r="H521" i="2" s="1"/>
  <c r="B522" i="2"/>
  <c r="F522" i="2" s="1"/>
  <c r="G522" i="2" l="1"/>
  <c r="I521" i="2"/>
  <c r="J521" i="2"/>
  <c r="K521" i="2" s="1"/>
  <c r="C522" i="2"/>
  <c r="E522" i="2" s="1"/>
  <c r="D522" i="2"/>
  <c r="H522" i="2" s="1"/>
  <c r="B523" i="2"/>
  <c r="F523" i="2" s="1"/>
  <c r="G523" i="2" l="1"/>
  <c r="I522" i="2"/>
  <c r="J522" i="2"/>
  <c r="K522" i="2" s="1"/>
  <c r="C523" i="2"/>
  <c r="E523" i="2" s="1"/>
  <c r="D523" i="2"/>
  <c r="H523" i="2" s="1"/>
  <c r="B524" i="2"/>
  <c r="F524" i="2" s="1"/>
  <c r="G524" i="2" l="1"/>
  <c r="I523" i="2"/>
  <c r="J523" i="2"/>
  <c r="K523" i="2" s="1"/>
  <c r="C524" i="2"/>
  <c r="E524" i="2" s="1"/>
  <c r="D524" i="2"/>
  <c r="H524" i="2" s="1"/>
  <c r="B525" i="2"/>
  <c r="F525" i="2" s="1"/>
  <c r="G525" i="2" l="1"/>
  <c r="I524" i="2"/>
  <c r="J524" i="2"/>
  <c r="K524" i="2" s="1"/>
  <c r="C525" i="2"/>
  <c r="E525" i="2" s="1"/>
  <c r="D525" i="2"/>
  <c r="H525" i="2" s="1"/>
  <c r="B526" i="2"/>
  <c r="F526" i="2" s="1"/>
  <c r="G526" i="2" l="1"/>
  <c r="I525" i="2"/>
  <c r="J525" i="2"/>
  <c r="K525" i="2" s="1"/>
  <c r="C526" i="2"/>
  <c r="E526" i="2" s="1"/>
  <c r="D526" i="2"/>
  <c r="H526" i="2" s="1"/>
  <c r="B527" i="2"/>
  <c r="F527" i="2" s="1"/>
  <c r="G527" i="2" l="1"/>
  <c r="I526" i="2"/>
  <c r="J526" i="2"/>
  <c r="K526" i="2" s="1"/>
  <c r="C527" i="2"/>
  <c r="E527" i="2" s="1"/>
  <c r="D527" i="2"/>
  <c r="H527" i="2" s="1"/>
  <c r="B528" i="2"/>
  <c r="F528" i="2" s="1"/>
  <c r="G528" i="2" l="1"/>
  <c r="I527" i="2"/>
  <c r="J527" i="2"/>
  <c r="K527" i="2" s="1"/>
  <c r="C528" i="2"/>
  <c r="E528" i="2" s="1"/>
  <c r="D528" i="2"/>
  <c r="H528" i="2" s="1"/>
  <c r="B529" i="2"/>
  <c r="F529" i="2" s="1"/>
  <c r="G529" i="2" l="1"/>
  <c r="I528" i="2"/>
  <c r="J528" i="2"/>
  <c r="K528" i="2" s="1"/>
  <c r="C529" i="2"/>
  <c r="E529" i="2" s="1"/>
  <c r="D529" i="2"/>
  <c r="H529" i="2" s="1"/>
  <c r="B530" i="2"/>
  <c r="F530" i="2" s="1"/>
  <c r="P45" i="2" s="1" a="1"/>
  <c r="P45" i="2" s="1"/>
  <c r="G530" i="2" l="1"/>
  <c r="Q45" i="2" s="1" a="1"/>
  <c r="Q45" i="2" s="1"/>
  <c r="I529" i="2"/>
  <c r="J529" i="2"/>
  <c r="K529" i="2" s="1"/>
  <c r="C530" i="2"/>
  <c r="E530" i="2" s="1"/>
  <c r="O45" i="2" s="1" a="1"/>
  <c r="O45" i="2" s="1"/>
  <c r="D530" i="2"/>
  <c r="N45" i="2" s="1" a="1"/>
  <c r="N45" i="2" s="1"/>
  <c r="B531" i="2"/>
  <c r="F531" i="2" s="1"/>
  <c r="G531" i="2" l="1"/>
  <c r="H530" i="2"/>
  <c r="R45" i="2" s="1" a="1"/>
  <c r="R45" i="2" s="1"/>
  <c r="C531" i="2"/>
  <c r="E531" i="2" s="1"/>
  <c r="D531" i="2"/>
  <c r="H531" i="2" s="1"/>
  <c r="B532" i="2"/>
  <c r="F532" i="2" s="1"/>
  <c r="G532" i="2" l="1"/>
  <c r="I531" i="2"/>
  <c r="J531" i="2"/>
  <c r="K531" i="2" s="1"/>
  <c r="I530" i="2"/>
  <c r="S45" i="2" s="1" a="1"/>
  <c r="S45" i="2" s="1"/>
  <c r="J530" i="2"/>
  <c r="C532" i="2"/>
  <c r="E532" i="2" s="1"/>
  <c r="D532" i="2"/>
  <c r="H532" i="2" s="1"/>
  <c r="B533" i="2"/>
  <c r="F533" i="2" s="1"/>
  <c r="K530" i="2" l="1"/>
  <c r="U45" i="2" s="1" a="1"/>
  <c r="U45" i="2" s="1"/>
  <c r="T45" i="2" a="1"/>
  <c r="T45" i="2" s="1"/>
  <c r="G533" i="2"/>
  <c r="I532" i="2"/>
  <c r="J532" i="2"/>
  <c r="K532" i="2" s="1"/>
  <c r="C533" i="2"/>
  <c r="E533" i="2" s="1"/>
  <c r="D533" i="2"/>
  <c r="H533" i="2" s="1"/>
  <c r="B534" i="2"/>
  <c r="F534" i="2" s="1"/>
  <c r="G534" i="2" l="1"/>
  <c r="I533" i="2"/>
  <c r="J533" i="2"/>
  <c r="K533" i="2" s="1"/>
  <c r="C534" i="2"/>
  <c r="E534" i="2" s="1"/>
  <c r="D534" i="2"/>
  <c r="H534" i="2" s="1"/>
  <c r="B535" i="2"/>
  <c r="F535" i="2" s="1"/>
  <c r="G535" i="2" l="1"/>
  <c r="I534" i="2"/>
  <c r="J534" i="2"/>
  <c r="K534" i="2" s="1"/>
  <c r="C535" i="2"/>
  <c r="E535" i="2" s="1"/>
  <c r="D535" i="2"/>
  <c r="H535" i="2" s="1"/>
  <c r="B536" i="2"/>
  <c r="F536" i="2" s="1"/>
  <c r="G536" i="2" l="1"/>
  <c r="I535" i="2"/>
  <c r="J535" i="2"/>
  <c r="K535" i="2" s="1"/>
  <c r="C536" i="2"/>
  <c r="E536" i="2" s="1"/>
  <c r="D536" i="2"/>
  <c r="H536" i="2" s="1"/>
  <c r="B537" i="2"/>
  <c r="F537" i="2" s="1"/>
  <c r="G537" i="2" l="1"/>
  <c r="I536" i="2"/>
  <c r="J536" i="2"/>
  <c r="K536" i="2" s="1"/>
  <c r="C537" i="2"/>
  <c r="E537" i="2" s="1"/>
  <c r="D537" i="2"/>
  <c r="H537" i="2" s="1"/>
  <c r="B538" i="2"/>
  <c r="F538" i="2" s="1"/>
  <c r="G538" i="2" l="1"/>
  <c r="I537" i="2"/>
  <c r="J537" i="2"/>
  <c r="K537" i="2" s="1"/>
  <c r="C538" i="2"/>
  <c r="E538" i="2" s="1"/>
  <c r="D538" i="2"/>
  <c r="H538" i="2" s="1"/>
  <c r="B539" i="2"/>
  <c r="F539" i="2" s="1"/>
  <c r="G539" i="2" l="1"/>
  <c r="I538" i="2"/>
  <c r="J538" i="2"/>
  <c r="K538" i="2" s="1"/>
  <c r="C539" i="2"/>
  <c r="E539" i="2" s="1"/>
  <c r="D539" i="2"/>
  <c r="H539" i="2" s="1"/>
  <c r="B540" i="2"/>
  <c r="F540" i="2" s="1"/>
  <c r="G540" i="2" l="1"/>
  <c r="I539" i="2"/>
  <c r="J539" i="2"/>
  <c r="K539" i="2" s="1"/>
  <c r="C540" i="2"/>
  <c r="E540" i="2" s="1"/>
  <c r="D540" i="2"/>
  <c r="H540" i="2" s="1"/>
  <c r="B541" i="2"/>
  <c r="F541" i="2" s="1"/>
  <c r="G541" i="2" l="1"/>
  <c r="I540" i="2"/>
  <c r="J540" i="2"/>
  <c r="K540" i="2" s="1"/>
  <c r="C541" i="2"/>
  <c r="E541" i="2" s="1"/>
  <c r="D541" i="2"/>
  <c r="H541" i="2" s="1"/>
  <c r="B542" i="2"/>
  <c r="F542" i="2" s="1"/>
  <c r="P46" i="2" s="1" a="1"/>
  <c r="P46" i="2" s="1"/>
  <c r="G542" i="2" l="1"/>
  <c r="Q46" i="2" s="1" a="1"/>
  <c r="Q46" i="2" s="1"/>
  <c r="I541" i="2"/>
  <c r="J541" i="2"/>
  <c r="K541" i="2" s="1"/>
  <c r="C542" i="2"/>
  <c r="E542" i="2" s="1"/>
  <c r="O46" i="2" s="1" a="1"/>
  <c r="O46" i="2" s="1"/>
  <c r="D542" i="2"/>
  <c r="N46" i="2" s="1" a="1"/>
  <c r="N46" i="2" s="1"/>
  <c r="B543" i="2"/>
  <c r="F543" i="2" s="1"/>
  <c r="G543" i="2" l="1"/>
  <c r="H542" i="2"/>
  <c r="R46" i="2" s="1" a="1"/>
  <c r="R46" i="2" s="1"/>
  <c r="C543" i="2"/>
  <c r="E543" i="2" s="1"/>
  <c r="D543" i="2"/>
  <c r="H543" i="2" s="1"/>
  <c r="B544" i="2"/>
  <c r="F544" i="2" s="1"/>
  <c r="G544" i="2" l="1"/>
  <c r="I543" i="2"/>
  <c r="J543" i="2"/>
  <c r="K543" i="2" s="1"/>
  <c r="I542" i="2"/>
  <c r="S46" i="2" s="1" a="1"/>
  <c r="S46" i="2" s="1"/>
  <c r="J542" i="2"/>
  <c r="C544" i="2"/>
  <c r="E544" i="2" s="1"/>
  <c r="D544" i="2"/>
  <c r="H544" i="2" s="1"/>
  <c r="B545" i="2"/>
  <c r="F545" i="2" s="1"/>
  <c r="K542" i="2" l="1"/>
  <c r="U46" i="2" s="1" a="1"/>
  <c r="U46" i="2" s="1"/>
  <c r="T46" i="2" a="1"/>
  <c r="T46" i="2" s="1"/>
  <c r="G545" i="2"/>
  <c r="I544" i="2"/>
  <c r="J544" i="2"/>
  <c r="K544" i="2" s="1"/>
  <c r="C545" i="2"/>
  <c r="E545" i="2" s="1"/>
  <c r="D545" i="2"/>
  <c r="H545" i="2" s="1"/>
  <c r="B546" i="2"/>
  <c r="F546" i="2" s="1"/>
  <c r="G546" i="2" l="1"/>
  <c r="I545" i="2"/>
  <c r="J545" i="2"/>
  <c r="K545" i="2" s="1"/>
  <c r="C546" i="2"/>
  <c r="E546" i="2" s="1"/>
  <c r="D546" i="2"/>
  <c r="H546" i="2" s="1"/>
  <c r="B547" i="2"/>
  <c r="F547" i="2" s="1"/>
  <c r="G547" i="2" l="1"/>
  <c r="I546" i="2"/>
  <c r="J546" i="2"/>
  <c r="K546" i="2" s="1"/>
  <c r="C547" i="2"/>
  <c r="E547" i="2" s="1"/>
  <c r="D547" i="2"/>
  <c r="H547" i="2" s="1"/>
  <c r="B548" i="2"/>
  <c r="F548" i="2" s="1"/>
  <c r="G548" i="2" l="1"/>
  <c r="I547" i="2"/>
  <c r="J547" i="2"/>
  <c r="K547" i="2" s="1"/>
  <c r="C548" i="2"/>
  <c r="E548" i="2" s="1"/>
  <c r="D548" i="2"/>
  <c r="H548" i="2" s="1"/>
  <c r="B549" i="2"/>
  <c r="F549" i="2" s="1"/>
  <c r="G549" i="2" l="1"/>
  <c r="I548" i="2"/>
  <c r="J548" i="2"/>
  <c r="K548" i="2" s="1"/>
  <c r="C549" i="2"/>
  <c r="E549" i="2" s="1"/>
  <c r="D549" i="2"/>
  <c r="H549" i="2" s="1"/>
  <c r="B550" i="2"/>
  <c r="F550" i="2" s="1"/>
  <c r="G550" i="2" l="1"/>
  <c r="I549" i="2"/>
  <c r="J549" i="2"/>
  <c r="K549" i="2" s="1"/>
  <c r="C550" i="2"/>
  <c r="E550" i="2" s="1"/>
  <c r="D550" i="2"/>
  <c r="H550" i="2" s="1"/>
  <c r="B551" i="2"/>
  <c r="F551" i="2" s="1"/>
  <c r="G551" i="2" l="1"/>
  <c r="I550" i="2"/>
  <c r="J550" i="2"/>
  <c r="K550" i="2" s="1"/>
  <c r="C551" i="2"/>
  <c r="E551" i="2" s="1"/>
  <c r="D551" i="2"/>
  <c r="H551" i="2" s="1"/>
  <c r="B552" i="2"/>
  <c r="F552" i="2" s="1"/>
  <c r="G552" i="2" l="1"/>
  <c r="I551" i="2"/>
  <c r="J551" i="2"/>
  <c r="K551" i="2" s="1"/>
  <c r="C552" i="2"/>
  <c r="E552" i="2" s="1"/>
  <c r="D552" i="2"/>
  <c r="H552" i="2" s="1"/>
  <c r="B553" i="2"/>
  <c r="F553" i="2" s="1"/>
  <c r="G553" i="2" l="1"/>
  <c r="I552" i="2"/>
  <c r="J552" i="2"/>
  <c r="K552" i="2" s="1"/>
  <c r="C553" i="2"/>
  <c r="E553" i="2" s="1"/>
  <c r="D553" i="2"/>
  <c r="H553" i="2" s="1"/>
  <c r="B554" i="2"/>
  <c r="F554" i="2" s="1"/>
  <c r="P47" i="2" s="1" a="1"/>
  <c r="P47" i="2" s="1"/>
  <c r="G554" i="2" l="1"/>
  <c r="Q47" i="2" s="1" a="1"/>
  <c r="Q47" i="2" s="1"/>
  <c r="I553" i="2"/>
  <c r="J553" i="2"/>
  <c r="K553" i="2" s="1"/>
  <c r="C554" i="2"/>
  <c r="E554" i="2" s="1"/>
  <c r="O47" i="2" s="1" a="1"/>
  <c r="O47" i="2" s="1"/>
  <c r="D554" i="2"/>
  <c r="N47" i="2" s="1" a="1"/>
  <c r="N47" i="2" s="1"/>
  <c r="B555" i="2"/>
  <c r="F555" i="2" s="1"/>
  <c r="G555" i="2" l="1"/>
  <c r="H554" i="2"/>
  <c r="R47" i="2" s="1" a="1"/>
  <c r="R47" i="2" s="1"/>
  <c r="C555" i="2"/>
  <c r="E555" i="2" s="1"/>
  <c r="D555" i="2"/>
  <c r="H555" i="2" s="1"/>
  <c r="B556" i="2"/>
  <c r="F556" i="2" s="1"/>
  <c r="G556" i="2" l="1"/>
  <c r="I555" i="2"/>
  <c r="J555" i="2"/>
  <c r="K555" i="2" s="1"/>
  <c r="I554" i="2"/>
  <c r="S47" i="2" s="1" a="1"/>
  <c r="S47" i="2" s="1"/>
  <c r="J554" i="2"/>
  <c r="C556" i="2"/>
  <c r="E556" i="2" s="1"/>
  <c r="D556" i="2"/>
  <c r="H556" i="2" s="1"/>
  <c r="B557" i="2"/>
  <c r="F557" i="2" s="1"/>
  <c r="K554" i="2" l="1"/>
  <c r="U47" i="2" s="1" a="1"/>
  <c r="U47" i="2" s="1"/>
  <c r="T47" i="2" a="1"/>
  <c r="T47" i="2" s="1"/>
  <c r="G557" i="2"/>
  <c r="I556" i="2"/>
  <c r="J556" i="2"/>
  <c r="K556" i="2" s="1"/>
  <c r="C557" i="2"/>
  <c r="E557" i="2" s="1"/>
  <c r="D557" i="2"/>
  <c r="H557" i="2" s="1"/>
  <c r="B558" i="2"/>
  <c r="F558" i="2" s="1"/>
  <c r="G558" i="2" l="1"/>
  <c r="I557" i="2"/>
  <c r="J557" i="2"/>
  <c r="K557" i="2" s="1"/>
  <c r="C558" i="2"/>
  <c r="E558" i="2" s="1"/>
  <c r="D558" i="2"/>
  <c r="H558" i="2" s="1"/>
  <c r="B559" i="2"/>
  <c r="F559" i="2" s="1"/>
  <c r="G559" i="2" l="1"/>
  <c r="I558" i="2"/>
  <c r="J558" i="2"/>
  <c r="K558" i="2" s="1"/>
  <c r="C559" i="2"/>
  <c r="E559" i="2" s="1"/>
  <c r="D559" i="2"/>
  <c r="H559" i="2" s="1"/>
  <c r="B560" i="2"/>
  <c r="F560" i="2" s="1"/>
  <c r="G560" i="2" l="1"/>
  <c r="I559" i="2"/>
  <c r="J559" i="2"/>
  <c r="K559" i="2" s="1"/>
  <c r="C560" i="2"/>
  <c r="E560" i="2" s="1"/>
  <c r="D560" i="2"/>
  <c r="H560" i="2" s="1"/>
  <c r="B561" i="2"/>
  <c r="F561" i="2" s="1"/>
  <c r="G561" i="2" l="1"/>
  <c r="I560" i="2"/>
  <c r="J560" i="2"/>
  <c r="K560" i="2" s="1"/>
  <c r="C561" i="2"/>
  <c r="E561" i="2" s="1"/>
  <c r="D561" i="2"/>
  <c r="H561" i="2" s="1"/>
  <c r="B562" i="2"/>
  <c r="F562" i="2" s="1"/>
  <c r="I561" i="2" l="1"/>
  <c r="J561" i="2"/>
  <c r="K561" i="2" s="1"/>
  <c r="G562" i="2"/>
  <c r="C562" i="2"/>
  <c r="E562" i="2" s="1"/>
  <c r="D562" i="2"/>
  <c r="H562" i="2" s="1"/>
  <c r="B563" i="2"/>
  <c r="F563" i="2" s="1"/>
  <c r="G563" i="2" l="1"/>
  <c r="I562" i="2"/>
  <c r="J562" i="2"/>
  <c r="K562" i="2" s="1"/>
  <c r="C563" i="2"/>
  <c r="E563" i="2" s="1"/>
  <c r="D563" i="2"/>
  <c r="H563" i="2" s="1"/>
  <c r="B564" i="2"/>
  <c r="F564" i="2" s="1"/>
  <c r="G564" i="2" l="1"/>
  <c r="I563" i="2"/>
  <c r="J563" i="2"/>
  <c r="K563" i="2" s="1"/>
  <c r="C564" i="2"/>
  <c r="E564" i="2" s="1"/>
  <c r="D564" i="2"/>
  <c r="H564" i="2" s="1"/>
  <c r="B565" i="2"/>
  <c r="F565" i="2" s="1"/>
  <c r="G565" i="2" l="1"/>
  <c r="I564" i="2"/>
  <c r="J564" i="2"/>
  <c r="K564" i="2" s="1"/>
  <c r="C565" i="2"/>
  <c r="E565" i="2" s="1"/>
  <c r="D565" i="2"/>
  <c r="H565" i="2" s="1"/>
  <c r="B566" i="2"/>
  <c r="F566" i="2" s="1"/>
  <c r="P48" i="2" s="1" a="1"/>
  <c r="P48" i="2" s="1"/>
  <c r="G566" i="2" l="1"/>
  <c r="Q48" i="2" s="1" a="1"/>
  <c r="Q48" i="2" s="1"/>
  <c r="I565" i="2"/>
  <c r="J565" i="2"/>
  <c r="K565" i="2" s="1"/>
  <c r="C566" i="2"/>
  <c r="E566" i="2" s="1"/>
  <c r="O48" i="2" s="1" a="1"/>
  <c r="O48" i="2" s="1"/>
  <c r="D566" i="2"/>
  <c r="N48" i="2" s="1" a="1"/>
  <c r="N48" i="2" s="1"/>
  <c r="B567" i="2"/>
  <c r="F567" i="2" s="1"/>
  <c r="G567" i="2" l="1"/>
  <c r="H566" i="2"/>
  <c r="R48" i="2" s="1" a="1"/>
  <c r="R48" i="2" s="1"/>
  <c r="C567" i="2"/>
  <c r="E567" i="2" s="1"/>
  <c r="D567" i="2"/>
  <c r="H567" i="2" s="1"/>
  <c r="B568" i="2"/>
  <c r="F568" i="2" s="1"/>
  <c r="G568" i="2" l="1"/>
  <c r="I567" i="2"/>
  <c r="J567" i="2"/>
  <c r="K567" i="2" s="1"/>
  <c r="I566" i="2"/>
  <c r="S48" i="2" s="1" a="1"/>
  <c r="S48" i="2" s="1"/>
  <c r="J566" i="2"/>
  <c r="C568" i="2"/>
  <c r="E568" i="2" s="1"/>
  <c r="D568" i="2"/>
  <c r="H568" i="2" s="1"/>
  <c r="B569" i="2"/>
  <c r="F569" i="2" s="1"/>
  <c r="K566" i="2" l="1"/>
  <c r="U48" i="2" s="1" a="1"/>
  <c r="U48" i="2" s="1"/>
  <c r="T48" i="2" a="1"/>
  <c r="T48" i="2" s="1"/>
  <c r="G569" i="2"/>
  <c r="I568" i="2"/>
  <c r="J568" i="2"/>
  <c r="K568" i="2" s="1"/>
  <c r="C569" i="2"/>
  <c r="E569" i="2" s="1"/>
  <c r="D569" i="2"/>
  <c r="H569" i="2" s="1"/>
  <c r="B570" i="2"/>
  <c r="F570" i="2" s="1"/>
  <c r="G570" i="2" l="1"/>
  <c r="I569" i="2"/>
  <c r="J569" i="2"/>
  <c r="K569" i="2" s="1"/>
  <c r="C570" i="2"/>
  <c r="E570" i="2" s="1"/>
  <c r="D570" i="2"/>
  <c r="H570" i="2" s="1"/>
  <c r="B571" i="2"/>
  <c r="F571" i="2" s="1"/>
  <c r="G571" i="2" l="1"/>
  <c r="I570" i="2"/>
  <c r="J570" i="2"/>
  <c r="K570" i="2" s="1"/>
  <c r="C571" i="2"/>
  <c r="E571" i="2" s="1"/>
  <c r="D571" i="2"/>
  <c r="H571" i="2" s="1"/>
  <c r="B572" i="2"/>
  <c r="F572" i="2" s="1"/>
  <c r="G572" i="2" l="1"/>
  <c r="I571" i="2"/>
  <c r="J571" i="2"/>
  <c r="K571" i="2" s="1"/>
  <c r="C572" i="2"/>
  <c r="E572" i="2" s="1"/>
  <c r="D572" i="2"/>
  <c r="H572" i="2" s="1"/>
  <c r="B573" i="2"/>
  <c r="F573" i="2" s="1"/>
  <c r="G573" i="2" l="1"/>
  <c r="I572" i="2"/>
  <c r="J572" i="2"/>
  <c r="K572" i="2" s="1"/>
  <c r="C573" i="2"/>
  <c r="E573" i="2" s="1"/>
  <c r="D573" i="2"/>
  <c r="H573" i="2" s="1"/>
  <c r="B574" i="2"/>
  <c r="F574" i="2" s="1"/>
  <c r="G574" i="2" l="1"/>
  <c r="I573" i="2"/>
  <c r="J573" i="2"/>
  <c r="K573" i="2" s="1"/>
  <c r="C574" i="2"/>
  <c r="E574" i="2" s="1"/>
  <c r="D574" i="2"/>
  <c r="H574" i="2" s="1"/>
  <c r="B575" i="2"/>
  <c r="F575" i="2" s="1"/>
  <c r="G575" i="2" l="1"/>
  <c r="I574" i="2"/>
  <c r="J574" i="2"/>
  <c r="K574" i="2" s="1"/>
  <c r="C575" i="2"/>
  <c r="E575" i="2" s="1"/>
  <c r="D575" i="2"/>
  <c r="H575" i="2" s="1"/>
  <c r="B576" i="2"/>
  <c r="F576" i="2" s="1"/>
  <c r="G576" i="2" l="1"/>
  <c r="I575" i="2"/>
  <c r="J575" i="2"/>
  <c r="K575" i="2" s="1"/>
  <c r="C576" i="2"/>
  <c r="E576" i="2" s="1"/>
  <c r="D576" i="2"/>
  <c r="H576" i="2" s="1"/>
  <c r="B577" i="2"/>
  <c r="F577" i="2" s="1"/>
  <c r="G577" i="2" l="1"/>
  <c r="I576" i="2"/>
  <c r="J576" i="2"/>
  <c r="K576" i="2" s="1"/>
  <c r="C577" i="2"/>
  <c r="E577" i="2" s="1"/>
  <c r="D577" i="2"/>
  <c r="H577" i="2" s="1"/>
  <c r="B578" i="2"/>
  <c r="F578" i="2" s="1"/>
  <c r="P49" i="2" s="1" a="1"/>
  <c r="P49" i="2" s="1"/>
  <c r="G578" i="2" l="1"/>
  <c r="Q49" i="2" s="1" a="1"/>
  <c r="Q49" i="2" s="1"/>
  <c r="I577" i="2"/>
  <c r="J577" i="2"/>
  <c r="K577" i="2" s="1"/>
  <c r="C578" i="2"/>
  <c r="E578" i="2" s="1"/>
  <c r="O49" i="2" s="1" a="1"/>
  <c r="O49" i="2" s="1"/>
  <c r="D578" i="2"/>
  <c r="N49" i="2" s="1" a="1"/>
  <c r="N49" i="2" s="1"/>
  <c r="B579" i="2"/>
  <c r="F579" i="2" s="1"/>
  <c r="G579" i="2" l="1"/>
  <c r="H578" i="2"/>
  <c r="R49" i="2" s="1" a="1"/>
  <c r="R49" i="2" s="1"/>
  <c r="C579" i="2"/>
  <c r="E579" i="2" s="1"/>
  <c r="D579" i="2"/>
  <c r="H579" i="2" s="1"/>
  <c r="B580" i="2"/>
  <c r="F580" i="2" s="1"/>
  <c r="G580" i="2" l="1"/>
  <c r="I579" i="2"/>
  <c r="J579" i="2"/>
  <c r="K579" i="2" s="1"/>
  <c r="I578" i="2"/>
  <c r="S49" i="2" s="1" a="1"/>
  <c r="S49" i="2" s="1"/>
  <c r="J578" i="2"/>
  <c r="C580" i="2"/>
  <c r="E580" i="2" s="1"/>
  <c r="D580" i="2"/>
  <c r="H580" i="2" s="1"/>
  <c r="B581" i="2"/>
  <c r="F581" i="2" s="1"/>
  <c r="K578" i="2" l="1"/>
  <c r="U49" i="2" s="1" a="1"/>
  <c r="U49" i="2" s="1"/>
  <c r="T49" i="2" a="1"/>
  <c r="T49" i="2" s="1"/>
  <c r="G581" i="2"/>
  <c r="I580" i="2"/>
  <c r="J580" i="2"/>
  <c r="K580" i="2" s="1"/>
  <c r="C581" i="2"/>
  <c r="E581" i="2" s="1"/>
  <c r="D581" i="2"/>
  <c r="H581" i="2" s="1"/>
  <c r="B582" i="2"/>
  <c r="F582" i="2" s="1"/>
  <c r="G582" i="2" l="1"/>
  <c r="I581" i="2"/>
  <c r="J581" i="2"/>
  <c r="K581" i="2" s="1"/>
  <c r="C582" i="2"/>
  <c r="E582" i="2" s="1"/>
  <c r="D582" i="2"/>
  <c r="H582" i="2" s="1"/>
  <c r="B583" i="2"/>
  <c r="F583" i="2" s="1"/>
  <c r="G583" i="2" l="1"/>
  <c r="I582" i="2"/>
  <c r="J582" i="2"/>
  <c r="K582" i="2" s="1"/>
  <c r="C583" i="2"/>
  <c r="E583" i="2" s="1"/>
  <c r="D583" i="2"/>
  <c r="H583" i="2" s="1"/>
  <c r="B584" i="2"/>
  <c r="F584" i="2" s="1"/>
  <c r="G584" i="2" l="1"/>
  <c r="I583" i="2"/>
  <c r="J583" i="2"/>
  <c r="K583" i="2" s="1"/>
  <c r="C584" i="2"/>
  <c r="E584" i="2" s="1"/>
  <c r="D584" i="2"/>
  <c r="H584" i="2" s="1"/>
  <c r="B585" i="2"/>
  <c r="F585" i="2" s="1"/>
  <c r="G585" i="2" l="1"/>
  <c r="I584" i="2"/>
  <c r="J584" i="2"/>
  <c r="K584" i="2" s="1"/>
  <c r="C585" i="2"/>
  <c r="E585" i="2" s="1"/>
  <c r="D585" i="2"/>
  <c r="H585" i="2" s="1"/>
  <c r="B586" i="2"/>
  <c r="F586" i="2" s="1"/>
  <c r="G586" i="2" l="1"/>
  <c r="I585" i="2"/>
  <c r="J585" i="2"/>
  <c r="K585" i="2" s="1"/>
  <c r="C586" i="2"/>
  <c r="E586" i="2" s="1"/>
  <c r="D586" i="2"/>
  <c r="H586" i="2" s="1"/>
  <c r="B587" i="2"/>
  <c r="F587" i="2" s="1"/>
  <c r="G587" i="2" l="1"/>
  <c r="I586" i="2"/>
  <c r="J586" i="2"/>
  <c r="K586" i="2" s="1"/>
  <c r="C587" i="2"/>
  <c r="E587" i="2" s="1"/>
  <c r="D587" i="2"/>
  <c r="H587" i="2" s="1"/>
  <c r="B588" i="2"/>
  <c r="F588" i="2" s="1"/>
  <c r="G588" i="2" l="1"/>
  <c r="I587" i="2"/>
  <c r="J587" i="2"/>
  <c r="K587" i="2" s="1"/>
  <c r="C588" i="2"/>
  <c r="E588" i="2" s="1"/>
  <c r="D588" i="2"/>
  <c r="H588" i="2" s="1"/>
  <c r="B589" i="2"/>
  <c r="F589" i="2" s="1"/>
  <c r="G589" i="2" l="1"/>
  <c r="I588" i="2"/>
  <c r="J588" i="2"/>
  <c r="K588" i="2" s="1"/>
  <c r="C589" i="2"/>
  <c r="E589" i="2" s="1"/>
  <c r="D589" i="2"/>
  <c r="H589" i="2" s="1"/>
  <c r="B590" i="2"/>
  <c r="F590" i="2" s="1"/>
  <c r="P50" i="2" s="1" a="1"/>
  <c r="P50" i="2" s="1"/>
  <c r="G590" i="2" l="1"/>
  <c r="Q50" i="2" s="1" a="1"/>
  <c r="Q50" i="2" s="1"/>
  <c r="I589" i="2"/>
  <c r="J589" i="2"/>
  <c r="K589" i="2" s="1"/>
  <c r="C590" i="2"/>
  <c r="E590" i="2" s="1"/>
  <c r="O50" i="2" s="1" a="1"/>
  <c r="O50" i="2" s="1"/>
  <c r="D590" i="2"/>
  <c r="N50" i="2" s="1" a="1"/>
  <c r="N50" i="2" s="1"/>
  <c r="B591" i="2"/>
  <c r="F591" i="2" s="1"/>
  <c r="G591" i="2" l="1"/>
  <c r="H590" i="2"/>
  <c r="R50" i="2" s="1" a="1"/>
  <c r="R50" i="2" s="1"/>
  <c r="C591" i="2"/>
  <c r="E591" i="2" s="1"/>
  <c r="D591" i="2"/>
  <c r="H591" i="2" s="1"/>
  <c r="B592" i="2"/>
  <c r="F592" i="2" s="1"/>
  <c r="G592" i="2" l="1"/>
  <c r="I591" i="2"/>
  <c r="J591" i="2"/>
  <c r="K591" i="2" s="1"/>
  <c r="I590" i="2"/>
  <c r="S50" i="2" s="1" a="1"/>
  <c r="S50" i="2" s="1"/>
  <c r="J590" i="2"/>
  <c r="C592" i="2"/>
  <c r="E592" i="2" s="1"/>
  <c r="D592" i="2"/>
  <c r="H592" i="2" s="1"/>
  <c r="B593" i="2"/>
  <c r="F593" i="2" s="1"/>
  <c r="K590" i="2" l="1"/>
  <c r="U50" i="2" s="1" a="1"/>
  <c r="U50" i="2" s="1"/>
  <c r="T50" i="2" a="1"/>
  <c r="T50" i="2" s="1"/>
  <c r="G593" i="2"/>
  <c r="I592" i="2"/>
  <c r="J592" i="2"/>
  <c r="K592" i="2" s="1"/>
  <c r="C593" i="2"/>
  <c r="E593" i="2" s="1"/>
  <c r="D593" i="2"/>
  <c r="H593" i="2" s="1"/>
  <c r="B594" i="2"/>
  <c r="F594" i="2" s="1"/>
  <c r="G594" i="2" l="1"/>
  <c r="I593" i="2"/>
  <c r="J593" i="2"/>
  <c r="K593" i="2" s="1"/>
  <c r="C594" i="2"/>
  <c r="E594" i="2" s="1"/>
  <c r="D594" i="2"/>
  <c r="H594" i="2" s="1"/>
  <c r="B595" i="2"/>
  <c r="F595" i="2" s="1"/>
  <c r="G595" i="2" l="1"/>
  <c r="I594" i="2"/>
  <c r="J594" i="2"/>
  <c r="K594" i="2" s="1"/>
  <c r="C595" i="2"/>
  <c r="E595" i="2" s="1"/>
  <c r="D595" i="2"/>
  <c r="H595" i="2" s="1"/>
  <c r="B596" i="2"/>
  <c r="F596" i="2" s="1"/>
  <c r="G596" i="2" l="1"/>
  <c r="I595" i="2"/>
  <c r="J595" i="2"/>
  <c r="K595" i="2" s="1"/>
  <c r="C596" i="2"/>
  <c r="E596" i="2" s="1"/>
  <c r="D596" i="2"/>
  <c r="H596" i="2" s="1"/>
  <c r="B597" i="2"/>
  <c r="F597" i="2" s="1"/>
  <c r="G597" i="2" l="1"/>
  <c r="I596" i="2"/>
  <c r="J596" i="2"/>
  <c r="K596" i="2" s="1"/>
  <c r="C597" i="2"/>
  <c r="E597" i="2" s="1"/>
  <c r="D597" i="2"/>
  <c r="H597" i="2" s="1"/>
  <c r="B598" i="2"/>
  <c r="F598" i="2" s="1"/>
  <c r="G598" i="2" l="1"/>
  <c r="I597" i="2"/>
  <c r="J597" i="2"/>
  <c r="K597" i="2" s="1"/>
  <c r="C598" i="2"/>
  <c r="E598" i="2" s="1"/>
  <c r="D598" i="2"/>
  <c r="H598" i="2" s="1"/>
  <c r="B599" i="2"/>
  <c r="F599" i="2" s="1"/>
  <c r="G599" i="2" l="1"/>
  <c r="I598" i="2"/>
  <c r="J598" i="2"/>
  <c r="K598" i="2" s="1"/>
  <c r="C599" i="2"/>
  <c r="E599" i="2" s="1"/>
  <c r="D599" i="2"/>
  <c r="H599" i="2" s="1"/>
  <c r="B600" i="2"/>
  <c r="F600" i="2" s="1"/>
  <c r="G600" i="2" l="1"/>
  <c r="I599" i="2"/>
  <c r="J599" i="2"/>
  <c r="K599" i="2" s="1"/>
  <c r="C600" i="2"/>
  <c r="E600" i="2" s="1"/>
  <c r="D600" i="2"/>
  <c r="H600" i="2" s="1"/>
  <c r="B601" i="2"/>
  <c r="B602" i="2" s="1"/>
  <c r="I600" i="2" l="1"/>
  <c r="J600" i="2"/>
  <c r="K600" i="2" s="1"/>
  <c r="B603" i="2"/>
  <c r="C602" i="2"/>
  <c r="D602" i="2"/>
  <c r="N51" i="2" s="1" a="1"/>
  <c r="N51" i="2" s="1"/>
  <c r="F601" i="2"/>
  <c r="C601" i="2"/>
  <c r="E601" i="2" s="1"/>
  <c r="D601" i="2"/>
  <c r="H601" i="2" l="1"/>
  <c r="I601" i="2" s="1"/>
  <c r="G601" i="2"/>
  <c r="E602" i="2"/>
  <c r="O51" i="2" s="1" a="1"/>
  <c r="O51" i="2" s="1"/>
  <c r="F602" i="2"/>
  <c r="P51" i="2" s="1" a="1"/>
  <c r="P51" i="2" s="1"/>
  <c r="B604" i="2"/>
  <c r="F603" i="2"/>
  <c r="C603" i="2"/>
  <c r="E603" i="2" s="1"/>
  <c r="D603" i="2"/>
  <c r="G603" i="2" l="1"/>
  <c r="H603" i="2"/>
  <c r="I603" i="2" s="1"/>
  <c r="B605" i="2"/>
  <c r="C604" i="2"/>
  <c r="E604" i="2" s="1"/>
  <c r="F604" i="2"/>
  <c r="D604" i="2"/>
  <c r="G602" i="2"/>
  <c r="Q51" i="2" s="1" a="1"/>
  <c r="Q51" i="2" s="1"/>
  <c r="H602" i="2"/>
  <c r="J601" i="2"/>
  <c r="K601" i="2" s="1"/>
  <c r="I602" i="2" l="1"/>
  <c r="S51" i="2" s="1" a="1"/>
  <c r="S51" i="2" s="1"/>
  <c r="R51" i="2" a="1"/>
  <c r="R51" i="2" s="1"/>
  <c r="H604" i="2"/>
  <c r="I604" i="2" s="1"/>
  <c r="J604" i="2"/>
  <c r="K604" i="2" s="1"/>
  <c r="G604" i="2"/>
  <c r="B606" i="2"/>
  <c r="C605" i="2"/>
  <c r="E605" i="2" s="1"/>
  <c r="F605" i="2"/>
  <c r="D605" i="2"/>
  <c r="J602" i="2"/>
  <c r="J603" i="2"/>
  <c r="K603" i="2" s="1"/>
  <c r="K602" i="2" l="1"/>
  <c r="U51" i="2" s="1" a="1"/>
  <c r="U51" i="2" s="1"/>
  <c r="T51" i="2" a="1"/>
  <c r="T51" i="2" s="1"/>
  <c r="H605" i="2"/>
  <c r="I605" i="2" s="1"/>
  <c r="G605" i="2"/>
  <c r="J605" i="2"/>
  <c r="K605" i="2" s="1"/>
  <c r="B607" i="2"/>
  <c r="F606" i="2"/>
  <c r="C606" i="2"/>
  <c r="E606" i="2" s="1"/>
  <c r="D606" i="2"/>
  <c r="H606" i="2" l="1"/>
  <c r="I606" i="2" s="1"/>
  <c r="J606" i="2"/>
  <c r="K606" i="2" s="1"/>
  <c r="G606" i="2"/>
  <c r="B608" i="2"/>
  <c r="C607" i="2"/>
  <c r="E607" i="2" s="1"/>
  <c r="F607" i="2"/>
  <c r="D607" i="2"/>
  <c r="H607" i="2" l="1"/>
  <c r="I607" i="2" s="1"/>
  <c r="J607" i="2"/>
  <c r="K607" i="2" s="1"/>
  <c r="G607" i="2"/>
  <c r="B609" i="2"/>
  <c r="F608" i="2"/>
  <c r="C608" i="2"/>
  <c r="E608" i="2" s="1"/>
  <c r="D608" i="2"/>
  <c r="H608" i="2" l="1"/>
  <c r="I608" i="2" s="1"/>
  <c r="G608" i="2"/>
  <c r="B610" i="2"/>
  <c r="F609" i="2"/>
  <c r="C609" i="2"/>
  <c r="E609" i="2" s="1"/>
  <c r="D609" i="2"/>
  <c r="F610" i="2" l="1"/>
  <c r="H609" i="2"/>
  <c r="I609" i="2" s="1"/>
  <c r="G609" i="2"/>
  <c r="B611" i="2"/>
  <c r="C610" i="2"/>
  <c r="E610" i="2" s="1"/>
  <c r="D610" i="2"/>
  <c r="J608" i="2"/>
  <c r="K608" i="2" s="1"/>
  <c r="J609" i="2" l="1"/>
  <c r="K609" i="2" s="1"/>
  <c r="B612" i="2"/>
  <c r="C611" i="2"/>
  <c r="E611" i="2" s="1"/>
  <c r="D611" i="2"/>
  <c r="F611" i="2"/>
  <c r="H610" i="2"/>
  <c r="I610" i="2" s="1"/>
  <c r="G610" i="2"/>
  <c r="J610" i="2" l="1"/>
  <c r="K610" i="2" s="1"/>
  <c r="F612" i="2"/>
  <c r="H611" i="2"/>
  <c r="I611" i="2" s="1"/>
  <c r="G611" i="2"/>
  <c r="B613" i="2"/>
  <c r="C612" i="2"/>
  <c r="E612" i="2" s="1"/>
  <c r="D612" i="2"/>
  <c r="J611" i="2" l="1"/>
  <c r="K611" i="2" s="1"/>
  <c r="C613" i="2"/>
  <c r="E613" i="2" s="1"/>
  <c r="D613" i="2"/>
  <c r="F613" i="2"/>
  <c r="G612" i="2"/>
  <c r="H612" i="2"/>
  <c r="I612" i="2" s="1"/>
  <c r="J612" i="2" l="1"/>
  <c r="K612" i="2" s="1"/>
  <c r="H613" i="2"/>
  <c r="I613" i="2" s="1"/>
  <c r="G613" i="2"/>
  <c r="J613" i="2" l="1"/>
  <c r="K613" i="2" s="1"/>
  <c r="O30" i="2" a="1"/>
  <c r="O30" i="2" s="1"/>
  <c r="O28" i="2" a="1"/>
  <c r="O28" i="2" s="1"/>
  <c r="O29" i="2" a="1"/>
  <c r="O29" i="2" s="1"/>
  <c r="N29" i="2" a="1"/>
  <c r="N29" i="2" s="1"/>
  <c r="Q32" i="2" l="1" a="1"/>
  <c r="Q32" i="2" s="1"/>
  <c r="P31" i="2" a="1"/>
  <c r="P31" i="2" s="1"/>
  <c r="Q31" i="2" a="1"/>
  <c r="Q3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Matteo Kapllaj</author>
  </authors>
  <commentList>
    <comment ref="B4" authorId="0" shapeId="0" xr:uid="{13B9F0A8-585C-4148-BCCD-231C0CCCC410}">
      <text>
        <r>
          <rPr>
            <b/>
            <sz val="9"/>
            <color indexed="81"/>
            <rFont val="Tahoma"/>
            <charset val="1"/>
          </rPr>
          <t>Matteo Kapllaj:</t>
        </r>
        <r>
          <rPr>
            <sz val="9"/>
            <color indexed="81"/>
            <rFont val="Tahoma"/>
            <charset val="1"/>
          </rPr>
          <t xml:space="preserve">
Rendimento lordo - imposta di bollo 0.2%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Matteo Kapllaj</author>
  </authors>
  <commentList>
    <comment ref="B1" authorId="0" shapeId="0" xr:uid="{1F253984-A41D-4762-881D-3805DD0C68E7}">
      <text>
        <r>
          <rPr>
            <b/>
            <sz val="9"/>
            <color indexed="81"/>
            <rFont val="Tahoma"/>
            <family val="2"/>
          </rPr>
          <t>Matteo Kapllaj:</t>
        </r>
        <r>
          <rPr>
            <sz val="9"/>
            <color indexed="81"/>
            <rFont val="Tahoma"/>
            <family val="2"/>
          </rPr>
          <t xml:space="preserve">
Quanto verso ogni mese, tenendo conto dell'incremento mensile (se c'e')</t>
        </r>
      </text>
    </comment>
    <comment ref="C1" authorId="0" shapeId="0" xr:uid="{76CB84F6-135D-4FC2-B5F1-B92E57BA26F6}">
      <text>
        <r>
          <rPr>
            <b/>
            <sz val="9"/>
            <color indexed="81"/>
            <rFont val="Tahoma"/>
            <family val="2"/>
          </rPr>
          <t>Matteo Kapllaj:</t>
        </r>
        <r>
          <rPr>
            <sz val="9"/>
            <color indexed="81"/>
            <rFont val="Tahoma"/>
            <family val="2"/>
          </rPr>
          <t xml:space="preserve">
Risparmio nominale depurato dall'inflazione mensile</t>
        </r>
      </text>
    </comment>
    <comment ref="D1" authorId="0" shapeId="0" xr:uid="{596266E9-E355-4483-9651-25A44FC5063F}">
      <text>
        <r>
          <rPr>
            <b/>
            <sz val="9"/>
            <color indexed="81"/>
            <rFont val="Tahoma"/>
            <family val="2"/>
          </rPr>
          <t>Matteo Kapllaj:</t>
        </r>
        <r>
          <rPr>
            <sz val="9"/>
            <color indexed="81"/>
            <rFont val="Tahoma"/>
            <family val="2"/>
          </rPr>
          <t xml:space="preserve">
Somma dei risparmi</t>
        </r>
      </text>
    </comment>
    <comment ref="E1" authorId="0" shapeId="0" xr:uid="{87813394-A768-45E4-A0D3-37B98D88CACA}">
      <text>
        <r>
          <rPr>
            <b/>
            <sz val="9"/>
            <color indexed="81"/>
            <rFont val="Tahoma"/>
            <family val="2"/>
          </rPr>
          <t>Matteo Kapllaj:</t>
        </r>
        <r>
          <rPr>
            <sz val="9"/>
            <color indexed="81"/>
            <rFont val="Tahoma"/>
            <family val="2"/>
          </rPr>
          <t xml:space="preserve">
Totale versamenti depurati dall'inflazione</t>
        </r>
      </text>
    </comment>
    <comment ref="F1" authorId="0" shapeId="0" xr:uid="{CEE4EE1B-D42A-4621-9CDF-F491373353D7}">
      <text>
        <r>
          <rPr>
            <b/>
            <sz val="9"/>
            <color indexed="81"/>
            <rFont val="Tahoma"/>
            <family val="2"/>
          </rPr>
          <t>Matteo Kapllaj:</t>
        </r>
        <r>
          <rPr>
            <sz val="9"/>
            <color indexed="81"/>
            <rFont val="Tahoma"/>
            <family val="2"/>
          </rPr>
          <t xml:space="preserve">
Versamento del mese + Totale versamenti*interesse lordo mensile</t>
        </r>
      </text>
    </comment>
    <comment ref="G1" authorId="0" shapeId="0" xr:uid="{0944781D-E39D-40E0-9852-C8BF66484D4A}">
      <text>
        <r>
          <rPr>
            <b/>
            <sz val="9"/>
            <color indexed="81"/>
            <rFont val="Tahoma"/>
            <family val="2"/>
          </rPr>
          <t>Matteo Kapllaj:</t>
        </r>
        <r>
          <rPr>
            <sz val="9"/>
            <color indexed="81"/>
            <rFont val="Tahoma"/>
            <family val="2"/>
          </rPr>
          <t xml:space="preserve">
Capitale nominale epurato dall'inflazione</t>
        </r>
      </text>
    </comment>
    <comment ref="H1" authorId="0" shapeId="0" xr:uid="{D658D069-E5DF-44D7-897A-23A9515E39CE}">
      <text>
        <r>
          <rPr>
            <b/>
            <sz val="9"/>
            <color indexed="81"/>
            <rFont val="Tahoma"/>
            <family val="2"/>
          </rPr>
          <t xml:space="preserve">Matteo Kapllaj
</t>
        </r>
        <r>
          <rPr>
            <sz val="9"/>
            <color indexed="81"/>
            <rFont val="Tahoma"/>
            <family val="2"/>
          </rPr>
          <t>La tassa si paga sul capitale nominale. 
NOTA BENE: la tassa si paga all'uscita dell'investimento, quindi il valore indica la tassa che si paga alla data dell'uscita. Inoltre, la tassa si applica sul Capital Gain, cioe' sulla quota di rendimento (Capitale nominale - Totale Versamenti nominali)</t>
        </r>
      </text>
    </comment>
    <comment ref="I1" authorId="0" shapeId="0" xr:uid="{9F13B417-D8FB-4B00-9AC3-520A7D1AF786}">
      <text>
        <r>
          <rPr>
            <b/>
            <sz val="9"/>
            <color indexed="81"/>
            <rFont val="Tahoma"/>
            <family val="2"/>
          </rPr>
          <t>Matteo Kapllaj:</t>
        </r>
        <r>
          <rPr>
            <sz val="9"/>
            <color indexed="81"/>
            <rFont val="Tahoma"/>
            <family val="2"/>
          </rPr>
          <t xml:space="preserve">
Tassa al netto dell'inflazione</t>
        </r>
      </text>
    </comment>
    <comment ref="J1" authorId="0" shapeId="0" xr:uid="{009641F4-644E-45D4-BA18-3511EC58D1C9}">
      <text>
        <r>
          <rPr>
            <b/>
            <sz val="9"/>
            <color indexed="81"/>
            <rFont val="Tahoma"/>
            <family val="2"/>
          </rPr>
          <t>Matteo Kapllaj:</t>
        </r>
        <r>
          <rPr>
            <sz val="9"/>
            <color indexed="81"/>
            <rFont val="Tahoma"/>
            <family val="2"/>
          </rPr>
          <t xml:space="preserve">
Capitale nominale - Tassa</t>
        </r>
      </text>
    </comment>
    <comment ref="K1" authorId="0" shapeId="0" xr:uid="{7F104691-A5ED-4DFD-9870-6C836D957948}">
      <text>
        <r>
          <rPr>
            <b/>
            <sz val="9"/>
            <color indexed="81"/>
            <rFont val="Tahoma"/>
            <family val="2"/>
          </rPr>
          <t>Matteo Kapllaj:</t>
        </r>
        <r>
          <rPr>
            <sz val="9"/>
            <color indexed="81"/>
            <rFont val="Tahoma"/>
            <family val="2"/>
          </rPr>
          <t xml:space="preserve">
Questo e' il valore piu' importante perche indica realmente cosa abbiamo al momento in cui si disinveste.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<sst xmlns="http://schemas.openxmlformats.org/spreadsheetml/2006/main" count="26" uniqueCount="18">
  <si>
    <t>Risparmio Mensile</t>
  </si>
  <si>
    <t>Aumento risparmio</t>
  </si>
  <si>
    <t>Inflazione</t>
  </si>
  <si>
    <t>Rendimento lordo</t>
  </si>
  <si>
    <t>Tassazione</t>
  </si>
  <si>
    <t>Valori mensili</t>
  </si>
  <si>
    <t>Totale versamenti nominali</t>
  </si>
  <si>
    <t>Capitale nominale</t>
  </si>
  <si>
    <t>Tassa nominale da pagare</t>
  </si>
  <si>
    <t>Capitale nominale netto</t>
  </si>
  <si>
    <t>Capitale reale netto</t>
  </si>
  <si>
    <t>Capitale reale</t>
  </si>
  <si>
    <t>Mesi</t>
  </si>
  <si>
    <t>Anni</t>
  </si>
  <si>
    <t>Tassa reale da pagare</t>
  </si>
  <si>
    <t>Risparmio Nominale</t>
  </si>
  <si>
    <t>Risparmio Reale</t>
  </si>
  <si>
    <t>Totale versamenti reali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</si>
</sst>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2]\ * #,##0.00_);_([$€-2]\ * \(#,##0.00\);_([$€-2]\ * &quot;-&quot;??_);_(@_)"/>
    <numFmt numFmtId="165" formatCode="0.0%"/>
    <numFmt numFmtId="169" formatCode="0.00000"/>
    <numFmt numFmtId="173" formatCode="dd/mm/yy;@"/>
  </numFmts>
  <fonts count="7" x14ac:knownFonts="1">
    <font>
      <sz val="11"/>
      <color theme="1"/>
      <name val="Aptos Narrow"/>
      <family val="2"/>
      <scheme val="minor"/>
    </font>
    <font>
      <sz val="11"/>
      <color theme="1"/>
      <name val="Aptos Narrow"/>
      <family val="2"/>
      <scheme val="minor"/>
    </font>
    <font>
      <sz val="9"/>
      <color indexed="81"/>
      <name val="Tahoma"/>
      <charset val="1"/>
    </font>
    <font>
      <b/>
      <sz val="9"/>
      <color indexed="81"/>
      <name val="Tahoma"/>
      <charset val="1"/>
    </font>
    <font>
      <b/>
      <sz val="11"/>
      <color rgb="FFFF0000"/>
      <name val="Aptos Narrow"/>
      <family val="2"/>
      <scheme val="minor"/>
    </font>
    <font>
      <sz val="9"/>
      <color indexed="81"/>
      <name val="Tahoma"/>
      <family val="2"/>
    </font>
    <font>
      <b/>
      <sz val="9"/>
      <color indexed="81"/>
      <name val="Tahoma"/>
      <family val="2"/>
    </font>
  </fonts>
  <fills count="10">
    <fill>
      <patternFill patternType="none"/>
    </fill>
    <fill>
      <patternFill patternType="gray125"/>
    </fill>
    <fill>
      <patternFill patternType="solid">
        <fgColor rgb="FFFFFF00"/>
        <bgColor indexed="64"/>
      </patternFill>
    </fill>
    <fill>
      <patternFill patternType="solid">
        <fgColor rgb="FFFFCC66"/>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164" fontId="0" fillId="2" borderId="0" xfId="0" applyNumberFormat="1" applyFill="1"/>
    <xf numFmtId="165" fontId="0" fillId="2" borderId="0" xfId="1" applyNumberFormat="1" applyFont="1" applyFill="1"/>
    <xf numFmtId="169" fontId="0" fillId="0" borderId="0" xfId="0" applyNumberFormat="1"/>
    <xf numFmtId="0" fontId="4" fillId="0" borderId="0" xfId="0" applyFont="1" applyAlignment="1">
      <alignment horizontal="center" vertical="center" wrapText="1"/>
    </xf>
    <xf numFmtId="173" fontId="0" fillId="0" borderId="0" xfId="0" applyNumberFormat="1"/>
    <xf numFmtId="1" fontId="0" fillId="0" borderId="0" xfId="0" applyNumberFormat="1"/>
    <xf numFmtId="164" fontId="4" fillId="3" borderId="0" xfId="0" applyNumberFormat="1" applyFont="1" applyFill="1" applyAlignment="1">
      <alignment horizontal="center" vertical="center" wrapText="1"/>
    </xf>
    <xf numFmtId="164" fontId="0" fillId="3" borderId="0" xfId="0" applyNumberFormat="1" applyFill="1"/>
    <xf numFmtId="164" fontId="4" fillId="4" borderId="0" xfId="0" applyNumberFormat="1" applyFont="1" applyFill="1" applyAlignment="1">
      <alignment horizontal="center" vertical="center" wrapText="1"/>
    </xf>
    <xf numFmtId="164" fontId="0" fillId="4" borderId="0" xfId="0" applyNumberFormat="1" applyFill="1"/>
    <xf numFmtId="164" fontId="4" fillId="5" borderId="0" xfId="0" applyNumberFormat="1" applyFont="1" applyFill="1" applyAlignment="1">
      <alignment horizontal="center" vertical="center" wrapText="1"/>
    </xf>
    <xf numFmtId="164" fontId="0" fillId="5" borderId="0" xfId="0" applyNumberFormat="1" applyFill="1"/>
    <xf numFmtId="164" fontId="4" fillId="6" borderId="0" xfId="0" applyNumberFormat="1" applyFont="1" applyFill="1" applyAlignment="1">
      <alignment horizontal="center" vertical="center" wrapText="1"/>
    </xf>
    <xf numFmtId="164" fontId="0" fillId="6" borderId="0" xfId="0" applyNumberFormat="1" applyFill="1"/>
    <xf numFmtId="164" fontId="4" fillId="7" borderId="0" xfId="0" applyNumberFormat="1" applyFont="1" applyFill="1" applyAlignment="1">
      <alignment horizontal="center" vertical="center" wrapText="1"/>
    </xf>
    <xf numFmtId="164" fontId="0" fillId="7" borderId="0" xfId="0" applyNumberFormat="1" applyFill="1"/>
    <xf numFmtId="1" fontId="0" fillId="8" borderId="0" xfId="0" applyNumberFormat="1" applyFill="1"/>
    <xf numFmtId="164" fontId="0" fillId="8" borderId="0" xfId="0" applyNumberFormat="1" applyFill="1"/>
    <xf numFmtId="0" fontId="0" fillId="9" borderId="0" xfId="0" applyFill="1"/>
  </cellXfs>
  <cellStyles count="2">
    <cellStyle name="Normal" xfId="0" builtinId="0"/>
    <cellStyle name="Percent" xfId="1" builtinId="5"/>
  </cellStyles>
  <dxfs count="0"/>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Calcoli!$N$1</c:f>
              <c:strCache>
                <c:ptCount val="1"/>
                <c:pt idx="0">
                  <c:v> Totale versamenti nominali </c:v>
                </c:pt>
              </c:strCache>
            </c:strRef>
          </c:tx>
          <c:spPr>
            <a:ln w="22225" cap="rnd">
              <a:solidFill>
                <a:schemeClr val="accent1"/>
              </a:solidFill>
              <a:prstDash val="sysDash"/>
              <a:round/>
            </a:ln>
            <a:effectLst/>
          </c:spPr>
          <c:marker>
            <c:symbol val="none"/>
          </c:marker>
          <c:xVal>
            <c:numRef>
              <c:f>Calcoli!$M$2:$M$613</c:f>
              <c:numCache>
                <c:formatCode>0</c:formatCode>
                <c:ptCount val="6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Calcoli!$N$2:$N$613</c:f>
              <c:numCache>
                <c:formatCode>_([$€-2]\ * #,##0.00_);_([$€-2]\ * \(#,##0.00\);_([$€-2]\ * "-"??_);_(@_)</c:formatCode>
                <c:ptCount val="612"/>
                <c:pt idx="0">
                  <c:v>13000</c:v>
                </c:pt>
                <c:pt idx="1">
                  <c:v>25000</c:v>
                </c:pt>
                <c:pt idx="2">
                  <c:v>37000</c:v>
                </c:pt>
                <c:pt idx="3">
                  <c:v>49000</c:v>
                </c:pt>
                <c:pt idx="4">
                  <c:v>61000</c:v>
                </c:pt>
                <c:pt idx="5">
                  <c:v>73000</c:v>
                </c:pt>
                <c:pt idx="6">
                  <c:v>85000</c:v>
                </c:pt>
                <c:pt idx="7">
                  <c:v>97000</c:v>
                </c:pt>
                <c:pt idx="8">
                  <c:v>109000</c:v>
                </c:pt>
                <c:pt idx="9">
                  <c:v>121000</c:v>
                </c:pt>
                <c:pt idx="10">
                  <c:v>133000</c:v>
                </c:pt>
                <c:pt idx="11">
                  <c:v>145000</c:v>
                </c:pt>
                <c:pt idx="12">
                  <c:v>157000</c:v>
                </c:pt>
                <c:pt idx="13">
                  <c:v>169000</c:v>
                </c:pt>
                <c:pt idx="14">
                  <c:v>181000</c:v>
                </c:pt>
                <c:pt idx="15">
                  <c:v>193000</c:v>
                </c:pt>
                <c:pt idx="16">
                  <c:v>205000</c:v>
                </c:pt>
                <c:pt idx="17">
                  <c:v>217000</c:v>
                </c:pt>
                <c:pt idx="18">
                  <c:v>229000</c:v>
                </c:pt>
                <c:pt idx="19">
                  <c:v>241000</c:v>
                </c:pt>
                <c:pt idx="20">
                  <c:v>253000</c:v>
                </c:pt>
                <c:pt idx="21">
                  <c:v>265000</c:v>
                </c:pt>
                <c:pt idx="22">
                  <c:v>277000</c:v>
                </c:pt>
                <c:pt idx="23">
                  <c:v>289000</c:v>
                </c:pt>
                <c:pt idx="24">
                  <c:v>301000</c:v>
                </c:pt>
                <c:pt idx="25">
                  <c:v>313000</c:v>
                </c:pt>
                <c:pt idx="26">
                  <c:v>325000</c:v>
                </c:pt>
                <c:pt idx="27">
                  <c:v>337000</c:v>
                </c:pt>
                <c:pt idx="28">
                  <c:v>349000</c:v>
                </c:pt>
                <c:pt idx="29">
                  <c:v>361000</c:v>
                </c:pt>
                <c:pt idx="30">
                  <c:v>373000</c:v>
                </c:pt>
                <c:pt idx="31">
                  <c:v>385000</c:v>
                </c:pt>
                <c:pt idx="32">
                  <c:v>397000</c:v>
                </c:pt>
                <c:pt idx="33">
                  <c:v>409000</c:v>
                </c:pt>
                <c:pt idx="34">
                  <c:v>421000</c:v>
                </c:pt>
                <c:pt idx="35">
                  <c:v>433000</c:v>
                </c:pt>
                <c:pt idx="36">
                  <c:v>445000</c:v>
                </c:pt>
                <c:pt idx="37">
                  <c:v>457000</c:v>
                </c:pt>
                <c:pt idx="38">
                  <c:v>469000</c:v>
                </c:pt>
                <c:pt idx="39">
                  <c:v>481000</c:v>
                </c:pt>
                <c:pt idx="40">
                  <c:v>493000</c:v>
                </c:pt>
                <c:pt idx="41">
                  <c:v>505000</c:v>
                </c:pt>
                <c:pt idx="42">
                  <c:v>517000</c:v>
                </c:pt>
                <c:pt idx="43">
                  <c:v>529000</c:v>
                </c:pt>
                <c:pt idx="44">
                  <c:v>541000</c:v>
                </c:pt>
                <c:pt idx="45">
                  <c:v>553000</c:v>
                </c:pt>
                <c:pt idx="46">
                  <c:v>565000</c:v>
                </c:pt>
                <c:pt idx="47">
                  <c:v>577000</c:v>
                </c:pt>
                <c:pt idx="48">
                  <c:v>589000</c:v>
                </c:pt>
                <c:pt idx="49">
                  <c:v>601000</c:v>
                </c:pt>
              </c:numCache>
            </c:numRef>
          </c:yVal>
          <c:smooth val="1"/>
          <c:extLst>
            <c:ext xmlns:c16="http://schemas.microsoft.com/office/drawing/2014/chart" uri="{C3380CC4-5D6E-409C-BE32-E72D297353CC}">
              <c16:uniqueId val="{00000000-6CA0-4CA7-BCF4-CE4F5C75419C}"/>
            </c:ext>
          </c:extLst>
        </c:ser>
        <c:ser>
          <c:idx val="1"/>
          <c:order val="1"/>
          <c:tx>
            <c:strRef>
              <c:f>Calcoli!$O$1</c:f>
              <c:strCache>
                <c:ptCount val="1"/>
                <c:pt idx="0">
                  <c:v> Totale versamenti reali </c:v>
                </c:pt>
              </c:strCache>
            </c:strRef>
          </c:tx>
          <c:spPr>
            <a:ln w="22225" cap="rnd">
              <a:solidFill>
                <a:schemeClr val="accent2"/>
              </a:solidFill>
              <a:round/>
            </a:ln>
            <a:effectLst/>
          </c:spPr>
          <c:marker>
            <c:symbol val="none"/>
          </c:marker>
          <c:yVal>
            <c:numRef>
              <c:f>Calcoli!$O$2:$O$51</c:f>
              <c:numCache>
                <c:formatCode>_([$€-2]\ * #,##0.00_);_([$€-2]\ * \(#,##0.00\);_([$€-2]\ * "-"??_);_(@_)</c:formatCode>
                <c:ptCount val="50"/>
                <c:pt idx="0">
                  <c:v>12872.163431771884</c:v>
                </c:pt>
                <c:pt idx="1">
                  <c:v>24511.539345273726</c:v>
                </c:pt>
                <c:pt idx="2">
                  <c:v>35922.692201648089</c:v>
                </c:pt>
                <c:pt idx="3">
                  <c:v>47110.096962799398</c:v>
                </c:pt>
                <c:pt idx="4">
                  <c:v>58078.140846281087</c:v>
                </c:pt>
                <c:pt idx="5">
                  <c:v>68831.125045772933</c:v>
                </c:pt>
                <c:pt idx="6">
                  <c:v>79373.266417823761</c:v>
                </c:pt>
                <c:pt idx="7">
                  <c:v>89708.699135520641</c:v>
                </c:pt>
                <c:pt idx="8">
                  <c:v>99841.476309733262</c:v>
                </c:pt>
                <c:pt idx="9">
                  <c:v>109775.57157856917</c:v>
                </c:pt>
                <c:pt idx="10">
                  <c:v>119514.88066566319</c:v>
                </c:pt>
                <c:pt idx="11">
                  <c:v>129063.22290791222</c:v>
                </c:pt>
                <c:pt idx="12">
                  <c:v>138424.34275325437</c:v>
                </c:pt>
                <c:pt idx="13">
                  <c:v>147601.91122908003</c:v>
                </c:pt>
                <c:pt idx="14">
                  <c:v>156599.52738185032</c:v>
                </c:pt>
                <c:pt idx="15">
                  <c:v>165420.71968848782</c:v>
                </c:pt>
                <c:pt idx="16">
                  <c:v>174068.94744009318</c:v>
                </c:pt>
                <c:pt idx="17">
                  <c:v>182547.60209852978</c:v>
                </c:pt>
                <c:pt idx="18">
                  <c:v>190860.00862640882</c:v>
                </c:pt>
                <c:pt idx="19">
                  <c:v>199009.42679099616</c:v>
                </c:pt>
                <c:pt idx="20">
                  <c:v>206999.05244255235</c:v>
                </c:pt>
                <c:pt idx="21">
                  <c:v>214832.01876760749</c:v>
                </c:pt>
                <c:pt idx="22">
                  <c:v>222511.39751766148</c:v>
                </c:pt>
                <c:pt idx="23">
                  <c:v>230040.20021379282</c:v>
                </c:pt>
                <c:pt idx="24">
                  <c:v>237421.3793276471</c:v>
                </c:pt>
                <c:pt idx="25">
                  <c:v>244657.82943926894</c:v>
                </c:pt>
                <c:pt idx="26">
                  <c:v>251752.38837223154</c:v>
                </c:pt>
                <c:pt idx="27">
                  <c:v>258707.83830650861</c:v>
                </c:pt>
                <c:pt idx="28">
                  <c:v>265526.90686952532</c:v>
                </c:pt>
                <c:pt idx="29">
                  <c:v>272212.26820581616</c:v>
                </c:pt>
                <c:pt idx="30">
                  <c:v>278766.54402570927</c:v>
                </c:pt>
                <c:pt idx="31">
                  <c:v>285192.30463344743</c:v>
                </c:pt>
                <c:pt idx="32">
                  <c:v>291492.06993515173</c:v>
                </c:pt>
                <c:pt idx="33">
                  <c:v>297668.31042701856</c:v>
                </c:pt>
                <c:pt idx="34">
                  <c:v>303723.4481641429</c:v>
                </c:pt>
                <c:pt idx="35">
                  <c:v>309659.85771034326</c:v>
                </c:pt>
                <c:pt idx="36">
                  <c:v>315479.8670693633</c:v>
                </c:pt>
                <c:pt idx="37">
                  <c:v>321185.75859781425</c:v>
                </c:pt>
                <c:pt idx="38">
                  <c:v>326779.76990021719</c:v>
                </c:pt>
                <c:pt idx="39">
                  <c:v>332264.09470649454</c:v>
                </c:pt>
                <c:pt idx="40">
                  <c:v>337640.88373225665</c:v>
                </c:pt>
                <c:pt idx="41">
                  <c:v>342912.24552221951</c:v>
                </c:pt>
                <c:pt idx="42">
                  <c:v>348080.24727708509</c:v>
                </c:pt>
                <c:pt idx="43">
                  <c:v>353146.91566420806</c:v>
                </c:pt>
                <c:pt idx="44">
                  <c:v>358114.2376123679</c:v>
                </c:pt>
                <c:pt idx="45">
                  <c:v>362984.16109095595</c:v>
                </c:pt>
                <c:pt idx="46">
                  <c:v>367758.5958738855</c:v>
                </c:pt>
                <c:pt idx="47">
                  <c:v>372439.41428852221</c:v>
                </c:pt>
                <c:pt idx="48">
                  <c:v>377028.45194993075</c:v>
                </c:pt>
                <c:pt idx="49">
                  <c:v>381527.50848072354</c:v>
                </c:pt>
              </c:numCache>
            </c:numRef>
          </c:yVal>
          <c:smooth val="1"/>
          <c:extLst>
            <c:ext xmlns:c16="http://schemas.microsoft.com/office/drawing/2014/chart" uri="{C3380CC4-5D6E-409C-BE32-E72D297353CC}">
              <c16:uniqueId val="{00000002-6CA0-4CA7-BCF4-CE4F5C75419C}"/>
            </c:ext>
          </c:extLst>
        </c:ser>
        <c:ser>
          <c:idx val="2"/>
          <c:order val="2"/>
          <c:tx>
            <c:strRef>
              <c:f>Calcoli!$P$1</c:f>
              <c:strCache>
                <c:ptCount val="1"/>
                <c:pt idx="0">
                  <c:v> Capitale nominale </c:v>
                </c:pt>
              </c:strCache>
            </c:strRef>
          </c:tx>
          <c:spPr>
            <a:ln w="22225" cap="rnd">
              <a:solidFill>
                <a:schemeClr val="accent3"/>
              </a:solidFill>
              <a:prstDash val="sysDash"/>
              <a:round/>
            </a:ln>
            <a:effectLst/>
          </c:spPr>
          <c:marker>
            <c:symbol val="none"/>
          </c:marker>
          <c:yVal>
            <c:numRef>
              <c:f>Calcoli!$P$2:$P$51</c:f>
              <c:numCache>
                <c:formatCode>_([$€-2]\ * #,##0.00_);_([$€-2]\ * \(#,##0.00\);_([$€-2]\ * "-"??_);_(@_)</c:formatCode>
                <c:ptCount val="50"/>
                <c:pt idx="0">
                  <c:v>13439.335389855773</c:v>
                </c:pt>
                <c:pt idx="1">
                  <c:v>26728.016160795491</c:v>
                </c:pt>
                <c:pt idx="2">
                  <c:v>40924.034766094184</c:v>
                </c:pt>
                <c:pt idx="3">
                  <c:v>56089.343325744048</c:v>
                </c:pt>
                <c:pt idx="4">
                  <c:v>72290.123988538224</c:v>
                </c:pt>
                <c:pt idx="5">
                  <c:v>89597.077754207334</c:v>
                </c:pt>
                <c:pt idx="6">
                  <c:v>108085.73301604249</c:v>
                </c:pt>
                <c:pt idx="7">
                  <c:v>127836.77517050049</c:v>
                </c:pt>
                <c:pt idx="8">
                  <c:v>148936.3987322227</c:v>
                </c:pt>
                <c:pt idx="9">
                  <c:v>171476.68349111566</c:v>
                </c:pt>
                <c:pt idx="10">
                  <c:v>195555.99635306111</c:v>
                </c:pt>
                <c:pt idx="11">
                  <c:v>221279.42061790731</c:v>
                </c:pt>
                <c:pt idx="12">
                  <c:v>248759.21456813291</c:v>
                </c:pt>
                <c:pt idx="13">
                  <c:v>278115.30136948579</c:v>
                </c:pt>
                <c:pt idx="14">
                  <c:v>309475.79242154839</c:v>
                </c:pt>
                <c:pt idx="15">
                  <c:v>342977.54644215468</c:v>
                </c:pt>
                <c:pt idx="16">
                  <c:v>378766.76672553387</c:v>
                </c:pt>
                <c:pt idx="17">
                  <c:v>416999.63918064185</c:v>
                </c:pt>
                <c:pt idx="18">
                  <c:v>457843.01393411204</c:v>
                </c:pt>
                <c:pt idx="19">
                  <c:v>501475.13347237447</c:v>
                </c:pt>
                <c:pt idx="20">
                  <c:v>548086.41050058987</c:v>
                </c:pt>
                <c:pt idx="21">
                  <c:v>597880.25891301467</c:v>
                </c:pt>
                <c:pt idx="22">
                  <c:v>651073.98150119139</c:v>
                </c:pt>
                <c:pt idx="23">
                  <c:v>707899.71827396622</c:v>
                </c:pt>
                <c:pt idx="24">
                  <c:v>768605.45952784922</c:v>
                </c:pt>
                <c:pt idx="25">
                  <c:v>833456.12808880594</c:v>
                </c:pt>
                <c:pt idx="26">
                  <c:v>902734.73544843623</c:v>
                </c:pt>
                <c:pt idx="27">
                  <c:v>976743.61683997465</c:v>
                </c:pt>
                <c:pt idx="28">
                  <c:v>1055805.7506440459</c:v>
                </c:pt>
                <c:pt idx="29">
                  <c:v>1140266.1678821251</c:v>
                </c:pt>
                <c:pt idx="30">
                  <c:v>1230493.4579488032</c:v>
                </c:pt>
                <c:pt idx="31">
                  <c:v>1326881.3771539438</c:v>
                </c:pt>
                <c:pt idx="32">
                  <c:v>1429850.5670944916</c:v>
                </c:pt>
                <c:pt idx="33">
                  <c:v>1539850.3903549903</c:v>
                </c:pt>
                <c:pt idx="34">
                  <c:v>1657360.8915478925</c:v>
                </c:pt>
                <c:pt idx="35">
                  <c:v>1782894.8922517446</c:v>
                </c:pt>
                <c:pt idx="36">
                  <c:v>1917000.2289896547</c:v>
                </c:pt>
                <c:pt idx="37">
                  <c:v>2060262.1440146929</c:v>
                </c:pt>
                <c:pt idx="38">
                  <c:v>2213305.8393357256</c:v>
                </c:pt>
                <c:pt idx="39">
                  <c:v>2376799.205129582</c:v>
                </c:pt>
                <c:pt idx="40">
                  <c:v>2551455.7344464771</c:v>
                </c:pt>
                <c:pt idx="41">
                  <c:v>2738037.6369286012</c:v>
                </c:pt>
                <c:pt idx="42">
                  <c:v>2937359.1651303018</c:v>
                </c:pt>
                <c:pt idx="43">
                  <c:v>3150290.1679560859</c:v>
                </c:pt>
                <c:pt idx="44">
                  <c:v>3377759.8867238103</c:v>
                </c:pt>
                <c:pt idx="45">
                  <c:v>3620761.0104192765</c:v>
                </c:pt>
                <c:pt idx="46">
                  <c:v>3880354.0078395465</c:v>
                </c:pt>
                <c:pt idx="47">
                  <c:v>4157671.7555306735</c:v>
                </c:pt>
                <c:pt idx="48">
                  <c:v>4453924.4817164037</c:v>
                </c:pt>
                <c:pt idx="49">
                  <c:v>4770405.0477933688</c:v>
                </c:pt>
              </c:numCache>
            </c:numRef>
          </c:yVal>
          <c:smooth val="1"/>
          <c:extLst>
            <c:ext xmlns:c16="http://schemas.microsoft.com/office/drawing/2014/chart" uri="{C3380CC4-5D6E-409C-BE32-E72D297353CC}">
              <c16:uniqueId val="{00000003-6CA0-4CA7-BCF4-CE4F5C75419C}"/>
            </c:ext>
          </c:extLst>
        </c:ser>
        <c:ser>
          <c:idx val="3"/>
          <c:order val="3"/>
          <c:tx>
            <c:strRef>
              <c:f>Calcoli!$Q$1</c:f>
              <c:strCache>
                <c:ptCount val="1"/>
                <c:pt idx="0">
                  <c:v> Capitale reale </c:v>
                </c:pt>
              </c:strCache>
            </c:strRef>
          </c:tx>
          <c:spPr>
            <a:ln w="22225" cap="rnd">
              <a:solidFill>
                <a:schemeClr val="accent4"/>
              </a:solidFill>
              <a:round/>
            </a:ln>
            <a:effectLst/>
          </c:spPr>
          <c:marker>
            <c:symbol val="none"/>
          </c:marker>
          <c:yVal>
            <c:numRef>
              <c:f>Calcoli!$Q$2:$Q$51</c:f>
              <c:numCache>
                <c:formatCode>_([$€-2]\ * #,##0.00_);_([$€-2]\ * \(#,##0.00\);_([$€-2]\ * "-"??_);_(@_)</c:formatCode>
                <c:ptCount val="50"/>
                <c:pt idx="0">
                  <c:v>13175.276101033141</c:v>
                </c:pt>
                <c:pt idx="1">
                  <c:v>25689.41043552944</c:v>
                </c:pt>
                <c:pt idx="2">
                  <c:v>38563.046546944752</c:v>
                </c:pt>
                <c:pt idx="3">
                  <c:v>51817.770901706223</c:v>
                </c:pt>
                <c:pt idx="4">
                  <c:v>65472.552642117327</c:v>
                </c:pt>
                <c:pt idx="5">
                  <c:v>79557.22540824789</c:v>
                </c:pt>
                <c:pt idx="6">
                  <c:v>94093.502522505747</c:v>
                </c:pt>
                <c:pt idx="7">
                  <c:v>109106.98344492183</c:v>
                </c:pt>
                <c:pt idx="8">
                  <c:v>124617.64030101862</c:v>
                </c:pt>
                <c:pt idx="9">
                  <c:v>140666.02970686328</c:v>
                </c:pt>
                <c:pt idx="10">
                  <c:v>157275.39012634128</c:v>
                </c:pt>
                <c:pt idx="11">
                  <c:v>174476.17787768223</c:v>
                </c:pt>
                <c:pt idx="12">
                  <c:v>192289.78903517895</c:v>
                </c:pt>
                <c:pt idx="13">
                  <c:v>210769.32712579455</c:v>
                </c:pt>
                <c:pt idx="14">
                  <c:v>229940.08552205586</c:v>
                </c:pt>
                <c:pt idx="15">
                  <c:v>249838.39057138615</c:v>
                </c:pt>
                <c:pt idx="16">
                  <c:v>270487.55226353911</c:v>
                </c:pt>
                <c:pt idx="17">
                  <c:v>291955.44262340729</c:v>
                </c:pt>
                <c:pt idx="18">
                  <c:v>314270.03060311556</c:v>
                </c:pt>
                <c:pt idx="19">
                  <c:v>337474.72962431441</c:v>
                </c:pt>
                <c:pt idx="20">
                  <c:v>361595.33784044522</c:v>
                </c:pt>
                <c:pt idx="21">
                  <c:v>386717.19375698746</c:v>
                </c:pt>
                <c:pt idx="22">
                  <c:v>412871.67322704918</c:v>
                </c:pt>
                <c:pt idx="23">
                  <c:v>440110.73924473743</c:v>
                </c:pt>
                <c:pt idx="24">
                  <c:v>468463.35494637105</c:v>
                </c:pt>
                <c:pt idx="25">
                  <c:v>498035.59459709487</c:v>
                </c:pt>
                <c:pt idx="26">
                  <c:v>528863.10658481508</c:v>
                </c:pt>
                <c:pt idx="27">
                  <c:v>561008.16144388344</c:v>
                </c:pt>
                <c:pt idx="28">
                  <c:v>594503.68860083702</c:v>
                </c:pt>
                <c:pt idx="29">
                  <c:v>629480.45298528578</c:v>
                </c:pt>
                <c:pt idx="30">
                  <c:v>665979.40384653746</c:v>
                </c:pt>
                <c:pt idx="31">
                  <c:v>704075.23286540969</c:v>
                </c:pt>
                <c:pt idx="32">
                  <c:v>743805.78784300236</c:v>
                </c:pt>
                <c:pt idx="33">
                  <c:v>785331.30259851785</c:v>
                </c:pt>
                <c:pt idx="34">
                  <c:v>828699.25232636987</c:v>
                </c:pt>
                <c:pt idx="35">
                  <c:v>873999.29148366675</c:v>
                </c:pt>
                <c:pt idx="36">
                  <c:v>921275.32066248893</c:v>
                </c:pt>
                <c:pt idx="37">
                  <c:v>970722.80991459405</c:v>
                </c:pt>
                <c:pt idx="38">
                  <c:v>1022397.2231298478</c:v>
                </c:pt>
                <c:pt idx="39">
                  <c:v>1076406.2342796326</c:v>
                </c:pt>
                <c:pt idx="40">
                  <c:v>1132801.1513926256</c:v>
                </c:pt>
                <c:pt idx="41">
                  <c:v>1191819.6368153889</c:v>
                </c:pt>
                <c:pt idx="42">
                  <c:v>1253526.8927017753</c:v>
                </c:pt>
                <c:pt idx="43">
                  <c:v>1318052.2891550993</c:v>
                </c:pt>
                <c:pt idx="44">
                  <c:v>1385456.1620486481</c:v>
                </c:pt>
                <c:pt idx="45">
                  <c:v>1456026.7510709208</c:v>
                </c:pt>
                <c:pt idx="46">
                  <c:v>1529841.0921001697</c:v>
                </c:pt>
                <c:pt idx="47">
                  <c:v>1607054.6739220575</c:v>
                </c:pt>
                <c:pt idx="48">
                  <c:v>1687738.8011507215</c:v>
                </c:pt>
                <c:pt idx="49">
                  <c:v>1772242.3940331875</c:v>
                </c:pt>
              </c:numCache>
            </c:numRef>
          </c:yVal>
          <c:smooth val="1"/>
          <c:extLst>
            <c:ext xmlns:c16="http://schemas.microsoft.com/office/drawing/2014/chart" uri="{C3380CC4-5D6E-409C-BE32-E72D297353CC}">
              <c16:uniqueId val="{00000004-6CA0-4CA7-BCF4-CE4F5C75419C}"/>
            </c:ext>
          </c:extLst>
        </c:ser>
        <c:ser>
          <c:idx val="4"/>
          <c:order val="4"/>
          <c:tx>
            <c:strRef>
              <c:f>Calcoli!$R$1</c:f>
              <c:strCache>
                <c:ptCount val="1"/>
                <c:pt idx="0">
                  <c:v> Tassa nominale da pagare </c:v>
                </c:pt>
              </c:strCache>
            </c:strRef>
          </c:tx>
          <c:spPr>
            <a:ln w="22225" cap="rnd">
              <a:solidFill>
                <a:schemeClr val="accent5"/>
              </a:solidFill>
              <a:prstDash val="sysDash"/>
              <a:round/>
            </a:ln>
            <a:effectLst/>
          </c:spPr>
          <c:marker>
            <c:symbol val="none"/>
          </c:marker>
          <c:yVal>
            <c:numRef>
              <c:f>Calcoli!$R$2:$R$51</c:f>
              <c:numCache>
                <c:formatCode>_([$€-2]\ * #,##0.00_);_([$€-2]\ * \(#,##0.00\);_([$€-2]\ * "-"??_);_(@_)</c:formatCode>
                <c:ptCount val="50"/>
                <c:pt idx="0">
                  <c:v>114.22720136250086</c:v>
                </c:pt>
                <c:pt idx="1">
                  <c:v>449.28420180682758</c:v>
                </c:pt>
                <c:pt idx="2">
                  <c:v>1020.249039184488</c:v>
                </c:pt>
                <c:pt idx="3">
                  <c:v>1843.2292646934527</c:v>
                </c:pt>
                <c:pt idx="4">
                  <c:v>2935.4322370199384</c:v>
                </c:pt>
                <c:pt idx="5">
                  <c:v>4315.2402160939073</c:v>
                </c:pt>
                <c:pt idx="6">
                  <c:v>6002.2905841710472</c:v>
                </c:pt>
                <c:pt idx="7">
                  <c:v>8017.5615443301285</c:v>
                </c:pt>
                <c:pt idx="8">
                  <c:v>10383.463670377903</c:v>
                </c:pt>
                <c:pt idx="9">
                  <c:v>13123.937707690073</c:v>
                </c:pt>
                <c:pt idx="10">
                  <c:v>16264.55905179589</c:v>
                </c:pt>
                <c:pt idx="11">
                  <c:v>19832.649360655902</c:v>
                </c:pt>
                <c:pt idx="12">
                  <c:v>23857.395787714559</c:v>
                </c:pt>
                <c:pt idx="13">
                  <c:v>28369.978356066309</c:v>
                </c:pt>
                <c:pt idx="14">
                  <c:v>33403.706029602581</c:v>
                </c:pt>
                <c:pt idx="15">
                  <c:v>38994.162074960215</c:v>
                </c:pt>
                <c:pt idx="16">
                  <c:v>45179.359348638805</c:v>
                </c:pt>
                <c:pt idx="17">
                  <c:v>51999.90618696688</c:v>
                </c:pt>
                <c:pt idx="18">
                  <c:v>59499.183622869132</c:v>
                </c:pt>
                <c:pt idx="19">
                  <c:v>67723.534702817356</c:v>
                </c:pt>
                <c:pt idx="20">
                  <c:v>76722.466730153363</c:v>
                </c:pt>
                <c:pt idx="21">
                  <c:v>86548.867317383818</c:v>
                </c:pt>
                <c:pt idx="22">
                  <c:v>97259.235190309759</c:v>
                </c:pt>
                <c:pt idx="23">
                  <c:v>108913.92675123122</c:v>
                </c:pt>
                <c:pt idx="24">
                  <c:v>121577.41947724081</c:v>
                </c:pt>
                <c:pt idx="25">
                  <c:v>135318.59330308955</c:v>
                </c:pt>
                <c:pt idx="26">
                  <c:v>150211.03121659343</c:v>
                </c:pt>
                <c:pt idx="27">
                  <c:v>166333.34037839342</c:v>
                </c:pt>
                <c:pt idx="28">
                  <c:v>183769.49516745194</c:v>
                </c:pt>
                <c:pt idx="29">
                  <c:v>202609.20364935254</c:v>
                </c:pt>
                <c:pt idx="30">
                  <c:v>222948.29906668884</c:v>
                </c:pt>
                <c:pt idx="31">
                  <c:v>244889.15806002539</c:v>
                </c:pt>
                <c:pt idx="32">
                  <c:v>268541.14744456782</c:v>
                </c:pt>
                <c:pt idx="33">
                  <c:v>294021.10149229749</c:v>
                </c:pt>
                <c:pt idx="34">
                  <c:v>321453.83180245204</c:v>
                </c:pt>
                <c:pt idx="35">
                  <c:v>350972.67198545363</c:v>
                </c:pt>
                <c:pt idx="36">
                  <c:v>382720.05953731021</c:v>
                </c:pt>
                <c:pt idx="37">
                  <c:v>416848.15744382015</c:v>
                </c:pt>
                <c:pt idx="38">
                  <c:v>453519.51822728867</c:v>
                </c:pt>
                <c:pt idx="39">
                  <c:v>492907.79333369131</c:v>
                </c:pt>
                <c:pt idx="40">
                  <c:v>535198.4909560841</c:v>
                </c:pt>
                <c:pt idx="41">
                  <c:v>580589.78560143628</c:v>
                </c:pt>
                <c:pt idx="42">
                  <c:v>629293.38293387846</c:v>
                </c:pt>
                <c:pt idx="43">
                  <c:v>681535.44366858236</c:v>
                </c:pt>
                <c:pt idx="44">
                  <c:v>737557.57054819074</c:v>
                </c:pt>
                <c:pt idx="45">
                  <c:v>797617.86270901188</c:v>
                </c:pt>
                <c:pt idx="46">
                  <c:v>861992.04203828215</c:v>
                </c:pt>
                <c:pt idx="47">
                  <c:v>930974.65643797512</c:v>
                </c:pt>
                <c:pt idx="48">
                  <c:v>1004880.365246265</c:v>
                </c:pt>
                <c:pt idx="49">
                  <c:v>1084045.312426276</c:v>
                </c:pt>
              </c:numCache>
            </c:numRef>
          </c:yVal>
          <c:smooth val="1"/>
          <c:extLst>
            <c:ext xmlns:c16="http://schemas.microsoft.com/office/drawing/2014/chart" uri="{C3380CC4-5D6E-409C-BE32-E72D297353CC}">
              <c16:uniqueId val="{00000005-6CA0-4CA7-BCF4-CE4F5C75419C}"/>
            </c:ext>
          </c:extLst>
        </c:ser>
        <c:ser>
          <c:idx val="5"/>
          <c:order val="5"/>
          <c:tx>
            <c:strRef>
              <c:f>Calcoli!$T$1</c:f>
              <c:strCache>
                <c:ptCount val="1"/>
                <c:pt idx="0">
                  <c:v> Capitale nominale netto </c:v>
                </c:pt>
              </c:strCache>
            </c:strRef>
          </c:tx>
          <c:spPr>
            <a:ln w="22225" cap="rnd">
              <a:solidFill>
                <a:schemeClr val="accent6"/>
              </a:solidFill>
              <a:prstDash val="sysDash"/>
              <a:round/>
            </a:ln>
            <a:effectLst/>
          </c:spPr>
          <c:marker>
            <c:symbol val="none"/>
          </c:marker>
          <c:yVal>
            <c:numRef>
              <c:f>Calcoli!$T$2:$T$51</c:f>
              <c:numCache>
                <c:formatCode>_([$€-2]\ * #,##0.00_);_([$€-2]\ * \(#,##0.00\);_([$€-2]\ * "-"??_);_(@_)</c:formatCode>
                <c:ptCount val="50"/>
                <c:pt idx="0">
                  <c:v>13325.108188493272</c:v>
                </c:pt>
                <c:pt idx="1">
                  <c:v>26278.731958988665</c:v>
                </c:pt>
                <c:pt idx="2">
                  <c:v>39903.785726909693</c:v>
                </c:pt>
                <c:pt idx="3">
                  <c:v>54246.114061050597</c:v>
                </c:pt>
                <c:pt idx="4">
                  <c:v>69354.691751518287</c:v>
                </c:pt>
                <c:pt idx="5">
                  <c:v>85281.837538113425</c:v>
                </c:pt>
                <c:pt idx="6">
                  <c:v>102083.44243187144</c:v>
                </c:pt>
                <c:pt idx="7">
                  <c:v>119819.21362617036</c:v>
                </c:pt>
                <c:pt idx="8">
                  <c:v>138552.93506184479</c:v>
                </c:pt>
                <c:pt idx="9">
                  <c:v>158352.74578342558</c:v>
                </c:pt>
                <c:pt idx="10">
                  <c:v>179291.43730126522</c:v>
                </c:pt>
                <c:pt idx="11">
                  <c:v>201446.77125725141</c:v>
                </c:pt>
                <c:pt idx="12">
                  <c:v>224901.81878041837</c:v>
                </c:pt>
                <c:pt idx="13">
                  <c:v>249745.32301341949</c:v>
                </c:pt>
                <c:pt idx="14">
                  <c:v>276072.08639194584</c:v>
                </c:pt>
                <c:pt idx="15">
                  <c:v>303983.38436719449</c:v>
                </c:pt>
                <c:pt idx="16">
                  <c:v>333587.40737689508</c:v>
                </c:pt>
                <c:pt idx="17">
                  <c:v>364999.73299367499</c:v>
                </c:pt>
                <c:pt idx="18">
                  <c:v>398343.8303112429</c:v>
                </c:pt>
                <c:pt idx="19">
                  <c:v>433751.59876955708</c:v>
                </c:pt>
                <c:pt idx="20">
                  <c:v>471363.94377043651</c:v>
                </c:pt>
                <c:pt idx="21">
                  <c:v>511331.39159563085</c:v>
                </c:pt>
                <c:pt idx="22">
                  <c:v>553814.74631088157</c:v>
                </c:pt>
                <c:pt idx="23">
                  <c:v>598985.79152273503</c:v>
                </c:pt>
                <c:pt idx="24">
                  <c:v>647028.04005060846</c:v>
                </c:pt>
                <c:pt idx="25">
                  <c:v>698137.53478571633</c:v>
                </c:pt>
                <c:pt idx="26">
                  <c:v>752523.70423184277</c:v>
                </c:pt>
                <c:pt idx="27">
                  <c:v>810410.27646158123</c:v>
                </c:pt>
                <c:pt idx="28">
                  <c:v>872036.25547659397</c:v>
                </c:pt>
                <c:pt idx="29">
                  <c:v>937656.96423277259</c:v>
                </c:pt>
                <c:pt idx="30">
                  <c:v>1007545.1588821143</c:v>
                </c:pt>
                <c:pt idx="31">
                  <c:v>1081992.2190939183</c:v>
                </c:pt>
                <c:pt idx="32">
                  <c:v>1161309.4196499237</c:v>
                </c:pt>
                <c:pt idx="33">
                  <c:v>1245829.2888626927</c:v>
                </c:pt>
                <c:pt idx="34">
                  <c:v>1335907.0597454405</c:v>
                </c:pt>
                <c:pt idx="35">
                  <c:v>1431922.2202662909</c:v>
                </c:pt>
                <c:pt idx="36">
                  <c:v>1534280.1694523445</c:v>
                </c:pt>
                <c:pt idx="37">
                  <c:v>1643413.9865708728</c:v>
                </c:pt>
                <c:pt idx="38">
                  <c:v>1759786.3211084369</c:v>
                </c:pt>
                <c:pt idx="39">
                  <c:v>1883891.4117958907</c:v>
                </c:pt>
                <c:pt idx="40">
                  <c:v>2016257.243490393</c:v>
                </c:pt>
                <c:pt idx="41">
                  <c:v>2157447.851327165</c:v>
                </c:pt>
                <c:pt idx="42">
                  <c:v>2308065.7821964235</c:v>
                </c:pt>
                <c:pt idx="43">
                  <c:v>2468754.7242875034</c:v>
                </c:pt>
                <c:pt idx="44">
                  <c:v>2640202.3161756196</c:v>
                </c:pt>
                <c:pt idx="45">
                  <c:v>2823143.1477102647</c:v>
                </c:pt>
                <c:pt idx="46">
                  <c:v>3018361.9658012642</c:v>
                </c:pt>
                <c:pt idx="47">
                  <c:v>3226697.0990926987</c:v>
                </c:pt>
                <c:pt idx="48">
                  <c:v>3449044.1164701385</c:v>
                </c:pt>
                <c:pt idx="49">
                  <c:v>3686359.7353670928</c:v>
                </c:pt>
              </c:numCache>
            </c:numRef>
          </c:yVal>
          <c:smooth val="1"/>
          <c:extLst>
            <c:ext xmlns:c16="http://schemas.microsoft.com/office/drawing/2014/chart" uri="{C3380CC4-5D6E-409C-BE32-E72D297353CC}">
              <c16:uniqueId val="{00000006-6CA0-4CA7-BCF4-CE4F5C75419C}"/>
            </c:ext>
          </c:extLst>
        </c:ser>
        <c:ser>
          <c:idx val="6"/>
          <c:order val="6"/>
          <c:tx>
            <c:strRef>
              <c:f>Calcoli!$S$1</c:f>
              <c:strCache>
                <c:ptCount val="1"/>
                <c:pt idx="0">
                  <c:v> Tassa reale da pagare </c:v>
                </c:pt>
              </c:strCache>
            </c:strRef>
          </c:tx>
          <c:spPr>
            <a:ln w="22225" cap="rnd">
              <a:solidFill>
                <a:schemeClr val="accent1">
                  <a:lumMod val="60000"/>
                </a:schemeClr>
              </a:solidFill>
              <a:round/>
            </a:ln>
            <a:effectLst/>
          </c:spPr>
          <c:marker>
            <c:symbol val="none"/>
          </c:marker>
          <c:yVal>
            <c:numRef>
              <c:f>Calcoli!$S$2:$S$51</c:f>
              <c:numCache>
                <c:formatCode>_([$€-2]\ * #,##0.00_);_([$€-2]\ * \(#,##0.00\);_([$€-2]\ * "-"??_);_(@_)</c:formatCode>
                <c:ptCount val="50"/>
                <c:pt idx="0">
                  <c:v>111.98283788164386</c:v>
                </c:pt>
                <c:pt idx="1">
                  <c:v>431.82577386137427</c:v>
                </c:pt>
                <c:pt idx="2">
                  <c:v>961.38886139701322</c:v>
                </c:pt>
                <c:pt idx="3">
                  <c:v>1702.8552322766695</c:v>
                </c:pt>
                <c:pt idx="4">
                  <c:v>2658.5960994634397</c:v>
                </c:pt>
                <c:pt idx="5">
                  <c:v>3831.6934789360148</c:v>
                </c:pt>
                <c:pt idx="6">
                  <c:v>5225.2645049711109</c:v>
                </c:pt>
                <c:pt idx="7">
                  <c:v>6842.8818977884457</c:v>
                </c:pt>
                <c:pt idx="8">
                  <c:v>8688.0222146387678</c:v>
                </c:pt>
                <c:pt idx="9">
                  <c:v>10765.849757973667</c:v>
                </c:pt>
                <c:pt idx="10">
                  <c:v>13080.728373502889</c:v>
                </c:pt>
                <c:pt idx="11">
                  <c:v>15637.80693194507</c:v>
                </c:pt>
                <c:pt idx="12">
                  <c:v>18441.662998947584</c:v>
                </c:pt>
                <c:pt idx="13">
                  <c:v>21500.151984580847</c:v>
                </c:pt>
                <c:pt idx="14">
                  <c:v>24818.907356534241</c:v>
                </c:pt>
                <c:pt idx="15">
                  <c:v>28404.887712178366</c:v>
                </c:pt>
                <c:pt idx="16">
                  <c:v>32263.797662859561</c:v>
                </c:pt>
                <c:pt idx="17">
                  <c:v>36406.879528773323</c:v>
                </c:pt>
                <c:pt idx="18">
                  <c:v>40841.095504212302</c:v>
                </c:pt>
                <c:pt idx="19">
                  <c:v>45575.503225416076</c:v>
                </c:pt>
                <c:pt idx="20">
                  <c:v>50616.993499079406</c:v>
                </c:pt>
                <c:pt idx="21">
                  <c:v>55981.000531235208</c:v>
                </c:pt>
                <c:pt idx="22">
                  <c:v>61675.914428678203</c:v>
                </c:pt>
                <c:pt idx="23">
                  <c:v>67713.247482859442</c:v>
                </c:pt>
                <c:pt idx="24">
                  <c:v>74101.172595127588</c:v>
                </c:pt>
                <c:pt idx="25">
                  <c:v>80860.256232426182</c:v>
                </c:pt>
                <c:pt idx="26">
                  <c:v>88000.460703501827</c:v>
                </c:pt>
                <c:pt idx="27">
                  <c:v>95536.187658332419</c:v>
                </c:pt>
                <c:pt idx="28">
                  <c:v>103477.0294277332</c:v>
                </c:pt>
                <c:pt idx="29">
                  <c:v>111849.79164037315</c:v>
                </c:pt>
                <c:pt idx="30">
                  <c:v>120666.20455548224</c:v>
                </c:pt>
                <c:pt idx="31">
                  <c:v>129944.08841365662</c:v>
                </c:pt>
                <c:pt idx="32">
                  <c:v>139694.63966374792</c:v>
                </c:pt>
                <c:pt idx="33">
                  <c:v>149952.2135869092</c:v>
                </c:pt>
                <c:pt idx="34">
                  <c:v>160730.5635306412</c:v>
                </c:pt>
                <c:pt idx="35">
                  <c:v>172051.57072271357</c:v>
                </c:pt>
                <c:pt idx="36">
                  <c:v>183928.27514685973</c:v>
                </c:pt>
                <c:pt idx="37">
                  <c:v>196404.14006398423</c:v>
                </c:pt>
                <c:pt idx="38">
                  <c:v>209495.26623484111</c:v>
                </c:pt>
                <c:pt idx="39">
                  <c:v>223228.37390905121</c:v>
                </c:pt>
                <c:pt idx="40">
                  <c:v>237618.6498529143</c:v>
                </c:pt>
                <c:pt idx="41">
                  <c:v>252720.52439367992</c:v>
                </c:pt>
                <c:pt idx="42">
                  <c:v>268552.85123836738</c:v>
                </c:pt>
                <c:pt idx="43">
                  <c:v>285148.13041826221</c:v>
                </c:pt>
                <c:pt idx="44">
                  <c:v>302524.07372057094</c:v>
                </c:pt>
                <c:pt idx="45">
                  <c:v>320748.30177809834</c:v>
                </c:pt>
                <c:pt idx="46">
                  <c:v>339842.92265841895</c:v>
                </c:pt>
                <c:pt idx="47">
                  <c:v>359847.35229312687</c:v>
                </c:pt>
                <c:pt idx="48">
                  <c:v>380782.29433451331</c:v>
                </c:pt>
                <c:pt idx="49">
                  <c:v>402731.2231323999</c:v>
                </c:pt>
              </c:numCache>
            </c:numRef>
          </c:yVal>
          <c:smooth val="1"/>
          <c:extLst>
            <c:ext xmlns:c16="http://schemas.microsoft.com/office/drawing/2014/chart" uri="{C3380CC4-5D6E-409C-BE32-E72D297353CC}">
              <c16:uniqueId val="{00000007-6CA0-4CA7-BCF4-CE4F5C75419C}"/>
            </c:ext>
          </c:extLst>
        </c:ser>
        <c:ser>
          <c:idx val="7"/>
          <c:order val="7"/>
          <c:tx>
            <c:strRef>
              <c:f>Calcoli!$U$1</c:f>
              <c:strCache>
                <c:ptCount val="1"/>
                <c:pt idx="0">
                  <c:v> Capitale reale netto </c:v>
                </c:pt>
              </c:strCache>
            </c:strRef>
          </c:tx>
          <c:spPr>
            <a:ln w="57150" cap="rnd">
              <a:solidFill>
                <a:srgbClr val="00B0F0"/>
              </a:solidFill>
              <a:round/>
            </a:ln>
            <a:effectLst/>
          </c:spPr>
          <c:marker>
            <c:symbol val="none"/>
          </c:marker>
          <c:yVal>
            <c:numRef>
              <c:f>Calcoli!$U$2:$U$51</c:f>
              <c:numCache>
                <c:formatCode>_([$€-2]\ * #,##0.00_);_([$€-2]\ * \(#,##0.00\);_([$€-2]\ * "-"??_);_(@_)</c:formatCode>
                <c:ptCount val="50"/>
                <c:pt idx="0">
                  <c:v>13063.293263151498</c:v>
                </c:pt>
                <c:pt idx="1">
                  <c:v>25257.584661668065</c:v>
                </c:pt>
                <c:pt idx="2">
                  <c:v>37601.65768554774</c:v>
                </c:pt>
                <c:pt idx="3">
                  <c:v>50114.915669429553</c:v>
                </c:pt>
                <c:pt idx="4">
                  <c:v>62813.95654265389</c:v>
                </c:pt>
                <c:pt idx="5">
                  <c:v>75725.531929311881</c:v>
                </c:pt>
                <c:pt idx="6">
                  <c:v>88868.238017534648</c:v>
                </c:pt>
                <c:pt idx="7">
                  <c:v>102264.10154713338</c:v>
                </c:pt>
                <c:pt idx="8">
                  <c:v>115929.61808637984</c:v>
                </c:pt>
                <c:pt idx="9">
                  <c:v>129900.17994888959</c:v>
                </c:pt>
                <c:pt idx="10">
                  <c:v>144194.66175283838</c:v>
                </c:pt>
                <c:pt idx="11">
                  <c:v>158838.37094573717</c:v>
                </c:pt>
                <c:pt idx="12">
                  <c:v>173848.12603623138</c:v>
                </c:pt>
                <c:pt idx="13">
                  <c:v>189269.17514121369</c:v>
                </c:pt>
                <c:pt idx="14">
                  <c:v>205121.17816552165</c:v>
                </c:pt>
                <c:pt idx="15">
                  <c:v>221433.5028592078</c:v>
                </c:pt>
                <c:pt idx="16">
                  <c:v>238223.75460067953</c:v>
                </c:pt>
                <c:pt idx="17">
                  <c:v>255548.56309463398</c:v>
                </c:pt>
                <c:pt idx="18">
                  <c:v>273428.93509890325</c:v>
                </c:pt>
                <c:pt idx="19">
                  <c:v>291899.22639889829</c:v>
                </c:pt>
                <c:pt idx="20">
                  <c:v>310978.34434136585</c:v>
                </c:pt>
                <c:pt idx="21">
                  <c:v>330736.19322575227</c:v>
                </c:pt>
                <c:pt idx="22">
                  <c:v>351195.75879837095</c:v>
                </c:pt>
                <c:pt idx="23">
                  <c:v>372397.49176187796</c:v>
                </c:pt>
                <c:pt idx="24">
                  <c:v>394362.18235124345</c:v>
                </c:pt>
                <c:pt idx="25">
                  <c:v>417175.33836466866</c:v>
                </c:pt>
                <c:pt idx="26">
                  <c:v>440862.64588131319</c:v>
                </c:pt>
                <c:pt idx="27">
                  <c:v>465471.97378555109</c:v>
                </c:pt>
                <c:pt idx="28">
                  <c:v>491026.65917310386</c:v>
                </c:pt>
                <c:pt idx="29">
                  <c:v>517630.6613449126</c:v>
                </c:pt>
                <c:pt idx="30">
                  <c:v>545313.19929105521</c:v>
                </c:pt>
                <c:pt idx="31">
                  <c:v>574131.14445175312</c:v>
                </c:pt>
                <c:pt idx="32">
                  <c:v>604111.14817925438</c:v>
                </c:pt>
                <c:pt idx="33">
                  <c:v>635379.08901160862</c:v>
                </c:pt>
                <c:pt idx="34">
                  <c:v>667968.68879572861</c:v>
                </c:pt>
                <c:pt idx="35">
                  <c:v>701947.72076095315</c:v>
                </c:pt>
                <c:pt idx="36">
                  <c:v>737347.04551562923</c:v>
                </c:pt>
                <c:pt idx="37">
                  <c:v>774318.66985060985</c:v>
                </c:pt>
                <c:pt idx="38">
                  <c:v>812901.95689500659</c:v>
                </c:pt>
                <c:pt idx="39">
                  <c:v>853177.86037058127</c:v>
                </c:pt>
                <c:pt idx="40">
                  <c:v>895182.50153971126</c:v>
                </c:pt>
                <c:pt idx="41">
                  <c:v>939099.112421709</c:v>
                </c:pt>
                <c:pt idx="42">
                  <c:v>984974.04146340792</c:v>
                </c:pt>
                <c:pt idx="43">
                  <c:v>1032904.158736837</c:v>
                </c:pt>
                <c:pt idx="44">
                  <c:v>1082932.0883280772</c:v>
                </c:pt>
                <c:pt idx="45">
                  <c:v>1135278.4492928225</c:v>
                </c:pt>
                <c:pt idx="46">
                  <c:v>1189998.1694417507</c:v>
                </c:pt>
                <c:pt idx="47">
                  <c:v>1247207.3216289307</c:v>
                </c:pt>
                <c:pt idx="48">
                  <c:v>1306956.5068162081</c:v>
                </c:pt>
                <c:pt idx="49">
                  <c:v>1369511.1709007875</c:v>
                </c:pt>
              </c:numCache>
            </c:numRef>
          </c:yVal>
          <c:smooth val="1"/>
          <c:extLst>
            <c:ext xmlns:c16="http://schemas.microsoft.com/office/drawing/2014/chart" uri="{C3380CC4-5D6E-409C-BE32-E72D297353CC}">
              <c16:uniqueId val="{00000008-6CA0-4CA7-BCF4-CE4F5C75419C}"/>
            </c:ext>
          </c:extLst>
        </c:ser>
        <c:dLbls>
          <c:showLegendKey val="0"/>
          <c:showVal val="0"/>
          <c:showCatName val="0"/>
          <c:showSerName val="0"/>
          <c:showPercent val="0"/>
          <c:showBubbleSize val="0"/>
        </c:dLbls>
        <c:axId val="2014518783"/>
        <c:axId val="2014519263"/>
      </c:scatterChart>
      <c:valAx>
        <c:axId val="20145187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519263"/>
        <c:crosses val="autoZero"/>
        <c:crossBetween val="midCat"/>
      </c:valAx>
      <c:valAx>
        <c:axId val="2014519263"/>
        <c:scaling>
          <c:orientation val="minMax"/>
        </c:scaling>
        <c:delete val="0"/>
        <c:axPos val="l"/>
        <c:majorGridlines>
          <c:spPr>
            <a:ln w="9525" cap="flat" cmpd="sng" algn="ctr">
              <a:solidFill>
                <a:schemeClr val="tx1">
                  <a:lumMod val="15000"/>
                  <a:lumOff val="85000"/>
                </a:schemeClr>
              </a:solidFill>
              <a:round/>
            </a:ln>
            <a:effectLst/>
          </c:spPr>
        </c:majorGridlines>
        <c:numFmt formatCode="_([$€-2]\ * #,##0.00_);_([$€-2]\ * \(#,##0.00\);_([$€-2]\ *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518783"/>
        <c:crosses val="autoZero"/>
        <c:crossBetween val="midCat"/>
      </c:valAx>
      <c:spPr>
        <a:noFill/>
        <a:ln>
          <a:noFill/>
        </a:ln>
        <a:effectLst/>
      </c:spPr>
    </c:plotArea>
    <c:legend>
      <c:legendPos val="r"/>
      <c:layout>
        <c:manualLayout>
          <c:xMode val="edge"/>
          <c:yMode val="edge"/>
          <c:x val="0.13725800147997375"/>
          <c:y val="7.0706116280919426E-2"/>
          <c:w val="0.24394633210531219"/>
          <c:h val="0.38384029269068637"/>
        </c:manualLayout>
      </c:layout>
      <c:overlay val="1"/>
      <c:spPr>
        <a:solidFill>
          <a:sysClr val="window" lastClr="FFFFFF"/>
        </a:solidFill>
        <a:ln>
          <a:solidFill>
            <a:sysClr val="windowText" lastClr="000000"/>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1209675</xdr:colOff>
      <xdr:row>7</xdr:row>
      <xdr:rowOff>9524</xdr:rowOff>
    </xdr:from>
    <xdr:to>
      <xdr:col>9</xdr:col>
      <xdr:colOff>180975</xdr:colOff>
      <xdr:row>13</xdr:row>
      <xdr:rowOff>9525</xdr:rowOff>
    </xdr:to>
    <xdr:sp macro="" textlink="">
      <xdr:nvSpPr>
        <xdr:cNvPr id="2" name="TextBox 1">
          <a:extLst>
            <a:ext uri="{FF2B5EF4-FFF2-40B4-BE49-F238E27FC236}">
              <a16:creationId xmlns:a16="http://schemas.microsoft.com/office/drawing/2014/main" id="{8213B023-37DE-A66F-9E95-52E87466FC75}"/>
            </a:ext>
          </a:extLst>
        </xdr:cNvPr>
        <xdr:cNvSpPr txBox="1"/>
      </xdr:nvSpPr>
      <xdr:spPr>
        <a:xfrm>
          <a:off x="1209675" y="1343024"/>
          <a:ext cx="5476875" cy="1143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Limiti</a:t>
          </a:r>
          <a:r>
            <a:rPr lang="en-US" sz="1400" b="1" baseline="0"/>
            <a:t> di questo modello</a:t>
          </a:r>
          <a:r>
            <a:rPr lang="en-US" sz="1100" baseline="0"/>
            <a:t>:</a:t>
          </a:r>
        </a:p>
        <a:p>
          <a:r>
            <a:rPr lang="en-US" sz="1200"/>
            <a:t>-</a:t>
          </a:r>
          <a:r>
            <a:rPr lang="en-US" sz="1200" baseline="0"/>
            <a:t> Rendimento lordo non e' fisso, bisogna simulare la variazione nel tempo. La situazione ideale e' bassi rendimenti all'inizio del PAC e alti alla fine, la peggiore e' il contrario.</a:t>
          </a:r>
        </a:p>
        <a:p>
          <a:endParaRPr lang="en-US" sz="1200" baseline="0"/>
        </a:p>
        <a:p>
          <a:r>
            <a:rPr lang="en-US" sz="1200" baseline="0"/>
            <a:t>- Inflazione e' fissa, ma puo' essere variabile e pure questa puo' essere simulata</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247649</xdr:colOff>
      <xdr:row>1</xdr:row>
      <xdr:rowOff>114300</xdr:rowOff>
    </xdr:from>
    <xdr:to>
      <xdr:col>22</xdr:col>
      <xdr:colOff>47624</xdr:colOff>
      <xdr:row>34</xdr:row>
      <xdr:rowOff>114300</xdr:rowOff>
    </xdr:to>
    <xdr:graphicFrame macro="">
      <xdr:nvGraphicFramePr>
        <xdr:cNvPr id="3" name="Chart 2">
          <a:extLst>
            <a:ext uri="{FF2B5EF4-FFF2-40B4-BE49-F238E27FC236}">
              <a16:creationId xmlns:a16="http://schemas.microsoft.com/office/drawing/2014/main" id="{7EAF502C-EE86-4CE1-8A12-DBCBFCB601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26AD7-247F-4E0A-85E4-6FBD1C0FFDDD}">
  <dimension ref="A1:C5"/>
  <sheetViews>
    <sheetView tabSelected="1" workbookViewId="0">
      <selection activeCell="B3" sqref="B3"/>
    </sheetView>
  </sheetViews>
  <sheetFormatPr defaultRowHeight="15" x14ac:dyDescent="0.25"/>
  <cols>
    <col min="1" max="1" width="18.28515625" bestFit="1" customWidth="1"/>
    <col min="2" max="2" width="11" bestFit="1" customWidth="1"/>
    <col min="3" max="3" width="13.42578125" bestFit="1" customWidth="1"/>
  </cols>
  <sheetData>
    <row r="1" spans="1:3" x14ac:dyDescent="0.25">
      <c r="A1" t="s">
        <v>0</v>
      </c>
      <c r="B1" s="1">
        <v>1000</v>
      </c>
      <c r="C1" t="s">
        <v>5</v>
      </c>
    </row>
    <row r="2" spans="1:3" x14ac:dyDescent="0.25">
      <c r="A2" t="s">
        <v>1</v>
      </c>
      <c r="B2" s="2">
        <v>0</v>
      </c>
      <c r="C2" s="3">
        <f>(B2+1)^(1/12)-1</f>
        <v>0</v>
      </c>
    </row>
    <row r="3" spans="1:3" x14ac:dyDescent="0.25">
      <c r="A3" t="s">
        <v>2</v>
      </c>
      <c r="B3" s="2">
        <v>0.02</v>
      </c>
      <c r="C3" s="3">
        <f t="shared" ref="C3:C4" si="0">(B3+1)^(1/12)-1</f>
        <v>1.6515813019202241E-3</v>
      </c>
    </row>
    <row r="4" spans="1:3" x14ac:dyDescent="0.25">
      <c r="A4" t="s">
        <v>3</v>
      </c>
      <c r="B4" s="2">
        <f>7.0279% -0.2%</f>
        <v>6.8278999999999992E-2</v>
      </c>
      <c r="C4" s="3">
        <f t="shared" si="0"/>
        <v>5.5192538008304037E-3</v>
      </c>
    </row>
    <row r="5" spans="1:3" x14ac:dyDescent="0.25">
      <c r="A5" t="s">
        <v>4</v>
      </c>
      <c r="B5" s="2">
        <v>0.26</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33C66-0AC3-42CF-896F-43488A31EDCA}">
  <dimension ref="A1:U613"/>
  <sheetViews>
    <sheetView topLeftCell="H1" zoomScale="115" zoomScaleNormal="115" workbookViewId="0">
      <selection activeCell="M1" sqref="M1:N1048576"/>
    </sheetView>
  </sheetViews>
  <sheetFormatPr defaultRowHeight="15" x14ac:dyDescent="0.25"/>
  <cols>
    <col min="1" max="1" width="9" bestFit="1" customWidth="1"/>
    <col min="2" max="2" width="11.5703125" style="8" bestFit="1" customWidth="1"/>
    <col min="3" max="3" width="11.5703125" style="8" customWidth="1"/>
    <col min="4" max="4" width="15.5703125" style="10" bestFit="1" customWidth="1"/>
    <col min="5" max="5" width="15.5703125" style="10" customWidth="1"/>
    <col min="6" max="7" width="15.5703125" style="12" bestFit="1" customWidth="1"/>
    <col min="8" max="8" width="15.5703125" style="14" bestFit="1" customWidth="1"/>
    <col min="9" max="9" width="15.5703125" style="14" customWidth="1"/>
    <col min="10" max="11" width="15.5703125" style="16" bestFit="1" customWidth="1"/>
    <col min="12" max="12" width="7.42578125" customWidth="1"/>
    <col min="13" max="13" width="7.85546875" customWidth="1"/>
    <col min="14" max="14" width="15.5703125" style="10" bestFit="1" customWidth="1"/>
    <col min="15" max="15" width="13.85546875" style="10" bestFit="1" customWidth="1"/>
    <col min="16" max="17" width="15.5703125" style="12" bestFit="1" customWidth="1"/>
    <col min="18" max="18" width="15.5703125" style="14" bestFit="1" customWidth="1"/>
    <col min="19" max="19" width="13.85546875" style="14" bestFit="1" customWidth="1"/>
    <col min="20" max="21" width="15.5703125" style="16" bestFit="1" customWidth="1"/>
  </cols>
  <sheetData>
    <row r="1" spans="1:21" s="4" customFormat="1" ht="60" x14ac:dyDescent="0.25">
      <c r="A1" s="4" t="s">
        <v>12</v>
      </c>
      <c r="B1" s="7" t="s">
        <v>15</v>
      </c>
      <c r="C1" s="7" t="s">
        <v>16</v>
      </c>
      <c r="D1" s="9" t="s">
        <v>6</v>
      </c>
      <c r="E1" s="9" t="s">
        <v>17</v>
      </c>
      <c r="F1" s="11" t="s">
        <v>7</v>
      </c>
      <c r="G1" s="11" t="s">
        <v>11</v>
      </c>
      <c r="H1" s="13" t="s">
        <v>8</v>
      </c>
      <c r="I1" s="13" t="s">
        <v>14</v>
      </c>
      <c r="J1" s="15" t="s">
        <v>9</v>
      </c>
      <c r="K1" s="15" t="s">
        <v>10</v>
      </c>
      <c r="M1" s="4" t="s">
        <v>13</v>
      </c>
      <c r="N1" s="9" t="s">
        <v>6</v>
      </c>
      <c r="O1" s="9" t="s">
        <v>17</v>
      </c>
      <c r="P1" s="11" t="s">
        <v>7</v>
      </c>
      <c r="Q1" s="11" t="s">
        <v>11</v>
      </c>
      <c r="R1" s="13" t="s">
        <v>8</v>
      </c>
      <c r="S1" s="13" t="s">
        <v>14</v>
      </c>
      <c r="T1" s="15" t="s">
        <v>9</v>
      </c>
      <c r="U1" s="15" t="s">
        <v>10</v>
      </c>
    </row>
    <row r="2" spans="1:21" x14ac:dyDescent="0.25">
      <c r="A2" s="5">
        <v>45292</v>
      </c>
      <c r="B2" s="8">
        <v>1000</v>
      </c>
      <c r="C2" s="8">
        <f>B2/(1+inflazione_mensile)^DATEDIF(A$2,A2,"M")</f>
        <v>1000</v>
      </c>
      <c r="D2" s="10">
        <f>SUM(B$2:B2)</f>
        <v>1000</v>
      </c>
      <c r="E2" s="10">
        <f>SUM(C$2:C2)</f>
        <v>1000</v>
      </c>
      <c r="F2" s="12">
        <f>B2+IF(ROW()&gt;2,F1*(1+rendimento_lordo_mensile),0)</f>
        <v>1000</v>
      </c>
      <c r="G2" s="12">
        <f>F2/(1+inflazione)^(($A2-$A$2)/365.24)</f>
        <v>1000</v>
      </c>
      <c r="H2" s="14">
        <f>(F2-D2)*tassazione</f>
        <v>0</v>
      </c>
      <c r="I2" s="14">
        <f>H2/(1+inflazione)^(($A2-$A$2)/365.24)</f>
        <v>0</v>
      </c>
      <c r="J2" s="16">
        <f>F2-H2</f>
        <v>1000</v>
      </c>
      <c r="K2" s="16">
        <f>J2/(1+inflazione)^(($A2-$A$2)/365.24)</f>
        <v>1000</v>
      </c>
      <c r="M2" s="6">
        <v>1</v>
      </c>
      <c r="N2" s="10" cm="1">
        <f t="array" ref="N2">INDEX($D:$K,MATCH(DATE(YEAR($A$2)+$M2,MONTH($A$2),DAY($A$2)),$A:$A,0),COLUMN(D$2)-COLUMN($D$2)+1)</f>
        <v>13000</v>
      </c>
      <c r="O2" s="10" cm="1">
        <f t="array" ref="O2">INDEX($D:$K,MATCH(DATE(YEAR($A$2)+$M2,MONTH($A$2),DAY($A$2)),$A:$A,0),COLUMN(E$2)-COLUMN($D$2)+1)</f>
        <v>12872.163431771884</v>
      </c>
      <c r="P2" s="12" cm="1">
        <f t="array" ref="P2">INDEX($D:$K,MATCH(DATE(YEAR($A$2)+$M2,MONTH($A$2),DAY($A$2)),$A:$A,0),COLUMN(F$2)-COLUMN($D$2)+1)</f>
        <v>13439.335389855773</v>
      </c>
      <c r="Q2" s="12" cm="1">
        <f t="array" ref="Q2">INDEX($D:$K,MATCH(DATE(YEAR($A$2)+$M2,MONTH($A$2),DAY($A$2)),$A:$A,0),COLUMN(G$2)-COLUMN($D$2)+1)</f>
        <v>13175.276101033141</v>
      </c>
      <c r="R2" s="14" cm="1">
        <f t="array" ref="R2">INDEX($D:$K,MATCH(DATE(YEAR($A$2)+$M2,MONTH($A$2),DAY($A$2)),$A:$A,0),COLUMN(H$2)-COLUMN($D$2)+1)</f>
        <v>114.22720136250086</v>
      </c>
      <c r="S2" s="14" cm="1">
        <f t="array" ref="S2">INDEX($D:$K,MATCH(DATE(YEAR($A$2)+$M2,MONTH($A$2),DAY($A$2)),$A:$A,0),COLUMN(I$2)-COLUMN($D$2)+1)</f>
        <v>111.98283788164386</v>
      </c>
      <c r="T2" s="16" cm="1">
        <f t="array" ref="T2">INDEX($D:$K,MATCH(DATE(YEAR($A$2)+$M2,MONTH($A$2),DAY($A$2)),$A:$A,0),COLUMN(J$2)-COLUMN($D$2)+1)</f>
        <v>13325.108188493272</v>
      </c>
      <c r="U2" s="16" cm="1">
        <f t="array" ref="U2">INDEX($D:$K,MATCH(DATE(YEAR($A$2)+$M2,MONTH($A$2),DAY($A$2)),$A:$A,0),COLUMN(K$2)-COLUMN($D$2)+1)</f>
        <v>13063.293263151498</v>
      </c>
    </row>
    <row r="3" spans="1:21" x14ac:dyDescent="0.25">
      <c r="A3" s="5">
        <f>EDATE(A2,1)</f>
        <v>45323</v>
      </c>
      <c r="B3" s="8">
        <f>B2*(1+aumento_risparmio_mensile)</f>
        <v>1000</v>
      </c>
      <c r="C3" s="8">
        <f>B3/(1+inflazione_mensile)^DATEDIF(A$2,A3,"M")</f>
        <v>998.35114192125218</v>
      </c>
      <c r="D3" s="10">
        <f>SUM(B$2:B3)</f>
        <v>2000</v>
      </c>
      <c r="E3" s="10">
        <f>SUM(C$2:C3)</f>
        <v>1998.3511419212523</v>
      </c>
      <c r="F3" s="12">
        <f>B3+IF(ROW()&gt;2,F2*(1+rendimento_lordo_mensile),0)</f>
        <v>2005.5192538008305</v>
      </c>
      <c r="G3" s="12">
        <f>F3/(1+inflazione)^(($A3-$A$2)/365.24)</f>
        <v>2002.1512847847393</v>
      </c>
      <c r="H3" s="14">
        <f>(F3-D3)*tassazione</f>
        <v>1.4350059882159258</v>
      </c>
      <c r="I3" s="14">
        <f>H3/(1+inflazione)^(($A3-$A$2)/365.24)</f>
        <v>1.4325961107255667</v>
      </c>
      <c r="J3" s="16">
        <f t="shared" ref="J3:J66" si="0">F3-H3</f>
        <v>2004.0842478126146</v>
      </c>
      <c r="K3" s="16">
        <f>J3/(1+inflazione)^(($A3-$A$2)/365.24)</f>
        <v>2000.7186886740139</v>
      </c>
      <c r="M3" s="6">
        <f>M2+1</f>
        <v>2</v>
      </c>
      <c r="N3" s="10" cm="1">
        <f t="array" ref="N3">INDEX($D:$K,MATCH(DATE(YEAR($A$2)+$M3,MONTH($A$2),DAY($A$2)),$A:$A,0),COLUMN(D$2)-COLUMN($D$2)+1)</f>
        <v>25000</v>
      </c>
      <c r="O3" s="10" cm="1">
        <f t="array" ref="O3">INDEX($D:$K,MATCH(DATE(YEAR($A$2)+$M3,MONTH($A$2),DAY($A$2)),$A:$A,0),COLUMN(E$2)-COLUMN($D$2)+1)</f>
        <v>24511.539345273726</v>
      </c>
      <c r="P3" s="12" cm="1">
        <f t="array" ref="P3">INDEX($D:$K,MATCH(DATE(YEAR($A$2)+$M3,MONTH($A$2),DAY($A$2)),$A:$A,0),COLUMN(F$2)-COLUMN($D$2)+1)</f>
        <v>26728.016160795491</v>
      </c>
      <c r="Q3" s="12" cm="1">
        <f t="array" ref="Q3">INDEX($D:$K,MATCH(DATE(YEAR($A$2)+$M3,MONTH($A$2),DAY($A$2)),$A:$A,0),COLUMN(G$2)-COLUMN($D$2)+1)</f>
        <v>25689.41043552944</v>
      </c>
      <c r="R3" s="14" cm="1">
        <f t="array" ref="R3">INDEX($D:$K,MATCH(DATE(YEAR($A$2)+$M3,MONTH($A$2),DAY($A$2)),$A:$A,0),COLUMN(H$2)-COLUMN($D$2)+1)</f>
        <v>449.28420180682758</v>
      </c>
      <c r="S3" s="14" cm="1">
        <f t="array" ref="S3">INDEX($D:$K,MATCH(DATE(YEAR($A$2)+$M3,MONTH($A$2),DAY($A$2)),$A:$A,0),COLUMN(I$2)-COLUMN($D$2)+1)</f>
        <v>431.82577386137427</v>
      </c>
      <c r="T3" s="16" cm="1">
        <f t="array" ref="T3">INDEX($D:$K,MATCH(DATE(YEAR($A$2)+$M3,MONTH($A$2),DAY($A$2)),$A:$A,0),COLUMN(J$2)-COLUMN($D$2)+1)</f>
        <v>26278.731958988665</v>
      </c>
      <c r="U3" s="16" cm="1">
        <f t="array" ref="U3">INDEX($D:$K,MATCH(DATE(YEAR($A$2)+$M3,MONTH($A$2),DAY($A$2)),$A:$A,0),COLUMN(K$2)-COLUMN($D$2)+1)</f>
        <v>25257.584661668065</v>
      </c>
    </row>
    <row r="4" spans="1:21" x14ac:dyDescent="0.25">
      <c r="A4" s="5">
        <f t="shared" ref="A4:A67" si="1">EDATE(A3,1)</f>
        <v>45352</v>
      </c>
      <c r="B4" s="8">
        <f>B3*(1+aumento_risparmio_mensile)</f>
        <v>1000</v>
      </c>
      <c r="C4" s="8">
        <f>B4/(1+inflazione_mensile)^DATEDIF(A$2,A4,"M")</f>
        <v>996.70500257546826</v>
      </c>
      <c r="D4" s="10">
        <f>SUM(B$2:B4)</f>
        <v>3000</v>
      </c>
      <c r="E4" s="10">
        <f>SUM(C$2:C4)</f>
        <v>2995.0561444967207</v>
      </c>
      <c r="F4" s="12">
        <f>B4+IF(ROW()&gt;2,F3*(1+rendimento_lordo_mensile),0)</f>
        <v>3016.5882235650092</v>
      </c>
      <c r="G4" s="12">
        <f>F4/(1+inflazione)^(($A4-$A$2)/365.24)</f>
        <v>3006.7909428039547</v>
      </c>
      <c r="H4" s="14">
        <f>(F4-D4)*tassazione</f>
        <v>4.3129381269023996</v>
      </c>
      <c r="I4" s="14">
        <f>H4/(1+inflazione)^(($A4-$A$2)/365.24)</f>
        <v>4.29893055854944</v>
      </c>
      <c r="J4" s="16">
        <f t="shared" si="0"/>
        <v>3012.2752854381069</v>
      </c>
      <c r="K4" s="16">
        <f>J4/(1+inflazione)^(($A4-$A$2)/365.24)</f>
        <v>3002.4920122454055</v>
      </c>
      <c r="M4" s="6">
        <f t="shared" ref="M4:M51" si="2">M3+1</f>
        <v>3</v>
      </c>
      <c r="N4" s="10" cm="1">
        <f t="array" ref="N4">INDEX($D:$K,MATCH(DATE(YEAR($A$2)+$M4,MONTH($A$2),DAY($A$2)),$A:$A,0),COLUMN(D$2)-COLUMN($D$2)+1)</f>
        <v>37000</v>
      </c>
      <c r="O4" s="10" cm="1">
        <f t="array" ref="O4">INDEX($D:$K,MATCH(DATE(YEAR($A$2)+$M4,MONTH($A$2),DAY($A$2)),$A:$A,0),COLUMN(E$2)-COLUMN($D$2)+1)</f>
        <v>35922.692201648089</v>
      </c>
      <c r="P4" s="12" cm="1">
        <f t="array" ref="P4">INDEX($D:$K,MATCH(DATE(YEAR($A$2)+$M4,MONTH($A$2),DAY($A$2)),$A:$A,0),COLUMN(F$2)-COLUMN($D$2)+1)</f>
        <v>40924.034766094184</v>
      </c>
      <c r="Q4" s="12" cm="1">
        <f t="array" ref="Q4">INDEX($D:$K,MATCH(DATE(YEAR($A$2)+$M4,MONTH($A$2),DAY($A$2)),$A:$A,0),COLUMN(G$2)-COLUMN($D$2)+1)</f>
        <v>38563.046546944752</v>
      </c>
      <c r="R4" s="14" cm="1">
        <f t="array" ref="R4">INDEX($D:$K,MATCH(DATE(YEAR($A$2)+$M4,MONTH($A$2),DAY($A$2)),$A:$A,0),COLUMN(H$2)-COLUMN($D$2)+1)</f>
        <v>1020.249039184488</v>
      </c>
      <c r="S4" s="14" cm="1">
        <f t="array" ref="S4">INDEX($D:$K,MATCH(DATE(YEAR($A$2)+$M4,MONTH($A$2),DAY($A$2)),$A:$A,0),COLUMN(I$2)-COLUMN($D$2)+1)</f>
        <v>961.38886139701322</v>
      </c>
      <c r="T4" s="16" cm="1">
        <f t="array" ref="T4">INDEX($D:$K,MATCH(DATE(YEAR($A$2)+$M4,MONTH($A$2),DAY($A$2)),$A:$A,0),COLUMN(J$2)-COLUMN($D$2)+1)</f>
        <v>39903.785726909693</v>
      </c>
      <c r="U4" s="16" cm="1">
        <f t="array" ref="U4">INDEX($D:$K,MATCH(DATE(YEAR($A$2)+$M4,MONTH($A$2),DAY($A$2)),$A:$A,0),COLUMN(K$2)-COLUMN($D$2)+1)</f>
        <v>37601.65768554774</v>
      </c>
    </row>
    <row r="5" spans="1:21" x14ac:dyDescent="0.25">
      <c r="A5" s="5">
        <f t="shared" si="1"/>
        <v>45383</v>
      </c>
      <c r="B5" s="8">
        <f>B4*(1+aumento_risparmio_mensile)</f>
        <v>1000</v>
      </c>
      <c r="C5" s="8">
        <f>B5/(1+inflazione_mensile)^DATEDIF(A$2,A5,"M")</f>
        <v>995.06157747984332</v>
      </c>
      <c r="D5" s="10">
        <f>SUM(B$2:B5)</f>
        <v>4000</v>
      </c>
      <c r="E5" s="10">
        <f>SUM(C$2:C5)</f>
        <v>3990.1177219765641</v>
      </c>
      <c r="F5" s="12">
        <f>B5+IF(ROW()&gt;2,F4*(1+rendimento_lordo_mensile),0)</f>
        <v>4033.2375395834606</v>
      </c>
      <c r="G5" s="12">
        <f>F5/(1+inflazione)^(($A5-$A$2)/365.24)</f>
        <v>4013.3871634009865</v>
      </c>
      <c r="H5" s="14">
        <f>(F5-D5)*tassazione</f>
        <v>8.6417602916997573</v>
      </c>
      <c r="I5" s="14">
        <f>H5/(1+inflazione)^(($A5-$A$2)/365.24)</f>
        <v>8.5992281593903073</v>
      </c>
      <c r="J5" s="16">
        <f t="shared" si="0"/>
        <v>4024.5957792917607</v>
      </c>
      <c r="K5" s="16">
        <f>J5/(1+inflazione)^(($A5-$A$2)/365.24)</f>
        <v>4004.7879352415962</v>
      </c>
      <c r="M5" s="6">
        <f t="shared" si="2"/>
        <v>4</v>
      </c>
      <c r="N5" s="10" cm="1">
        <f t="array" ref="N5">INDEX($D:$K,MATCH(DATE(YEAR($A$2)+$M5,MONTH($A$2),DAY($A$2)),$A:$A,0),COLUMN(D$2)-COLUMN($D$2)+1)</f>
        <v>49000</v>
      </c>
      <c r="O5" s="10" cm="1">
        <f t="array" ref="O5">INDEX($D:$K,MATCH(DATE(YEAR($A$2)+$M5,MONTH($A$2),DAY($A$2)),$A:$A,0),COLUMN(E$2)-COLUMN($D$2)+1)</f>
        <v>47110.096962799398</v>
      </c>
      <c r="P5" s="12" cm="1">
        <f t="array" ref="P5">INDEX($D:$K,MATCH(DATE(YEAR($A$2)+$M5,MONTH($A$2),DAY($A$2)),$A:$A,0),COLUMN(F$2)-COLUMN($D$2)+1)</f>
        <v>56089.343325744048</v>
      </c>
      <c r="Q5" s="12" cm="1">
        <f t="array" ref="Q5">INDEX($D:$K,MATCH(DATE(YEAR($A$2)+$M5,MONTH($A$2),DAY($A$2)),$A:$A,0),COLUMN(G$2)-COLUMN($D$2)+1)</f>
        <v>51817.770901706223</v>
      </c>
      <c r="R5" s="14" cm="1">
        <f t="array" ref="R5">INDEX($D:$K,MATCH(DATE(YEAR($A$2)+$M5,MONTH($A$2),DAY($A$2)),$A:$A,0),COLUMN(H$2)-COLUMN($D$2)+1)</f>
        <v>1843.2292646934527</v>
      </c>
      <c r="S5" s="14" cm="1">
        <f t="array" ref="S5">INDEX($D:$K,MATCH(DATE(YEAR($A$2)+$M5,MONTH($A$2),DAY($A$2)),$A:$A,0),COLUMN(I$2)-COLUMN($D$2)+1)</f>
        <v>1702.8552322766695</v>
      </c>
      <c r="T5" s="16" cm="1">
        <f t="array" ref="T5">INDEX($D:$K,MATCH(DATE(YEAR($A$2)+$M5,MONTH($A$2),DAY($A$2)),$A:$A,0),COLUMN(J$2)-COLUMN($D$2)+1)</f>
        <v>54246.114061050597</v>
      </c>
      <c r="U5" s="16" cm="1">
        <f t="array" ref="U5">INDEX($D:$K,MATCH(DATE(YEAR($A$2)+$M5,MONTH($A$2),DAY($A$2)),$A:$A,0),COLUMN(K$2)-COLUMN($D$2)+1)</f>
        <v>50114.915669429553</v>
      </c>
    </row>
    <row r="6" spans="1:21" x14ac:dyDescent="0.25">
      <c r="A6" s="5">
        <f t="shared" si="1"/>
        <v>45413</v>
      </c>
      <c r="B6" s="8">
        <f>B5*(1+aumento_risparmio_mensile)</f>
        <v>1000</v>
      </c>
      <c r="C6" s="8">
        <f>B6/(1+inflazione_mensile)^DATEDIF(A$2,A6,"M")</f>
        <v>993.42086215896416</v>
      </c>
      <c r="D6" s="10">
        <f>SUM(B$2:B6)</f>
        <v>5000</v>
      </c>
      <c r="E6" s="10">
        <f>SUM(C$2:C6)</f>
        <v>4983.5385841355283</v>
      </c>
      <c r="F6" s="12">
        <f>B6+IF(ROW()&gt;2,F5*(1+rendimento_lordo_mensile),0)</f>
        <v>5055.4980012034584</v>
      </c>
      <c r="G6" s="12">
        <f>F6/(1+inflazione)^(($A6-$A$2)/365.24)</f>
        <v>5022.4405016651717</v>
      </c>
      <c r="H6" s="14">
        <f>(F6-D6)*tassazione</f>
        <v>14.429480312899196</v>
      </c>
      <c r="I6" s="14">
        <f>H6/(1+inflazione)^(($A6-$A$2)/365.24)</f>
        <v>14.335127088218297</v>
      </c>
      <c r="J6" s="16">
        <f t="shared" si="0"/>
        <v>5041.0685208905588</v>
      </c>
      <c r="K6" s="16">
        <f>J6/(1+inflazione)^(($A6-$A$2)/365.24)</f>
        <v>5008.1053745769532</v>
      </c>
      <c r="M6" s="6">
        <f t="shared" si="2"/>
        <v>5</v>
      </c>
      <c r="N6" s="10" cm="1">
        <f t="array" ref="N6">INDEX($D:$K,MATCH(DATE(YEAR($A$2)+$M6,MONTH($A$2),DAY($A$2)),$A:$A,0),COLUMN(D$2)-COLUMN($D$2)+1)</f>
        <v>61000</v>
      </c>
      <c r="O6" s="10" cm="1">
        <f t="array" ref="O6">INDEX($D:$K,MATCH(DATE(YEAR($A$2)+$M6,MONTH($A$2),DAY($A$2)),$A:$A,0),COLUMN(E$2)-COLUMN($D$2)+1)</f>
        <v>58078.140846281087</v>
      </c>
      <c r="P6" s="12" cm="1">
        <f t="array" ref="P6">INDEX($D:$K,MATCH(DATE(YEAR($A$2)+$M6,MONTH($A$2),DAY($A$2)),$A:$A,0),COLUMN(F$2)-COLUMN($D$2)+1)</f>
        <v>72290.123988538224</v>
      </c>
      <c r="Q6" s="12" cm="1">
        <f t="array" ref="Q6">INDEX($D:$K,MATCH(DATE(YEAR($A$2)+$M6,MONTH($A$2),DAY($A$2)),$A:$A,0),COLUMN(G$2)-COLUMN($D$2)+1)</f>
        <v>65472.552642117327</v>
      </c>
      <c r="R6" s="14" cm="1">
        <f t="array" ref="R6">INDEX($D:$K,MATCH(DATE(YEAR($A$2)+$M6,MONTH($A$2),DAY($A$2)),$A:$A,0),COLUMN(H$2)-COLUMN($D$2)+1)</f>
        <v>2935.4322370199384</v>
      </c>
      <c r="S6" s="14" cm="1">
        <f t="array" ref="S6">INDEX($D:$K,MATCH(DATE(YEAR($A$2)+$M6,MONTH($A$2),DAY($A$2)),$A:$A,0),COLUMN(I$2)-COLUMN($D$2)+1)</f>
        <v>2658.5960994634397</v>
      </c>
      <c r="T6" s="16" cm="1">
        <f t="array" ref="T6">INDEX($D:$K,MATCH(DATE(YEAR($A$2)+$M6,MONTH($A$2),DAY($A$2)),$A:$A,0),COLUMN(J$2)-COLUMN($D$2)+1)</f>
        <v>69354.691751518287</v>
      </c>
      <c r="U6" s="16" cm="1">
        <f t="array" ref="U6">INDEX($D:$K,MATCH(DATE(YEAR($A$2)+$M6,MONTH($A$2),DAY($A$2)),$A:$A,0),COLUMN(K$2)-COLUMN($D$2)+1)</f>
        <v>62813.95654265389</v>
      </c>
    </row>
    <row r="7" spans="1:21" x14ac:dyDescent="0.25">
      <c r="A7" s="5">
        <f t="shared" si="1"/>
        <v>45444</v>
      </c>
      <c r="B7" s="8">
        <f>B6*(1+aumento_risparmio_mensile)</f>
        <v>1000</v>
      </c>
      <c r="C7" s="8">
        <f>B7/(1+inflazione_mensile)^DATEDIF(A$2,A7,"M")</f>
        <v>991.78285214479661</v>
      </c>
      <c r="D7" s="10">
        <f>SUM(B$2:B7)</f>
        <v>6000</v>
      </c>
      <c r="E7" s="10">
        <f>SUM(C$2:C7)</f>
        <v>5975.3214362803246</v>
      </c>
      <c r="F7" s="12">
        <f>B7+IF(ROW()&gt;2,F6*(1+rendimento_lordo_mensile),0)</f>
        <v>6083.4005777616912</v>
      </c>
      <c r="G7" s="12">
        <f>F7/(1+inflazione)^(($A7-$A$2)/365.24)</f>
        <v>6033.4723481039682</v>
      </c>
      <c r="H7" s="14">
        <f>(F7-D7)*tassazione</f>
        <v>21.684150218039722</v>
      </c>
      <c r="I7" s="14">
        <f>H7/(1+inflazione)^(($A7-$A$2)/365.24)</f>
        <v>21.506182119740135</v>
      </c>
      <c r="J7" s="16">
        <f t="shared" si="0"/>
        <v>6061.7164275436517</v>
      </c>
      <c r="K7" s="16">
        <f>J7/(1+inflazione)^(($A7-$A$2)/365.24)</f>
        <v>6011.9661659842277</v>
      </c>
      <c r="M7" s="6">
        <f t="shared" si="2"/>
        <v>6</v>
      </c>
      <c r="N7" s="10" cm="1">
        <f t="array" ref="N7">INDEX($D:$K,MATCH(DATE(YEAR($A$2)+$M7,MONTH($A$2),DAY($A$2)),$A:$A,0),COLUMN(D$2)-COLUMN($D$2)+1)</f>
        <v>73000</v>
      </c>
      <c r="O7" s="10" cm="1">
        <f t="array" ref="O7">INDEX($D:$K,MATCH(DATE(YEAR($A$2)+$M7,MONTH($A$2),DAY($A$2)),$A:$A,0),COLUMN(E$2)-COLUMN($D$2)+1)</f>
        <v>68831.125045772933</v>
      </c>
      <c r="P7" s="12" cm="1">
        <f t="array" ref="P7">INDEX($D:$K,MATCH(DATE(YEAR($A$2)+$M7,MONTH($A$2),DAY($A$2)),$A:$A,0),COLUMN(F$2)-COLUMN($D$2)+1)</f>
        <v>89597.077754207334</v>
      </c>
      <c r="Q7" s="12" cm="1">
        <f t="array" ref="Q7">INDEX($D:$K,MATCH(DATE(YEAR($A$2)+$M7,MONTH($A$2),DAY($A$2)),$A:$A,0),COLUMN(G$2)-COLUMN($D$2)+1)</f>
        <v>79557.22540824789</v>
      </c>
      <c r="R7" s="14" cm="1">
        <f t="array" ref="R7">INDEX($D:$K,MATCH(DATE(YEAR($A$2)+$M7,MONTH($A$2),DAY($A$2)),$A:$A,0),COLUMN(H$2)-COLUMN($D$2)+1)</f>
        <v>4315.2402160939073</v>
      </c>
      <c r="S7" s="14" cm="1">
        <f t="array" ref="S7">INDEX($D:$K,MATCH(DATE(YEAR($A$2)+$M7,MONTH($A$2),DAY($A$2)),$A:$A,0),COLUMN(I$2)-COLUMN($D$2)+1)</f>
        <v>3831.6934789360148</v>
      </c>
      <c r="T7" s="16" cm="1">
        <f t="array" ref="T7">INDEX($D:$K,MATCH(DATE(YEAR($A$2)+$M7,MONTH($A$2),DAY($A$2)),$A:$A,0),COLUMN(J$2)-COLUMN($D$2)+1)</f>
        <v>85281.837538113425</v>
      </c>
      <c r="U7" s="16" cm="1">
        <f t="array" ref="U7">INDEX($D:$K,MATCH(DATE(YEAR($A$2)+$M7,MONTH($A$2),DAY($A$2)),$A:$A,0),COLUMN(K$2)-COLUMN($D$2)+1)</f>
        <v>75725.531929311881</v>
      </c>
    </row>
    <row r="8" spans="1:21" x14ac:dyDescent="0.25">
      <c r="A8" s="5">
        <f t="shared" si="1"/>
        <v>45474</v>
      </c>
      <c r="B8" s="8">
        <f>B7*(1+aumento_risparmio_mensile)</f>
        <v>1000</v>
      </c>
      <c r="C8" s="8">
        <f>B8/(1+inflazione_mensile)^DATEDIF(A$2,A8,"M")</f>
        <v>990.14754297667423</v>
      </c>
      <c r="D8" s="10">
        <f>SUM(B$2:B8)</f>
        <v>7000</v>
      </c>
      <c r="E8" s="10">
        <f>SUM(C$2:C8)</f>
        <v>6965.4689792569989</v>
      </c>
      <c r="F8" s="12">
        <f>B8+IF(ROW()&gt;2,F7*(1+rendimento_lordo_mensile),0)</f>
        <v>7116.9764095224764</v>
      </c>
      <c r="G8" s="12">
        <f>F8/(1+inflazione)^(($A8-$A$2)/365.24)</f>
        <v>7047.0935910467542</v>
      </c>
      <c r="H8" s="14">
        <f>(F8-D8)*tassazione</f>
        <v>30.413866475843861</v>
      </c>
      <c r="I8" s="14">
        <f>H8/(1+inflazione)^(($A8-$A$2)/365.24)</f>
        <v>30.115227476952075</v>
      </c>
      <c r="J8" s="16">
        <f t="shared" si="0"/>
        <v>7086.5625430466325</v>
      </c>
      <c r="K8" s="16">
        <f>J8/(1+inflazione)^(($A8-$A$2)/365.24)</f>
        <v>7016.9783635698022</v>
      </c>
      <c r="M8" s="6">
        <f t="shared" si="2"/>
        <v>7</v>
      </c>
      <c r="N8" s="10" cm="1">
        <f t="array" ref="N8">INDEX($D:$K,MATCH(DATE(YEAR($A$2)+$M8,MONTH($A$2),DAY($A$2)),$A:$A,0),COLUMN(D$2)-COLUMN($D$2)+1)</f>
        <v>85000</v>
      </c>
      <c r="O8" s="10" cm="1">
        <f t="array" ref="O8">INDEX($D:$K,MATCH(DATE(YEAR($A$2)+$M8,MONTH($A$2),DAY($A$2)),$A:$A,0),COLUMN(E$2)-COLUMN($D$2)+1)</f>
        <v>79373.266417823761</v>
      </c>
      <c r="P8" s="12" cm="1">
        <f t="array" ref="P8">INDEX($D:$K,MATCH(DATE(YEAR($A$2)+$M8,MONTH($A$2),DAY($A$2)),$A:$A,0),COLUMN(F$2)-COLUMN($D$2)+1)</f>
        <v>108085.73301604249</v>
      </c>
      <c r="Q8" s="12" cm="1">
        <f t="array" ref="Q8">INDEX($D:$K,MATCH(DATE(YEAR($A$2)+$M8,MONTH($A$2),DAY($A$2)),$A:$A,0),COLUMN(G$2)-COLUMN($D$2)+1)</f>
        <v>94093.502522505747</v>
      </c>
      <c r="R8" s="14" cm="1">
        <f t="array" ref="R8">INDEX($D:$K,MATCH(DATE(YEAR($A$2)+$M8,MONTH($A$2),DAY($A$2)),$A:$A,0),COLUMN(H$2)-COLUMN($D$2)+1)</f>
        <v>6002.2905841710472</v>
      </c>
      <c r="S8" s="14" cm="1">
        <f t="array" ref="S8">INDEX($D:$K,MATCH(DATE(YEAR($A$2)+$M8,MONTH($A$2),DAY($A$2)),$A:$A,0),COLUMN(I$2)-COLUMN($D$2)+1)</f>
        <v>5225.2645049711109</v>
      </c>
      <c r="T8" s="16" cm="1">
        <f t="array" ref="T8">INDEX($D:$K,MATCH(DATE(YEAR($A$2)+$M8,MONTH($A$2),DAY($A$2)),$A:$A,0),COLUMN(J$2)-COLUMN($D$2)+1)</f>
        <v>102083.44243187144</v>
      </c>
      <c r="U8" s="16" cm="1">
        <f t="array" ref="U8">INDEX($D:$K,MATCH(DATE(YEAR($A$2)+$M8,MONTH($A$2),DAY($A$2)),$A:$A,0),COLUMN(K$2)-COLUMN($D$2)+1)</f>
        <v>88868.238017534648</v>
      </c>
    </row>
    <row r="9" spans="1:21" x14ac:dyDescent="0.25">
      <c r="A9" s="5">
        <f t="shared" si="1"/>
        <v>45505</v>
      </c>
      <c r="B9" s="8">
        <f>B8*(1+aumento_risparmio_mensile)</f>
        <v>1000</v>
      </c>
      <c r="C9" s="8">
        <f>B9/(1+inflazione_mensile)^DATEDIF(A$2,A9,"M")</f>
        <v>988.51493020128487</v>
      </c>
      <c r="D9" s="10">
        <f>SUM(B$2:B9)</f>
        <v>8000</v>
      </c>
      <c r="E9" s="10">
        <f>SUM(C$2:C9)</f>
        <v>7953.983909458284</v>
      </c>
      <c r="F9" s="12">
        <f>B9+IF(ROW()&gt;2,F8*(1+rendimento_lordo_mensile),0)</f>
        <v>8156.2568086211541</v>
      </c>
      <c r="G9" s="12">
        <f>F9/(1+inflazione)^(($A9-$A$2)/365.24)</f>
        <v>8062.6064010717555</v>
      </c>
      <c r="H9" s="14">
        <f>(F9-D9)*tassazione</f>
        <v>40.626770241500054</v>
      </c>
      <c r="I9" s="14">
        <f>H9/(1+inflazione)^(($A9-$A$2)/365.24)</f>
        <v>40.160292336278793</v>
      </c>
      <c r="J9" s="16">
        <f t="shared" si="0"/>
        <v>8115.6300383796543</v>
      </c>
      <c r="K9" s="16">
        <f>J9/(1+inflazione)^(($A9-$A$2)/365.24)</f>
        <v>8022.4461087354766</v>
      </c>
      <c r="M9" s="6">
        <f t="shared" si="2"/>
        <v>8</v>
      </c>
      <c r="N9" s="10" cm="1">
        <f t="array" ref="N9">INDEX($D:$K,MATCH(DATE(YEAR($A$2)+$M9,MONTH($A$2),DAY($A$2)),$A:$A,0),COLUMN(D$2)-COLUMN($D$2)+1)</f>
        <v>97000</v>
      </c>
      <c r="O9" s="10" cm="1">
        <f t="array" ref="O9">INDEX($D:$K,MATCH(DATE(YEAR($A$2)+$M9,MONTH($A$2),DAY($A$2)),$A:$A,0),COLUMN(E$2)-COLUMN($D$2)+1)</f>
        <v>89708.699135520641</v>
      </c>
      <c r="P9" s="12" cm="1">
        <f t="array" ref="P9">INDEX($D:$K,MATCH(DATE(YEAR($A$2)+$M9,MONTH($A$2),DAY($A$2)),$A:$A,0),COLUMN(F$2)-COLUMN($D$2)+1)</f>
        <v>127836.77517050049</v>
      </c>
      <c r="Q9" s="12" cm="1">
        <f t="array" ref="Q9">INDEX($D:$K,MATCH(DATE(YEAR($A$2)+$M9,MONTH($A$2),DAY($A$2)),$A:$A,0),COLUMN(G$2)-COLUMN($D$2)+1)</f>
        <v>109106.98344492183</v>
      </c>
      <c r="R9" s="14" cm="1">
        <f t="array" ref="R9">INDEX($D:$K,MATCH(DATE(YEAR($A$2)+$M9,MONTH($A$2),DAY($A$2)),$A:$A,0),COLUMN(H$2)-COLUMN($D$2)+1)</f>
        <v>8017.5615443301285</v>
      </c>
      <c r="S9" s="14" cm="1">
        <f t="array" ref="S9">INDEX($D:$K,MATCH(DATE(YEAR($A$2)+$M9,MONTH($A$2),DAY($A$2)),$A:$A,0),COLUMN(I$2)-COLUMN($D$2)+1)</f>
        <v>6842.8818977884457</v>
      </c>
      <c r="T9" s="16" cm="1">
        <f t="array" ref="T9">INDEX($D:$K,MATCH(DATE(YEAR($A$2)+$M9,MONTH($A$2),DAY($A$2)),$A:$A,0),COLUMN(J$2)-COLUMN($D$2)+1)</f>
        <v>119819.21362617036</v>
      </c>
      <c r="U9" s="16" cm="1">
        <f t="array" ref="U9">INDEX($D:$K,MATCH(DATE(YEAR($A$2)+$M9,MONTH($A$2),DAY($A$2)),$A:$A,0),COLUMN(K$2)-COLUMN($D$2)+1)</f>
        <v>102264.10154713338</v>
      </c>
    </row>
    <row r="10" spans="1:21" x14ac:dyDescent="0.25">
      <c r="A10" s="5">
        <f t="shared" si="1"/>
        <v>45536</v>
      </c>
      <c r="B10" s="8">
        <f>B9*(1+aumento_risparmio_mensile)</f>
        <v>1000</v>
      </c>
      <c r="C10" s="8">
        <f>B10/(1+inflazione_mensile)^DATEDIF(A$2,A10,"M")</f>
        <v>986.88500937265951</v>
      </c>
      <c r="D10" s="10">
        <f>SUM(B$2:B10)</f>
        <v>9000</v>
      </c>
      <c r="E10" s="10">
        <f>SUM(C$2:C10)</f>
        <v>8940.8689188309436</v>
      </c>
      <c r="F10" s="12">
        <f>B10+IF(ROW()&gt;2,F9*(1+rendimento_lordo_mensile),0)</f>
        <v>9201.2732600126856</v>
      </c>
      <c r="G10" s="12">
        <f>F10/(1+inflazione)^(($A10-$A$2)/365.24)</f>
        <v>9080.3492021462971</v>
      </c>
      <c r="H10" s="14">
        <f>(F10-D10)*tassazione</f>
        <v>52.331047603298252</v>
      </c>
      <c r="I10" s="14">
        <f>H10/(1+inflazione)^(($A10-$A$2)/365.24)</f>
        <v>51.643307716679423</v>
      </c>
      <c r="J10" s="16">
        <f t="shared" si="0"/>
        <v>9148.9422124093871</v>
      </c>
      <c r="K10" s="16">
        <f>J10/(1+inflazione)^(($A10-$A$2)/365.24)</f>
        <v>9028.7058944296168</v>
      </c>
      <c r="M10" s="6">
        <f t="shared" si="2"/>
        <v>9</v>
      </c>
      <c r="N10" s="10" cm="1">
        <f t="array" ref="N10">INDEX($D:$K,MATCH(DATE(YEAR($A$2)+$M10,MONTH($A$2),DAY($A$2)),$A:$A,0),COLUMN(D$2)-COLUMN($D$2)+1)</f>
        <v>109000</v>
      </c>
      <c r="O10" s="10" cm="1">
        <f t="array" ref="O10">INDEX($D:$K,MATCH(DATE(YEAR($A$2)+$M10,MONTH($A$2),DAY($A$2)),$A:$A,0),COLUMN(E$2)-COLUMN($D$2)+1)</f>
        <v>99841.476309733262</v>
      </c>
      <c r="P10" s="12" cm="1">
        <f t="array" ref="P10">INDEX($D:$K,MATCH(DATE(YEAR($A$2)+$M10,MONTH($A$2),DAY($A$2)),$A:$A,0),COLUMN(F$2)-COLUMN($D$2)+1)</f>
        <v>148936.3987322227</v>
      </c>
      <c r="Q10" s="12" cm="1">
        <f t="array" ref="Q10">INDEX($D:$K,MATCH(DATE(YEAR($A$2)+$M10,MONTH($A$2),DAY($A$2)),$A:$A,0),COLUMN(G$2)-COLUMN($D$2)+1)</f>
        <v>124617.64030101862</v>
      </c>
      <c r="R10" s="14" cm="1">
        <f t="array" ref="R10">INDEX($D:$K,MATCH(DATE(YEAR($A$2)+$M10,MONTH($A$2),DAY($A$2)),$A:$A,0),COLUMN(H$2)-COLUMN($D$2)+1)</f>
        <v>10383.463670377903</v>
      </c>
      <c r="S10" s="14" cm="1">
        <f t="array" ref="S10">INDEX($D:$K,MATCH(DATE(YEAR($A$2)+$M10,MONTH($A$2),DAY($A$2)),$A:$A,0),COLUMN(I$2)-COLUMN($D$2)+1)</f>
        <v>8688.0222146387678</v>
      </c>
      <c r="T10" s="16" cm="1">
        <f t="array" ref="T10">INDEX($D:$K,MATCH(DATE(YEAR($A$2)+$M10,MONTH($A$2),DAY($A$2)),$A:$A,0),COLUMN(J$2)-COLUMN($D$2)+1)</f>
        <v>138552.93506184479</v>
      </c>
      <c r="U10" s="16" cm="1">
        <f t="array" ref="U10">INDEX($D:$K,MATCH(DATE(YEAR($A$2)+$M10,MONTH($A$2),DAY($A$2)),$A:$A,0),COLUMN(K$2)-COLUMN($D$2)+1)</f>
        <v>115929.61808637984</v>
      </c>
    </row>
    <row r="11" spans="1:21" x14ac:dyDescent="0.25">
      <c r="A11" s="5">
        <f t="shared" si="1"/>
        <v>45566</v>
      </c>
      <c r="B11" s="8">
        <f>B10*(1+aumento_risparmio_mensile)</f>
        <v>1000</v>
      </c>
      <c r="C11" s="8">
        <f>B11/(1+inflazione_mensile)^DATEDIF(A$2,A11,"M")</f>
        <v>985.25777605216035</v>
      </c>
      <c r="D11" s="10">
        <f>SUM(B$2:B11)</f>
        <v>10000</v>
      </c>
      <c r="E11" s="10">
        <f>SUM(C$2:C11)</f>
        <v>9926.1266948831035</v>
      </c>
      <c r="F11" s="12">
        <f>B11+IF(ROW()&gt;2,F10*(1+rendimento_lordo_mensile),0)</f>
        <v>10252.057422425491</v>
      </c>
      <c r="G11" s="12">
        <f>F11/(1+inflazione)^(($A11-$A$2)/365.24)</f>
        <v>10100.880960348695</v>
      </c>
      <c r="H11" s="14">
        <f>(F11-D11)*tassazione</f>
        <v>65.534929830627561</v>
      </c>
      <c r="I11" s="14">
        <f>H11/(1+inflazione)^(($A11-$A$2)/365.24)</f>
        <v>64.568554163186036</v>
      </c>
      <c r="J11" s="16">
        <f t="shared" si="0"/>
        <v>10186.522492594862</v>
      </c>
      <c r="K11" s="16">
        <f>J11/(1+inflazione)^(($A11-$A$2)/365.24)</f>
        <v>10036.312406185509</v>
      </c>
      <c r="M11" s="17">
        <f t="shared" si="2"/>
        <v>10</v>
      </c>
      <c r="N11" s="18" cm="1">
        <f t="array" ref="N11">INDEX($D:$K,MATCH(DATE(YEAR($A$2)+$M11,MONTH($A$2),DAY($A$2)),$A:$A,0),COLUMN(D$2)-COLUMN($D$2)+1)</f>
        <v>121000</v>
      </c>
      <c r="O11" s="18" cm="1">
        <f t="array" ref="O11">INDEX($D:$K,MATCH(DATE(YEAR($A$2)+$M11,MONTH($A$2),DAY($A$2)),$A:$A,0),COLUMN(E$2)-COLUMN($D$2)+1)</f>
        <v>109775.57157856917</v>
      </c>
      <c r="P11" s="18" cm="1">
        <f t="array" ref="P11">INDEX($D:$K,MATCH(DATE(YEAR($A$2)+$M11,MONTH($A$2),DAY($A$2)),$A:$A,0),COLUMN(F$2)-COLUMN($D$2)+1)</f>
        <v>171476.68349111566</v>
      </c>
      <c r="Q11" s="18" cm="1">
        <f t="array" ref="Q11">INDEX($D:$K,MATCH(DATE(YEAR($A$2)+$M11,MONTH($A$2),DAY($A$2)),$A:$A,0),COLUMN(G$2)-COLUMN($D$2)+1)</f>
        <v>140666.02970686328</v>
      </c>
      <c r="R11" s="18" cm="1">
        <f t="array" ref="R11">INDEX($D:$K,MATCH(DATE(YEAR($A$2)+$M11,MONTH($A$2),DAY($A$2)),$A:$A,0),COLUMN(H$2)-COLUMN($D$2)+1)</f>
        <v>13123.937707690073</v>
      </c>
      <c r="S11" s="18" cm="1">
        <f t="array" ref="S11">INDEX($D:$K,MATCH(DATE(YEAR($A$2)+$M11,MONTH($A$2),DAY($A$2)),$A:$A,0),COLUMN(I$2)-COLUMN($D$2)+1)</f>
        <v>10765.849757973667</v>
      </c>
      <c r="T11" s="18" cm="1">
        <f t="array" ref="T11">INDEX($D:$K,MATCH(DATE(YEAR($A$2)+$M11,MONTH($A$2),DAY($A$2)),$A:$A,0),COLUMN(J$2)-COLUMN($D$2)+1)</f>
        <v>158352.74578342558</v>
      </c>
      <c r="U11" s="18" cm="1">
        <f t="array" ref="U11">INDEX($D:$K,MATCH(DATE(YEAR($A$2)+$M11,MONTH($A$2),DAY($A$2)),$A:$A,0),COLUMN(K$2)-COLUMN($D$2)+1)</f>
        <v>129900.17994888959</v>
      </c>
    </row>
    <row r="12" spans="1:21" x14ac:dyDescent="0.25">
      <c r="A12" s="5">
        <f t="shared" si="1"/>
        <v>45597</v>
      </c>
      <c r="B12" s="8">
        <f>B11*(1+aumento_risparmio_mensile)</f>
        <v>1000</v>
      </c>
      <c r="C12" s="8">
        <f>B12/(1+inflazione_mensile)^DATEDIF(A$2,A12,"M")</f>
        <v>983.63322580846761</v>
      </c>
      <c r="D12" s="10">
        <f>SUM(B$2:B12)</f>
        <v>11000</v>
      </c>
      <c r="E12" s="10">
        <f>SUM(C$2:C12)</f>
        <v>10909.759920691571</v>
      </c>
      <c r="F12" s="12">
        <f>B12+IF(ROW()&gt;2,F11*(1+rendimento_lordo_mensile),0)</f>
        <v>11308.641129320544</v>
      </c>
      <c r="G12" s="12">
        <f>F12/(1+inflazione)^(($A12-$A$2)/365.24)</f>
        <v>11123.173197855791</v>
      </c>
      <c r="H12" s="14">
        <f>(F12-D12)*tassazione</f>
        <v>80.246693623341386</v>
      </c>
      <c r="I12" s="14">
        <f>H12/(1+inflazione)^(($A12-$A$2)/365.24)</f>
        <v>78.930603732167953</v>
      </c>
      <c r="J12" s="16">
        <f t="shared" si="0"/>
        <v>11228.394435697202</v>
      </c>
      <c r="K12" s="16">
        <f>J12/(1+inflazione)^(($A12-$A$2)/365.24)</f>
        <v>11044.242594123622</v>
      </c>
      <c r="M12" s="6">
        <f t="shared" si="2"/>
        <v>11</v>
      </c>
      <c r="N12" s="10" cm="1">
        <f t="array" ref="N12">INDEX($D:$K,MATCH(DATE(YEAR($A$2)+$M12,MONTH($A$2),DAY($A$2)),$A:$A,0),COLUMN(D$2)-COLUMN($D$2)+1)</f>
        <v>133000</v>
      </c>
      <c r="O12" s="10" cm="1">
        <f t="array" ref="O12">INDEX($D:$K,MATCH(DATE(YEAR($A$2)+$M12,MONTH($A$2),DAY($A$2)),$A:$A,0),COLUMN(E$2)-COLUMN($D$2)+1)</f>
        <v>119514.88066566319</v>
      </c>
      <c r="P12" s="12" cm="1">
        <f t="array" ref="P12">INDEX($D:$K,MATCH(DATE(YEAR($A$2)+$M12,MONTH($A$2),DAY($A$2)),$A:$A,0),COLUMN(F$2)-COLUMN($D$2)+1)</f>
        <v>195555.99635306111</v>
      </c>
      <c r="Q12" s="12" cm="1">
        <f t="array" ref="Q12">INDEX($D:$K,MATCH(DATE(YEAR($A$2)+$M12,MONTH($A$2),DAY($A$2)),$A:$A,0),COLUMN(G$2)-COLUMN($D$2)+1)</f>
        <v>157275.39012634128</v>
      </c>
      <c r="R12" s="14" cm="1">
        <f t="array" ref="R12">INDEX($D:$K,MATCH(DATE(YEAR($A$2)+$M12,MONTH($A$2),DAY($A$2)),$A:$A,0),COLUMN(H$2)-COLUMN($D$2)+1)</f>
        <v>16264.55905179589</v>
      </c>
      <c r="S12" s="14" cm="1">
        <f t="array" ref="S12">INDEX($D:$K,MATCH(DATE(YEAR($A$2)+$M12,MONTH($A$2),DAY($A$2)),$A:$A,0),COLUMN(I$2)-COLUMN($D$2)+1)</f>
        <v>13080.728373502889</v>
      </c>
      <c r="T12" s="16" cm="1">
        <f t="array" ref="T12">INDEX($D:$K,MATCH(DATE(YEAR($A$2)+$M12,MONTH($A$2),DAY($A$2)),$A:$A,0),COLUMN(J$2)-COLUMN($D$2)+1)</f>
        <v>179291.43730126522</v>
      </c>
      <c r="U12" s="16" cm="1">
        <f t="array" ref="U12">INDEX($D:$K,MATCH(DATE(YEAR($A$2)+$M12,MONTH($A$2),DAY($A$2)),$A:$A,0),COLUMN(K$2)-COLUMN($D$2)+1)</f>
        <v>144194.66175283838</v>
      </c>
    </row>
    <row r="13" spans="1:21" x14ac:dyDescent="0.25">
      <c r="A13" s="5">
        <f t="shared" si="1"/>
        <v>45627</v>
      </c>
      <c r="B13" s="8">
        <f>B12*(1+aumento_risparmio_mensile)</f>
        <v>1000</v>
      </c>
      <c r="C13" s="8">
        <f>B13/(1+inflazione_mensile)^DATEDIF(A$2,A13,"M")</f>
        <v>982.01135421756851</v>
      </c>
      <c r="D13" s="10">
        <f>SUM(B$2:B13)</f>
        <v>12000</v>
      </c>
      <c r="E13" s="10">
        <f>SUM(C$2:C13)</f>
        <v>11891.771274909139</v>
      </c>
      <c r="F13" s="12">
        <f>B13+IF(ROW()&gt;2,F12*(1+rendimento_lordo_mensile),0)</f>
        <v>12371.056389855774</v>
      </c>
      <c r="G13" s="12">
        <f>F13/(1+inflazione)^(($A13-$A$2)/365.24)</f>
        <v>12148.388300793691</v>
      </c>
      <c r="H13" s="14">
        <f>(F13-D13)*tassazione</f>
        <v>96.474661362501209</v>
      </c>
      <c r="I13" s="14">
        <f>H13/(1+inflazione)^(($A13-$A$2)/365.24)</f>
        <v>94.738202663136235</v>
      </c>
      <c r="J13" s="16">
        <f t="shared" si="0"/>
        <v>12274.581728493273</v>
      </c>
      <c r="K13" s="16">
        <f>J13/(1+inflazione)^(($A13-$A$2)/365.24)</f>
        <v>12053.650098130556</v>
      </c>
      <c r="M13" s="6">
        <f t="shared" si="2"/>
        <v>12</v>
      </c>
      <c r="N13" s="10" cm="1">
        <f t="array" ref="N13">INDEX($D:$K,MATCH(DATE(YEAR($A$2)+$M13,MONTH($A$2),DAY($A$2)),$A:$A,0),COLUMN(D$2)-COLUMN($D$2)+1)</f>
        <v>145000</v>
      </c>
      <c r="O13" s="10" cm="1">
        <f t="array" ref="O13">INDEX($D:$K,MATCH(DATE(YEAR($A$2)+$M13,MONTH($A$2),DAY($A$2)),$A:$A,0),COLUMN(E$2)-COLUMN($D$2)+1)</f>
        <v>129063.22290791222</v>
      </c>
      <c r="P13" s="12" cm="1">
        <f t="array" ref="P13">INDEX($D:$K,MATCH(DATE(YEAR($A$2)+$M13,MONTH($A$2),DAY($A$2)),$A:$A,0),COLUMN(F$2)-COLUMN($D$2)+1)</f>
        <v>221279.42061790731</v>
      </c>
      <c r="Q13" s="12" cm="1">
        <f t="array" ref="Q13">INDEX($D:$K,MATCH(DATE(YEAR($A$2)+$M13,MONTH($A$2),DAY($A$2)),$A:$A,0),COLUMN(G$2)-COLUMN($D$2)+1)</f>
        <v>174476.17787768223</v>
      </c>
      <c r="R13" s="14" cm="1">
        <f t="array" ref="R13">INDEX($D:$K,MATCH(DATE(YEAR($A$2)+$M13,MONTH($A$2),DAY($A$2)),$A:$A,0),COLUMN(H$2)-COLUMN($D$2)+1)</f>
        <v>19832.649360655902</v>
      </c>
      <c r="S13" s="14" cm="1">
        <f t="array" ref="S13">INDEX($D:$K,MATCH(DATE(YEAR($A$2)+$M13,MONTH($A$2),DAY($A$2)),$A:$A,0),COLUMN(I$2)-COLUMN($D$2)+1)</f>
        <v>15637.80693194507</v>
      </c>
      <c r="T13" s="16" cm="1">
        <f t="array" ref="T13">INDEX($D:$K,MATCH(DATE(YEAR($A$2)+$M13,MONTH($A$2),DAY($A$2)),$A:$A,0),COLUMN(J$2)-COLUMN($D$2)+1)</f>
        <v>201446.77125725141</v>
      </c>
      <c r="U13" s="16" cm="1">
        <f t="array" ref="U13">INDEX($D:$K,MATCH(DATE(YEAR($A$2)+$M13,MONTH($A$2),DAY($A$2)),$A:$A,0),COLUMN(K$2)-COLUMN($D$2)+1)</f>
        <v>158838.37094573717</v>
      </c>
    </row>
    <row r="14" spans="1:21" x14ac:dyDescent="0.25">
      <c r="A14" s="5">
        <f t="shared" si="1"/>
        <v>45658</v>
      </c>
      <c r="B14" s="8">
        <f>B13*(1+aumento_risparmio_mensile)</f>
        <v>1000</v>
      </c>
      <c r="C14" s="8">
        <f>B14/(1+inflazione_mensile)^DATEDIF(A$2,A14,"M")</f>
        <v>980.39215686274463</v>
      </c>
      <c r="D14" s="10">
        <f>SUM(B$2:B14)</f>
        <v>13000</v>
      </c>
      <c r="E14" s="10">
        <f>SUM(C$2:C14)</f>
        <v>12872.163431771884</v>
      </c>
      <c r="F14" s="12">
        <f>B14+IF(ROW()&gt;2,F13*(1+rendimento_lordo_mensile),0)</f>
        <v>13439.335389855773</v>
      </c>
      <c r="G14" s="12">
        <f>F14/(1+inflazione)^(($A14-$A$2)/365.24)</f>
        <v>13175.276101033141</v>
      </c>
      <c r="H14" s="14">
        <f>(F14-D14)*tassazione</f>
        <v>114.22720136250086</v>
      </c>
      <c r="I14" s="14">
        <f>H14/(1+inflazione)^(($A14-$A$2)/365.24)</f>
        <v>111.98283788164386</v>
      </c>
      <c r="J14" s="16">
        <f t="shared" si="0"/>
        <v>13325.108188493272</v>
      </c>
      <c r="K14" s="16">
        <f>J14/(1+inflazione)^(($A14-$A$2)/365.24)</f>
        <v>13063.293263151498</v>
      </c>
      <c r="M14" s="6">
        <f t="shared" si="2"/>
        <v>13</v>
      </c>
      <c r="N14" s="10" cm="1">
        <f t="array" ref="N14">INDEX($D:$K,MATCH(DATE(YEAR($A$2)+$M14,MONTH($A$2),DAY($A$2)),$A:$A,0),COLUMN(D$2)-COLUMN($D$2)+1)</f>
        <v>157000</v>
      </c>
      <c r="O14" s="10" cm="1">
        <f t="array" ref="O14">INDEX($D:$K,MATCH(DATE(YEAR($A$2)+$M14,MONTH($A$2),DAY($A$2)),$A:$A,0),COLUMN(E$2)-COLUMN($D$2)+1)</f>
        <v>138424.34275325437</v>
      </c>
      <c r="P14" s="12" cm="1">
        <f t="array" ref="P14">INDEX($D:$K,MATCH(DATE(YEAR($A$2)+$M14,MONTH($A$2),DAY($A$2)),$A:$A,0),COLUMN(F$2)-COLUMN($D$2)+1)</f>
        <v>248759.21456813291</v>
      </c>
      <c r="Q14" s="12" cm="1">
        <f t="array" ref="Q14">INDEX($D:$K,MATCH(DATE(YEAR($A$2)+$M14,MONTH($A$2),DAY($A$2)),$A:$A,0),COLUMN(G$2)-COLUMN($D$2)+1)</f>
        <v>192289.78903517895</v>
      </c>
      <c r="R14" s="14" cm="1">
        <f t="array" ref="R14">INDEX($D:$K,MATCH(DATE(YEAR($A$2)+$M14,MONTH($A$2),DAY($A$2)),$A:$A,0),COLUMN(H$2)-COLUMN($D$2)+1)</f>
        <v>23857.395787714559</v>
      </c>
      <c r="S14" s="14" cm="1">
        <f t="array" ref="S14">INDEX($D:$K,MATCH(DATE(YEAR($A$2)+$M14,MONTH($A$2),DAY($A$2)),$A:$A,0),COLUMN(I$2)-COLUMN($D$2)+1)</f>
        <v>18441.662998947584</v>
      </c>
      <c r="T14" s="16" cm="1">
        <f t="array" ref="T14">INDEX($D:$K,MATCH(DATE(YEAR($A$2)+$M14,MONTH($A$2),DAY($A$2)),$A:$A,0),COLUMN(J$2)-COLUMN($D$2)+1)</f>
        <v>224901.81878041837</v>
      </c>
      <c r="U14" s="16" cm="1">
        <f t="array" ref="U14">INDEX($D:$K,MATCH(DATE(YEAR($A$2)+$M14,MONTH($A$2),DAY($A$2)),$A:$A,0),COLUMN(K$2)-COLUMN($D$2)+1)</f>
        <v>173848.12603623138</v>
      </c>
    </row>
    <row r="15" spans="1:21" x14ac:dyDescent="0.25">
      <c r="A15" s="5">
        <f t="shared" si="1"/>
        <v>45689</v>
      </c>
      <c r="B15" s="8">
        <f>B14*(1+aumento_risparmio_mensile)</f>
        <v>1000</v>
      </c>
      <c r="C15" s="8">
        <f>B15/(1+inflazione_mensile)^DATEDIF(A$2,A15,"M")</f>
        <v>978.77562933456045</v>
      </c>
      <c r="D15" s="10">
        <f>SUM(B$2:B15)</f>
        <v>14000</v>
      </c>
      <c r="E15" s="10">
        <f>SUM(C$2:C15)</f>
        <v>13850.939061106445</v>
      </c>
      <c r="F15" s="12">
        <f>B15+IF(ROW()&gt;2,F14*(1+rendimento_lordo_mensile),0)</f>
        <v>14513.510492786869</v>
      </c>
      <c r="G15" s="12">
        <f>F15/(1+inflazione)^(($A15-$A$2)/365.24)</f>
        <v>14204.451179678234</v>
      </c>
      <c r="H15" s="14">
        <f>(F15-D15)*tassazione</f>
        <v>133.51272812458589</v>
      </c>
      <c r="I15" s="14">
        <f>H15/(1+inflazione)^(($A15-$A$2)/365.24)</f>
        <v>130.66962878856017</v>
      </c>
      <c r="J15" s="16">
        <f t="shared" si="0"/>
        <v>14379.997764662283</v>
      </c>
      <c r="K15" s="16">
        <f>J15/(1+inflazione)^(($A15-$A$2)/365.24)</f>
        <v>14073.781550889673</v>
      </c>
      <c r="M15" s="6">
        <f t="shared" si="2"/>
        <v>14</v>
      </c>
      <c r="N15" s="10" cm="1">
        <f t="array" ref="N15">INDEX($D:$K,MATCH(DATE(YEAR($A$2)+$M15,MONTH($A$2),DAY($A$2)),$A:$A,0),COLUMN(D$2)-COLUMN($D$2)+1)</f>
        <v>169000</v>
      </c>
      <c r="O15" s="10" cm="1">
        <f t="array" ref="O15">INDEX($D:$K,MATCH(DATE(YEAR($A$2)+$M15,MONTH($A$2),DAY($A$2)),$A:$A,0),COLUMN(E$2)-COLUMN($D$2)+1)</f>
        <v>147601.91122908003</v>
      </c>
      <c r="P15" s="12" cm="1">
        <f t="array" ref="P15">INDEX($D:$K,MATCH(DATE(YEAR($A$2)+$M15,MONTH($A$2),DAY($A$2)),$A:$A,0),COLUMN(F$2)-COLUMN($D$2)+1)</f>
        <v>278115.30136948579</v>
      </c>
      <c r="Q15" s="12" cm="1">
        <f t="array" ref="Q15">INDEX($D:$K,MATCH(DATE(YEAR($A$2)+$M15,MONTH($A$2),DAY($A$2)),$A:$A,0),COLUMN(G$2)-COLUMN($D$2)+1)</f>
        <v>210769.32712579455</v>
      </c>
      <c r="R15" s="14" cm="1">
        <f t="array" ref="R15">INDEX($D:$K,MATCH(DATE(YEAR($A$2)+$M15,MONTH($A$2),DAY($A$2)),$A:$A,0),COLUMN(H$2)-COLUMN($D$2)+1)</f>
        <v>28369.978356066309</v>
      </c>
      <c r="S15" s="14" cm="1">
        <f t="array" ref="S15">INDEX($D:$K,MATCH(DATE(YEAR($A$2)+$M15,MONTH($A$2),DAY($A$2)),$A:$A,0),COLUMN(I$2)-COLUMN($D$2)+1)</f>
        <v>21500.151984580847</v>
      </c>
      <c r="T15" s="16" cm="1">
        <f t="array" ref="T15">INDEX($D:$K,MATCH(DATE(YEAR($A$2)+$M15,MONTH($A$2),DAY($A$2)),$A:$A,0),COLUMN(J$2)-COLUMN($D$2)+1)</f>
        <v>249745.32301341949</v>
      </c>
      <c r="U15" s="16" cm="1">
        <f t="array" ref="U15">INDEX($D:$K,MATCH(DATE(YEAR($A$2)+$M15,MONTH($A$2),DAY($A$2)),$A:$A,0),COLUMN(K$2)-COLUMN($D$2)+1)</f>
        <v>189269.17514121369</v>
      </c>
    </row>
    <row r="16" spans="1:21" x14ac:dyDescent="0.25">
      <c r="A16" s="5">
        <f t="shared" si="1"/>
        <v>45717</v>
      </c>
      <c r="B16" s="8">
        <f>B15*(1+aumento_risparmio_mensile)</f>
        <v>1000</v>
      </c>
      <c r="C16" s="8">
        <f>B16/(1+inflazione_mensile)^DATEDIF(A$2,A16,"M")</f>
        <v>977.16176723085107</v>
      </c>
      <c r="D16" s="10">
        <f>SUM(B$2:B16)</f>
        <v>15000</v>
      </c>
      <c r="E16" s="10">
        <f>SUM(C$2:C16)</f>
        <v>14828.100828337296</v>
      </c>
      <c r="F16" s="12">
        <f>B16+IF(ROW()&gt;2,F15*(1+rendimento_lordo_mensile),0)</f>
        <v>15593.614240737576</v>
      </c>
      <c r="G16" s="12">
        <f>F16/(1+inflazione)^(($A16-$A$2)/365.24)</f>
        <v>15238.403454600922</v>
      </c>
      <c r="H16" s="14">
        <f>(F16-D16)*tassazione</f>
        <v>154.33970259176965</v>
      </c>
      <c r="I16" s="14">
        <f>H16/(1+inflazione)^(($A16-$A$2)/365.24)</f>
        <v>150.8239604268457</v>
      </c>
      <c r="J16" s="16">
        <f t="shared" si="0"/>
        <v>15439.274538145806</v>
      </c>
      <c r="K16" s="16">
        <f>J16/(1+inflazione)^(($A16-$A$2)/365.24)</f>
        <v>15087.579494174077</v>
      </c>
      <c r="M16" s="6">
        <f t="shared" si="2"/>
        <v>15</v>
      </c>
      <c r="N16" s="10" cm="1">
        <f t="array" ref="N16">INDEX($D:$K,MATCH(DATE(YEAR($A$2)+$M16,MONTH($A$2),DAY($A$2)),$A:$A,0),COLUMN(D$2)-COLUMN($D$2)+1)</f>
        <v>181000</v>
      </c>
      <c r="O16" s="10" cm="1">
        <f t="array" ref="O16">INDEX($D:$K,MATCH(DATE(YEAR($A$2)+$M16,MONTH($A$2),DAY($A$2)),$A:$A,0),COLUMN(E$2)-COLUMN($D$2)+1)</f>
        <v>156599.52738185032</v>
      </c>
      <c r="P16" s="12" cm="1">
        <f t="array" ref="P16">INDEX($D:$K,MATCH(DATE(YEAR($A$2)+$M16,MONTH($A$2),DAY($A$2)),$A:$A,0),COLUMN(F$2)-COLUMN($D$2)+1)</f>
        <v>309475.79242154839</v>
      </c>
      <c r="Q16" s="12" cm="1">
        <f t="array" ref="Q16">INDEX($D:$K,MATCH(DATE(YEAR($A$2)+$M16,MONTH($A$2),DAY($A$2)),$A:$A,0),COLUMN(G$2)-COLUMN($D$2)+1)</f>
        <v>229940.08552205586</v>
      </c>
      <c r="R16" s="14" cm="1">
        <f t="array" ref="R16">INDEX($D:$K,MATCH(DATE(YEAR($A$2)+$M16,MONTH($A$2),DAY($A$2)),$A:$A,0),COLUMN(H$2)-COLUMN($D$2)+1)</f>
        <v>33403.706029602581</v>
      </c>
      <c r="S16" s="14" cm="1">
        <f t="array" ref="S16">INDEX($D:$K,MATCH(DATE(YEAR($A$2)+$M16,MONTH($A$2),DAY($A$2)),$A:$A,0),COLUMN(I$2)-COLUMN($D$2)+1)</f>
        <v>24818.907356534241</v>
      </c>
      <c r="T16" s="16" cm="1">
        <f t="array" ref="T16">INDEX($D:$K,MATCH(DATE(YEAR($A$2)+$M16,MONTH($A$2),DAY($A$2)),$A:$A,0),COLUMN(J$2)-COLUMN($D$2)+1)</f>
        <v>276072.08639194584</v>
      </c>
      <c r="U16" s="16" cm="1">
        <f t="array" ref="U16">INDEX($D:$K,MATCH(DATE(YEAR($A$2)+$M16,MONTH($A$2),DAY($A$2)),$A:$A,0),COLUMN(K$2)-COLUMN($D$2)+1)</f>
        <v>205121.17816552165</v>
      </c>
    </row>
    <row r="17" spans="1:21" x14ac:dyDescent="0.25">
      <c r="A17" s="5">
        <f t="shared" si="1"/>
        <v>45748</v>
      </c>
      <c r="B17" s="8">
        <f>B16*(1+aumento_risparmio_mensile)</f>
        <v>1000</v>
      </c>
      <c r="C17" s="8">
        <f>B17/(1+inflazione_mensile)^DATEDIF(A$2,A17,"M")</f>
        <v>975.5505661567089</v>
      </c>
      <c r="D17" s="10">
        <f>SUM(B$2:B17)</f>
        <v>16000</v>
      </c>
      <c r="E17" s="10">
        <f>SUM(C$2:C17)</f>
        <v>15803.651394494005</v>
      </c>
      <c r="F17" s="12">
        <f>B17+IF(ROW()&gt;2,F16*(1+rendimento_lordo_mensile),0)</f>
        <v>16679.679355404449</v>
      </c>
      <c r="G17" s="12">
        <f>F17/(1+inflazione)^(($A17-$A$2)/365.24)</f>
        <v>16272.355872369288</v>
      </c>
      <c r="H17" s="14">
        <f>(F17-D17)*tassazione</f>
        <v>176.7166324051567</v>
      </c>
      <c r="I17" s="14">
        <f>H17/(1+inflazione)^(($A17-$A$2)/365.24)</f>
        <v>172.40115171228655</v>
      </c>
      <c r="J17" s="16">
        <f t="shared" si="0"/>
        <v>16502.962722999291</v>
      </c>
      <c r="K17" s="16">
        <f>J17/(1+inflazione)^(($A17-$A$2)/365.24)</f>
        <v>16099.954720657001</v>
      </c>
      <c r="M17" s="6">
        <f t="shared" si="2"/>
        <v>16</v>
      </c>
      <c r="N17" s="10" cm="1">
        <f t="array" ref="N17">INDEX($D:$K,MATCH(DATE(YEAR($A$2)+$M17,MONTH($A$2),DAY($A$2)),$A:$A,0),COLUMN(D$2)-COLUMN($D$2)+1)</f>
        <v>193000</v>
      </c>
      <c r="O17" s="10" cm="1">
        <f t="array" ref="O17">INDEX($D:$K,MATCH(DATE(YEAR($A$2)+$M17,MONTH($A$2),DAY($A$2)),$A:$A,0),COLUMN(E$2)-COLUMN($D$2)+1)</f>
        <v>165420.71968848782</v>
      </c>
      <c r="P17" s="12" cm="1">
        <f t="array" ref="P17">INDEX($D:$K,MATCH(DATE(YEAR($A$2)+$M17,MONTH($A$2),DAY($A$2)),$A:$A,0),COLUMN(F$2)-COLUMN($D$2)+1)</f>
        <v>342977.54644215468</v>
      </c>
      <c r="Q17" s="12" cm="1">
        <f t="array" ref="Q17">INDEX($D:$K,MATCH(DATE(YEAR($A$2)+$M17,MONTH($A$2),DAY($A$2)),$A:$A,0),COLUMN(G$2)-COLUMN($D$2)+1)</f>
        <v>249838.39057138615</v>
      </c>
      <c r="R17" s="14" cm="1">
        <f t="array" ref="R17">INDEX($D:$K,MATCH(DATE(YEAR($A$2)+$M17,MONTH($A$2),DAY($A$2)),$A:$A,0),COLUMN(H$2)-COLUMN($D$2)+1)</f>
        <v>38994.162074960215</v>
      </c>
      <c r="S17" s="14" cm="1">
        <f t="array" ref="S17">INDEX($D:$K,MATCH(DATE(YEAR($A$2)+$M17,MONTH($A$2),DAY($A$2)),$A:$A,0),COLUMN(I$2)-COLUMN($D$2)+1)</f>
        <v>28404.887712178366</v>
      </c>
      <c r="T17" s="16" cm="1">
        <f t="array" ref="T17">INDEX($D:$K,MATCH(DATE(YEAR($A$2)+$M17,MONTH($A$2),DAY($A$2)),$A:$A,0),COLUMN(J$2)-COLUMN($D$2)+1)</f>
        <v>303983.38436719449</v>
      </c>
      <c r="U17" s="16" cm="1">
        <f t="array" ref="U17">INDEX($D:$K,MATCH(DATE(YEAR($A$2)+$M17,MONTH($A$2),DAY($A$2)),$A:$A,0),COLUMN(K$2)-COLUMN($D$2)+1)</f>
        <v>221433.5028592078</v>
      </c>
    </row>
    <row r="18" spans="1:21" x14ac:dyDescent="0.25">
      <c r="A18" s="5">
        <f t="shared" si="1"/>
        <v>45778</v>
      </c>
      <c r="B18" s="8">
        <f>B17*(1+aumento_risparmio_mensile)</f>
        <v>1000</v>
      </c>
      <c r="C18" s="8">
        <f>B18/(1+inflazione_mensile)^DATEDIF(A$2,A18,"M")</f>
        <v>973.94202172447422</v>
      </c>
      <c r="D18" s="10">
        <f>SUM(B$2:B18)</f>
        <v>17000</v>
      </c>
      <c r="E18" s="10">
        <f>SUM(C$2:C18)</f>
        <v>16777.593416218479</v>
      </c>
      <c r="F18" s="12">
        <f>B18+IF(ROW()&gt;2,F17*(1+rendimento_lordo_mensile),0)</f>
        <v>17771.738739083397</v>
      </c>
      <c r="G18" s="12">
        <f>F18/(1+inflazione)^(($A18-$A$2)/365.24)</f>
        <v>17309.569111453045</v>
      </c>
      <c r="H18" s="14">
        <f>(F18-D18)*tassazione</f>
        <v>200.65207216168332</v>
      </c>
      <c r="I18" s="14">
        <f>H18/(1+inflazione)^(($A18-$A$2)/365.24)</f>
        <v>195.43393932528949</v>
      </c>
      <c r="J18" s="16">
        <f t="shared" si="0"/>
        <v>17571.086666921714</v>
      </c>
      <c r="K18" s="16">
        <f>J18/(1+inflazione)^(($A18-$A$2)/365.24)</f>
        <v>17114.135172127757</v>
      </c>
      <c r="M18" s="6">
        <f t="shared" si="2"/>
        <v>17</v>
      </c>
      <c r="N18" s="10" cm="1">
        <f t="array" ref="N18">INDEX($D:$K,MATCH(DATE(YEAR($A$2)+$M18,MONTH($A$2),DAY($A$2)),$A:$A,0),COLUMN(D$2)-COLUMN($D$2)+1)</f>
        <v>205000</v>
      </c>
      <c r="O18" s="10" cm="1">
        <f t="array" ref="O18">INDEX($D:$K,MATCH(DATE(YEAR($A$2)+$M18,MONTH($A$2),DAY($A$2)),$A:$A,0),COLUMN(E$2)-COLUMN($D$2)+1)</f>
        <v>174068.94744009318</v>
      </c>
      <c r="P18" s="12" cm="1">
        <f t="array" ref="P18">INDEX($D:$K,MATCH(DATE(YEAR($A$2)+$M18,MONTH($A$2),DAY($A$2)),$A:$A,0),COLUMN(F$2)-COLUMN($D$2)+1)</f>
        <v>378766.76672553387</v>
      </c>
      <c r="Q18" s="12" cm="1">
        <f t="array" ref="Q18">INDEX($D:$K,MATCH(DATE(YEAR($A$2)+$M18,MONTH($A$2),DAY($A$2)),$A:$A,0),COLUMN(G$2)-COLUMN($D$2)+1)</f>
        <v>270487.55226353911</v>
      </c>
      <c r="R18" s="14" cm="1">
        <f t="array" ref="R18">INDEX($D:$K,MATCH(DATE(YEAR($A$2)+$M18,MONTH($A$2),DAY($A$2)),$A:$A,0),COLUMN(H$2)-COLUMN($D$2)+1)</f>
        <v>45179.359348638805</v>
      </c>
      <c r="S18" s="14" cm="1">
        <f t="array" ref="S18">INDEX($D:$K,MATCH(DATE(YEAR($A$2)+$M18,MONTH($A$2),DAY($A$2)),$A:$A,0),COLUMN(I$2)-COLUMN($D$2)+1)</f>
        <v>32263.797662859561</v>
      </c>
      <c r="T18" s="16" cm="1">
        <f t="array" ref="T18">INDEX($D:$K,MATCH(DATE(YEAR($A$2)+$M18,MONTH($A$2),DAY($A$2)),$A:$A,0),COLUMN(J$2)-COLUMN($D$2)+1)</f>
        <v>333587.40737689508</v>
      </c>
      <c r="U18" s="16" cm="1">
        <f t="array" ref="U18">INDEX($D:$K,MATCH(DATE(YEAR($A$2)+$M18,MONTH($A$2),DAY($A$2)),$A:$A,0),COLUMN(K$2)-COLUMN($D$2)+1)</f>
        <v>238223.75460067953</v>
      </c>
    </row>
    <row r="19" spans="1:21" x14ac:dyDescent="0.25">
      <c r="A19" s="5">
        <f t="shared" si="1"/>
        <v>45809</v>
      </c>
      <c r="B19" s="8">
        <f>B18*(1+aumento_risparmio_mensile)</f>
        <v>1000</v>
      </c>
      <c r="C19" s="8">
        <f>B19/(1+inflazione_mensile)^DATEDIF(A$2,A19,"M")</f>
        <v>972.33612955372189</v>
      </c>
      <c r="D19" s="10">
        <f>SUM(B$2:B19)</f>
        <v>18000</v>
      </c>
      <c r="E19" s="10">
        <f>SUM(C$2:C19)</f>
        <v>17749.9295457722</v>
      </c>
      <c r="F19" s="12">
        <f>B19+IF(ROW()&gt;2,F18*(1+rendimento_lordo_mensile),0)</f>
        <v>18869.82547566645</v>
      </c>
      <c r="G19" s="12">
        <f>F19/(1+inflazione)^(($A19-$A$2)/365.24)</f>
        <v>18348.234198418406</v>
      </c>
      <c r="H19" s="14">
        <f>(F19-D19)*tassazione</f>
        <v>226.15462367327703</v>
      </c>
      <c r="I19" s="14">
        <f>H19/(1+inflazione)^(($A19-$A$2)/365.24)</f>
        <v>219.90335870162107</v>
      </c>
      <c r="J19" s="16">
        <f t="shared" si="0"/>
        <v>18643.670851993174</v>
      </c>
      <c r="K19" s="16">
        <f>J19/(1+inflazione)^(($A19-$A$2)/365.24)</f>
        <v>18128.330839716786</v>
      </c>
      <c r="M19" s="6">
        <f t="shared" si="2"/>
        <v>18</v>
      </c>
      <c r="N19" s="10" cm="1">
        <f t="array" ref="N19">INDEX($D:$K,MATCH(DATE(YEAR($A$2)+$M19,MONTH($A$2),DAY($A$2)),$A:$A,0),COLUMN(D$2)-COLUMN($D$2)+1)</f>
        <v>217000</v>
      </c>
      <c r="O19" s="10" cm="1">
        <f t="array" ref="O19">INDEX($D:$K,MATCH(DATE(YEAR($A$2)+$M19,MONTH($A$2),DAY($A$2)),$A:$A,0),COLUMN(E$2)-COLUMN($D$2)+1)</f>
        <v>182547.60209852978</v>
      </c>
      <c r="P19" s="12" cm="1">
        <f t="array" ref="P19">INDEX($D:$K,MATCH(DATE(YEAR($A$2)+$M19,MONTH($A$2),DAY($A$2)),$A:$A,0),COLUMN(F$2)-COLUMN($D$2)+1)</f>
        <v>416999.63918064185</v>
      </c>
      <c r="Q19" s="12" cm="1">
        <f t="array" ref="Q19">INDEX($D:$K,MATCH(DATE(YEAR($A$2)+$M19,MONTH($A$2),DAY($A$2)),$A:$A,0),COLUMN(G$2)-COLUMN($D$2)+1)</f>
        <v>291955.44262340729</v>
      </c>
      <c r="R19" s="14" cm="1">
        <f t="array" ref="R19">INDEX($D:$K,MATCH(DATE(YEAR($A$2)+$M19,MONTH($A$2),DAY($A$2)),$A:$A,0),COLUMN(H$2)-COLUMN($D$2)+1)</f>
        <v>51999.90618696688</v>
      </c>
      <c r="S19" s="14" cm="1">
        <f t="array" ref="S19">INDEX($D:$K,MATCH(DATE(YEAR($A$2)+$M19,MONTH($A$2),DAY($A$2)),$A:$A,0),COLUMN(I$2)-COLUMN($D$2)+1)</f>
        <v>36406.879528773323</v>
      </c>
      <c r="T19" s="16" cm="1">
        <f t="array" ref="T19">INDEX($D:$K,MATCH(DATE(YEAR($A$2)+$M19,MONTH($A$2),DAY($A$2)),$A:$A,0),COLUMN(J$2)-COLUMN($D$2)+1)</f>
        <v>364999.73299367499</v>
      </c>
      <c r="U19" s="16" cm="1">
        <f t="array" ref="U19">INDEX($D:$K,MATCH(DATE(YEAR($A$2)+$M19,MONTH($A$2),DAY($A$2)),$A:$A,0),COLUMN(K$2)-COLUMN($D$2)+1)</f>
        <v>255548.56309463398</v>
      </c>
    </row>
    <row r="20" spans="1:21" x14ac:dyDescent="0.25">
      <c r="A20" s="5">
        <f t="shared" si="1"/>
        <v>45839</v>
      </c>
      <c r="B20" s="8">
        <f>B19*(1+aumento_risparmio_mensile)</f>
        <v>1000</v>
      </c>
      <c r="C20" s="8">
        <f>B20/(1+inflazione_mensile)^DATEDIF(A$2,A20,"M")</f>
        <v>970.73288527124885</v>
      </c>
      <c r="D20" s="10">
        <f>SUM(B$2:B20)</f>
        <v>19000</v>
      </c>
      <c r="E20" s="10">
        <f>SUM(C$2:C20)</f>
        <v>18720.662431043449</v>
      </c>
      <c r="F20" s="12">
        <f>B20+IF(ROW()&gt;2,F19*(1+rendimento_lordo_mensile),0)</f>
        <v>19973.972831644027</v>
      </c>
      <c r="G20" s="12">
        <f>F20/(1+inflazione)^(($A20-$A$2)/365.24)</f>
        <v>19390.296378823212</v>
      </c>
      <c r="H20" s="14">
        <f>(F20-D20)*tassazione</f>
        <v>253.232936227447</v>
      </c>
      <c r="I20" s="14">
        <f>H20/(1+inflazione)^(($A20-$A$2)/365.24)</f>
        <v>245.83300116192652</v>
      </c>
      <c r="J20" s="16">
        <f t="shared" si="0"/>
        <v>19720.73989541658</v>
      </c>
      <c r="K20" s="16">
        <f>J20/(1+inflazione)^(($A20-$A$2)/365.24)</f>
        <v>19144.463377661286</v>
      </c>
      <c r="M20" s="6">
        <f t="shared" si="2"/>
        <v>19</v>
      </c>
      <c r="N20" s="10" cm="1">
        <f t="array" ref="N20">INDEX($D:$K,MATCH(DATE(YEAR($A$2)+$M20,MONTH($A$2),DAY($A$2)),$A:$A,0),COLUMN(D$2)-COLUMN($D$2)+1)</f>
        <v>229000</v>
      </c>
      <c r="O20" s="10" cm="1">
        <f t="array" ref="O20">INDEX($D:$K,MATCH(DATE(YEAR($A$2)+$M20,MONTH($A$2),DAY($A$2)),$A:$A,0),COLUMN(E$2)-COLUMN($D$2)+1)</f>
        <v>190860.00862640882</v>
      </c>
      <c r="P20" s="12" cm="1">
        <f t="array" ref="P20">INDEX($D:$K,MATCH(DATE(YEAR($A$2)+$M20,MONTH($A$2),DAY($A$2)),$A:$A,0),COLUMN(F$2)-COLUMN($D$2)+1)</f>
        <v>457843.01393411204</v>
      </c>
      <c r="Q20" s="12" cm="1">
        <f t="array" ref="Q20">INDEX($D:$K,MATCH(DATE(YEAR($A$2)+$M20,MONTH($A$2),DAY($A$2)),$A:$A,0),COLUMN(G$2)-COLUMN($D$2)+1)</f>
        <v>314270.03060311556</v>
      </c>
      <c r="R20" s="14" cm="1">
        <f t="array" ref="R20">INDEX($D:$K,MATCH(DATE(YEAR($A$2)+$M20,MONTH($A$2),DAY($A$2)),$A:$A,0),COLUMN(H$2)-COLUMN($D$2)+1)</f>
        <v>59499.183622869132</v>
      </c>
      <c r="S20" s="14" cm="1">
        <f t="array" ref="S20">INDEX($D:$K,MATCH(DATE(YEAR($A$2)+$M20,MONTH($A$2),DAY($A$2)),$A:$A,0),COLUMN(I$2)-COLUMN($D$2)+1)</f>
        <v>40841.095504212302</v>
      </c>
      <c r="T20" s="16" cm="1">
        <f t="array" ref="T20">INDEX($D:$K,MATCH(DATE(YEAR($A$2)+$M20,MONTH($A$2),DAY($A$2)),$A:$A,0),COLUMN(J$2)-COLUMN($D$2)+1)</f>
        <v>398343.8303112429</v>
      </c>
      <c r="U20" s="16" cm="1">
        <f t="array" ref="U20">INDEX($D:$K,MATCH(DATE(YEAR($A$2)+$M20,MONTH($A$2),DAY($A$2)),$A:$A,0),COLUMN(K$2)-COLUMN($D$2)+1)</f>
        <v>273428.93509890325</v>
      </c>
    </row>
    <row r="21" spans="1:21" x14ac:dyDescent="0.25">
      <c r="A21" s="5">
        <f t="shared" si="1"/>
        <v>45870</v>
      </c>
      <c r="B21" s="8">
        <f>B20*(1+aumento_risparmio_mensile)</f>
        <v>1000</v>
      </c>
      <c r="C21" s="8">
        <f>B21/(1+inflazione_mensile)^DATEDIF(A$2,A21,"M")</f>
        <v>969.13228451106318</v>
      </c>
      <c r="D21" s="10">
        <f>SUM(B$2:B21)</f>
        <v>20000</v>
      </c>
      <c r="E21" s="10">
        <f>SUM(C$2:C21)</f>
        <v>19689.794715554512</v>
      </c>
      <c r="F21" s="12">
        <f>B21+IF(ROW()&gt;2,F20*(1+rendimento_lordo_mensile),0)</f>
        <v>21084.214257112762</v>
      </c>
      <c r="G21" s="12">
        <f>F21/(1+inflazione)^(($A21-$A$2)/365.24)</f>
        <v>20433.721397953315</v>
      </c>
      <c r="H21" s="14">
        <f>(F21-D21)*tassazione</f>
        <v>281.89570684931823</v>
      </c>
      <c r="I21" s="14">
        <f>H21/(1+inflazione)^(($A21-$A$2)/365.24)</f>
        <v>273.19862465801361</v>
      </c>
      <c r="J21" s="16">
        <f t="shared" si="0"/>
        <v>20802.318550263444</v>
      </c>
      <c r="K21" s="16">
        <f>J21/(1+inflazione)^(($A21-$A$2)/365.24)</f>
        <v>20160.522773295299</v>
      </c>
      <c r="M21" s="17">
        <f t="shared" si="2"/>
        <v>20</v>
      </c>
      <c r="N21" s="18" cm="1">
        <f t="array" ref="N21">INDEX($D:$K,MATCH(DATE(YEAR($A$2)+$M21,MONTH($A$2),DAY($A$2)),$A:$A,0),COLUMN(D$2)-COLUMN($D$2)+1)</f>
        <v>241000</v>
      </c>
      <c r="O21" s="18" cm="1">
        <f t="array" ref="O21">INDEX($D:$K,MATCH(DATE(YEAR($A$2)+$M21,MONTH($A$2),DAY($A$2)),$A:$A,0),COLUMN(E$2)-COLUMN($D$2)+1)</f>
        <v>199009.42679099616</v>
      </c>
      <c r="P21" s="18" cm="1">
        <f t="array" ref="P21">INDEX($D:$K,MATCH(DATE(YEAR($A$2)+$M21,MONTH($A$2),DAY($A$2)),$A:$A,0),COLUMN(F$2)-COLUMN($D$2)+1)</f>
        <v>501475.13347237447</v>
      </c>
      <c r="Q21" s="18" cm="1">
        <f t="array" ref="Q21">INDEX($D:$K,MATCH(DATE(YEAR($A$2)+$M21,MONTH($A$2),DAY($A$2)),$A:$A,0),COLUMN(G$2)-COLUMN($D$2)+1)</f>
        <v>337474.72962431441</v>
      </c>
      <c r="R21" s="18" cm="1">
        <f t="array" ref="R21">INDEX($D:$K,MATCH(DATE(YEAR($A$2)+$M21,MONTH($A$2),DAY($A$2)),$A:$A,0),COLUMN(H$2)-COLUMN($D$2)+1)</f>
        <v>67723.534702817356</v>
      </c>
      <c r="S21" s="18" cm="1">
        <f t="array" ref="S21">INDEX($D:$K,MATCH(DATE(YEAR($A$2)+$M21,MONTH($A$2),DAY($A$2)),$A:$A,0),COLUMN(I$2)-COLUMN($D$2)+1)</f>
        <v>45575.503225416076</v>
      </c>
      <c r="T21" s="18" cm="1">
        <f t="array" ref="T21">INDEX($D:$K,MATCH(DATE(YEAR($A$2)+$M21,MONTH($A$2),DAY($A$2)),$A:$A,0),COLUMN(J$2)-COLUMN($D$2)+1)</f>
        <v>433751.59876955708</v>
      </c>
      <c r="U21" s="18" cm="1">
        <f t="array" ref="U21">INDEX($D:$K,MATCH(DATE(YEAR($A$2)+$M21,MONTH($A$2),DAY($A$2)),$A:$A,0),COLUMN(K$2)-COLUMN($D$2)+1)</f>
        <v>291899.22639889829</v>
      </c>
    </row>
    <row r="22" spans="1:21" x14ac:dyDescent="0.25">
      <c r="A22" s="5">
        <f t="shared" si="1"/>
        <v>45901</v>
      </c>
      <c r="B22" s="8">
        <f>B21*(1+aumento_risparmio_mensile)</f>
        <v>1000</v>
      </c>
      <c r="C22" s="8">
        <f>B22/(1+inflazione_mensile)^DATEDIF(A$2,A22,"M")</f>
        <v>967.53432291437173</v>
      </c>
      <c r="D22" s="10">
        <f>SUM(B$2:B22)</f>
        <v>21000</v>
      </c>
      <c r="E22" s="10">
        <f>SUM(C$2:C22)</f>
        <v>20657.329038468884</v>
      </c>
      <c r="F22" s="12">
        <f>B22+IF(ROW()&gt;2,F21*(1+rendimento_lordo_mensile),0)</f>
        <v>22200.583386788854</v>
      </c>
      <c r="G22" s="12">
        <f>F22/(1+inflazione)^(($A22-$A$2)/365.24)</f>
        <v>21479.515858786221</v>
      </c>
      <c r="H22" s="14">
        <f>(F22-D22)*tassazione</f>
        <v>312.15168056510208</v>
      </c>
      <c r="I22" s="14">
        <f>H22/(1+inflazione)^(($A22-$A$2)/365.24)</f>
        <v>302.0130983150118</v>
      </c>
      <c r="J22" s="16">
        <f t="shared" si="0"/>
        <v>21888.431706223753</v>
      </c>
      <c r="K22" s="16">
        <f>J22/(1+inflazione)^(($A22-$A$2)/365.24)</f>
        <v>21177.502760471209</v>
      </c>
      <c r="M22" s="6">
        <f t="shared" si="2"/>
        <v>21</v>
      </c>
      <c r="N22" s="10" cm="1">
        <f t="array" ref="N22">INDEX($D:$K,MATCH(DATE(YEAR($A$2)+$M22,MONTH($A$2),DAY($A$2)),$A:$A,0),COLUMN(D$2)-COLUMN($D$2)+1)</f>
        <v>253000</v>
      </c>
      <c r="O22" s="10" cm="1">
        <f t="array" ref="O22">INDEX($D:$K,MATCH(DATE(YEAR($A$2)+$M22,MONTH($A$2),DAY($A$2)),$A:$A,0),COLUMN(E$2)-COLUMN($D$2)+1)</f>
        <v>206999.05244255235</v>
      </c>
      <c r="P22" s="12" cm="1">
        <f t="array" ref="P22">INDEX($D:$K,MATCH(DATE(YEAR($A$2)+$M22,MONTH($A$2),DAY($A$2)),$A:$A,0),COLUMN(F$2)-COLUMN($D$2)+1)</f>
        <v>548086.41050058987</v>
      </c>
      <c r="Q22" s="12" cm="1">
        <f t="array" ref="Q22">INDEX($D:$K,MATCH(DATE(YEAR($A$2)+$M22,MONTH($A$2),DAY($A$2)),$A:$A,0),COLUMN(G$2)-COLUMN($D$2)+1)</f>
        <v>361595.33784044522</v>
      </c>
      <c r="R22" s="14" cm="1">
        <f t="array" ref="R22">INDEX($D:$K,MATCH(DATE(YEAR($A$2)+$M22,MONTH($A$2),DAY($A$2)),$A:$A,0),COLUMN(H$2)-COLUMN($D$2)+1)</f>
        <v>76722.466730153363</v>
      </c>
      <c r="S22" s="14" cm="1">
        <f t="array" ref="S22">INDEX($D:$K,MATCH(DATE(YEAR($A$2)+$M22,MONTH($A$2),DAY($A$2)),$A:$A,0),COLUMN(I$2)-COLUMN($D$2)+1)</f>
        <v>50616.993499079406</v>
      </c>
      <c r="T22" s="16" cm="1">
        <f t="array" ref="T22">INDEX($D:$K,MATCH(DATE(YEAR($A$2)+$M22,MONTH($A$2),DAY($A$2)),$A:$A,0),COLUMN(J$2)-COLUMN($D$2)+1)</f>
        <v>471363.94377043651</v>
      </c>
      <c r="U22" s="16" cm="1">
        <f t="array" ref="U22">INDEX($D:$K,MATCH(DATE(YEAR($A$2)+$M22,MONTH($A$2),DAY($A$2)),$A:$A,0),COLUMN(K$2)-COLUMN($D$2)+1)</f>
        <v>310978.34434136585</v>
      </c>
    </row>
    <row r="23" spans="1:21" x14ac:dyDescent="0.25">
      <c r="A23" s="5">
        <f t="shared" si="1"/>
        <v>45931</v>
      </c>
      <c r="B23" s="8">
        <f>B22*(1+aumento_risparmio_mensile)</f>
        <v>1000</v>
      </c>
      <c r="C23" s="8">
        <f>B23/(1+inflazione_mensile)^DATEDIF(A$2,A23,"M")</f>
        <v>965.93899612956852</v>
      </c>
      <c r="D23" s="10">
        <f>SUM(B$2:B23)</f>
        <v>22000</v>
      </c>
      <c r="E23" s="10">
        <f>SUM(C$2:C23)</f>
        <v>21623.268034598452</v>
      </c>
      <c r="F23" s="12">
        <f>B23+IF(ROW()&gt;2,F22*(1+rendimento_lordo_mensile),0)</f>
        <v>23323.114041027042</v>
      </c>
      <c r="G23" s="12">
        <f>F23/(1+inflazione)^(($A23-$A$2)/365.24)</f>
        <v>22528.913013262754</v>
      </c>
      <c r="H23" s="14">
        <f>(F23-D23)*tassazione</f>
        <v>344.00965066703088</v>
      </c>
      <c r="I23" s="14">
        <f>H23/(1+inflazione)^(($A23-$A$2)/365.24)</f>
        <v>332.2953994036709</v>
      </c>
      <c r="J23" s="16">
        <f t="shared" si="0"/>
        <v>22979.104390360011</v>
      </c>
      <c r="K23" s="16">
        <f>J23/(1+inflazione)^(($A23-$A$2)/365.24)</f>
        <v>22196.617613859082</v>
      </c>
      <c r="M23" s="6">
        <f t="shared" si="2"/>
        <v>22</v>
      </c>
      <c r="N23" s="10" cm="1">
        <f t="array" ref="N23">INDEX($D:$K,MATCH(DATE(YEAR($A$2)+$M23,MONTH($A$2),DAY($A$2)),$A:$A,0),COLUMN(D$2)-COLUMN($D$2)+1)</f>
        <v>265000</v>
      </c>
      <c r="O23" s="10" cm="1">
        <f t="array" ref="O23">INDEX($D:$K,MATCH(DATE(YEAR($A$2)+$M23,MONTH($A$2),DAY($A$2)),$A:$A,0),COLUMN(E$2)-COLUMN($D$2)+1)</f>
        <v>214832.01876760749</v>
      </c>
      <c r="P23" s="12" cm="1">
        <f t="array" ref="P23">INDEX($D:$K,MATCH(DATE(YEAR($A$2)+$M23,MONTH($A$2),DAY($A$2)),$A:$A,0),COLUMN(F$2)-COLUMN($D$2)+1)</f>
        <v>597880.25891301467</v>
      </c>
      <c r="Q23" s="12" cm="1">
        <f t="array" ref="Q23">INDEX($D:$K,MATCH(DATE(YEAR($A$2)+$M23,MONTH($A$2),DAY($A$2)),$A:$A,0),COLUMN(G$2)-COLUMN($D$2)+1)</f>
        <v>386717.19375698746</v>
      </c>
      <c r="R23" s="14" cm="1">
        <f t="array" ref="R23">INDEX($D:$K,MATCH(DATE(YEAR($A$2)+$M23,MONTH($A$2),DAY($A$2)),$A:$A,0),COLUMN(H$2)-COLUMN($D$2)+1)</f>
        <v>86548.867317383818</v>
      </c>
      <c r="S23" s="14" cm="1">
        <f t="array" ref="S23">INDEX($D:$K,MATCH(DATE(YEAR($A$2)+$M23,MONTH($A$2),DAY($A$2)),$A:$A,0),COLUMN(I$2)-COLUMN($D$2)+1)</f>
        <v>55981.000531235208</v>
      </c>
      <c r="T23" s="16" cm="1">
        <f t="array" ref="T23">INDEX($D:$K,MATCH(DATE(YEAR($A$2)+$M23,MONTH($A$2),DAY($A$2)),$A:$A,0),COLUMN(J$2)-COLUMN($D$2)+1)</f>
        <v>511331.39159563085</v>
      </c>
      <c r="U23" s="16" cm="1">
        <f t="array" ref="U23">INDEX($D:$K,MATCH(DATE(YEAR($A$2)+$M23,MONTH($A$2),DAY($A$2)),$A:$A,0),COLUMN(K$2)-COLUMN($D$2)+1)</f>
        <v>330736.19322575227</v>
      </c>
    </row>
    <row r="24" spans="1:21" x14ac:dyDescent="0.25">
      <c r="A24" s="5">
        <f t="shared" si="1"/>
        <v>45962</v>
      </c>
      <c r="B24" s="8">
        <f>B23*(1+aumento_risparmio_mensile)</f>
        <v>1000</v>
      </c>
      <c r="C24" s="8">
        <f>B24/(1+inflazione_mensile)^DATEDIF(A$2,A24,"M")</f>
        <v>964.34629981222281</v>
      </c>
      <c r="D24" s="10">
        <f>SUM(B$2:B24)</f>
        <v>23000</v>
      </c>
      <c r="E24" s="10">
        <f>SUM(C$2:C24)</f>
        <v>22587.614334410675</v>
      </c>
      <c r="F24" s="12">
        <f>B24+IF(ROW()&gt;2,F23*(1+rendimento_lordo_mensile),0)</f>
        <v>24451.840226845183</v>
      </c>
      <c r="G24" s="12">
        <f>F24/(1+inflazione)^(($A24-$A$2)/365.24)</f>
        <v>23579.538788583115</v>
      </c>
      <c r="H24" s="14">
        <f>(F24-D24)*tassazione</f>
        <v>377.47845897974753</v>
      </c>
      <c r="I24" s="14">
        <f>H24/(1+inflazione)^(($A24-$A$2)/365.24)</f>
        <v>364.01219224373807</v>
      </c>
      <c r="J24" s="16">
        <f t="shared" si="0"/>
        <v>24074.361767865434</v>
      </c>
      <c r="K24" s="16">
        <f>J24/(1+inflazione)^(($A24-$A$2)/365.24)</f>
        <v>23215.526596339376</v>
      </c>
      <c r="M24" s="6">
        <f t="shared" si="2"/>
        <v>23</v>
      </c>
      <c r="N24" s="10" cm="1">
        <f t="array" ref="N24">INDEX($D:$K,MATCH(DATE(YEAR($A$2)+$M24,MONTH($A$2),DAY($A$2)),$A:$A,0),COLUMN(D$2)-COLUMN($D$2)+1)</f>
        <v>277000</v>
      </c>
      <c r="O24" s="10" cm="1">
        <f t="array" ref="O24">INDEX($D:$K,MATCH(DATE(YEAR($A$2)+$M24,MONTH($A$2),DAY($A$2)),$A:$A,0),COLUMN(E$2)-COLUMN($D$2)+1)</f>
        <v>222511.39751766148</v>
      </c>
      <c r="P24" s="12" cm="1">
        <f t="array" ref="P24">INDEX($D:$K,MATCH(DATE(YEAR($A$2)+$M24,MONTH($A$2),DAY($A$2)),$A:$A,0),COLUMN(F$2)-COLUMN($D$2)+1)</f>
        <v>651073.98150119139</v>
      </c>
      <c r="Q24" s="12" cm="1">
        <f t="array" ref="Q24">INDEX($D:$K,MATCH(DATE(YEAR($A$2)+$M24,MONTH($A$2),DAY($A$2)),$A:$A,0),COLUMN(G$2)-COLUMN($D$2)+1)</f>
        <v>412871.67322704918</v>
      </c>
      <c r="R24" s="14" cm="1">
        <f t="array" ref="R24">INDEX($D:$K,MATCH(DATE(YEAR($A$2)+$M24,MONTH($A$2),DAY($A$2)),$A:$A,0),COLUMN(H$2)-COLUMN($D$2)+1)</f>
        <v>97259.235190309759</v>
      </c>
      <c r="S24" s="14" cm="1">
        <f t="array" ref="S24">INDEX($D:$K,MATCH(DATE(YEAR($A$2)+$M24,MONTH($A$2),DAY($A$2)),$A:$A,0),COLUMN(I$2)-COLUMN($D$2)+1)</f>
        <v>61675.914428678203</v>
      </c>
      <c r="T24" s="16" cm="1">
        <f t="array" ref="T24">INDEX($D:$K,MATCH(DATE(YEAR($A$2)+$M24,MONTH($A$2),DAY($A$2)),$A:$A,0),COLUMN(J$2)-COLUMN($D$2)+1)</f>
        <v>553814.74631088157</v>
      </c>
      <c r="U24" s="16" cm="1">
        <f t="array" ref="U24">INDEX($D:$K,MATCH(DATE(YEAR($A$2)+$M24,MONTH($A$2),DAY($A$2)),$A:$A,0),COLUMN(K$2)-COLUMN($D$2)+1)</f>
        <v>351195.75879837095</v>
      </c>
    </row>
    <row r="25" spans="1:21" x14ac:dyDescent="0.25">
      <c r="A25" s="5">
        <f t="shared" si="1"/>
        <v>45992</v>
      </c>
      <c r="B25" s="8">
        <f>B24*(1+aumento_risparmio_mensile)</f>
        <v>1000</v>
      </c>
      <c r="C25" s="8">
        <f>B25/(1+inflazione_mensile)^DATEDIF(A$2,A25,"M")</f>
        <v>962.75622962506691</v>
      </c>
      <c r="D25" s="10">
        <f>SUM(B$2:B25)</f>
        <v>24000</v>
      </c>
      <c r="E25" s="10">
        <f>SUM(C$2:C25)</f>
        <v>23550.37056403574</v>
      </c>
      <c r="F25" s="12">
        <f>B25+IF(ROW()&gt;2,F24*(1+rendimento_lordo_mensile),0)</f>
        <v>25586.796138954494</v>
      </c>
      <c r="G25" s="12">
        <f>F25/(1+inflazione)^(($A25-$A$2)/365.24)</f>
        <v>24633.905255035115</v>
      </c>
      <c r="H25" s="14">
        <f>(F25-D25)*tassazione</f>
        <v>412.56699612816857</v>
      </c>
      <c r="I25" s="14">
        <f>H25/(1+inflazione)^(($A25-$A$2)/365.24)</f>
        <v>397.20237886692371</v>
      </c>
      <c r="J25" s="16">
        <f t="shared" si="0"/>
        <v>25174.229142826327</v>
      </c>
      <c r="K25" s="16">
        <f>J25/(1+inflazione)^(($A25-$A$2)/365.24)</f>
        <v>24236.70287616819</v>
      </c>
      <c r="M25" s="6">
        <f t="shared" si="2"/>
        <v>24</v>
      </c>
      <c r="N25" s="10" cm="1">
        <f t="array" ref="N25">INDEX($D:$K,MATCH(DATE(YEAR($A$2)+$M25,MONTH($A$2),DAY($A$2)),$A:$A,0),COLUMN(D$2)-COLUMN($D$2)+1)</f>
        <v>289000</v>
      </c>
      <c r="O25" s="10" cm="1">
        <f t="array" ref="O25">INDEX($D:$K,MATCH(DATE(YEAR($A$2)+$M25,MONTH($A$2),DAY($A$2)),$A:$A,0),COLUMN(E$2)-COLUMN($D$2)+1)</f>
        <v>230040.20021379282</v>
      </c>
      <c r="P25" s="12" cm="1">
        <f t="array" ref="P25">INDEX($D:$K,MATCH(DATE(YEAR($A$2)+$M25,MONTH($A$2),DAY($A$2)),$A:$A,0),COLUMN(F$2)-COLUMN($D$2)+1)</f>
        <v>707899.71827396622</v>
      </c>
      <c r="Q25" s="12" cm="1">
        <f t="array" ref="Q25">INDEX($D:$K,MATCH(DATE(YEAR($A$2)+$M25,MONTH($A$2),DAY($A$2)),$A:$A,0),COLUMN(G$2)-COLUMN($D$2)+1)</f>
        <v>440110.73924473743</v>
      </c>
      <c r="R25" s="14" cm="1">
        <f t="array" ref="R25">INDEX($D:$K,MATCH(DATE(YEAR($A$2)+$M25,MONTH($A$2),DAY($A$2)),$A:$A,0),COLUMN(H$2)-COLUMN($D$2)+1)</f>
        <v>108913.92675123122</v>
      </c>
      <c r="S25" s="14" cm="1">
        <f t="array" ref="S25">INDEX($D:$K,MATCH(DATE(YEAR($A$2)+$M25,MONTH($A$2),DAY($A$2)),$A:$A,0),COLUMN(I$2)-COLUMN($D$2)+1)</f>
        <v>67713.247482859442</v>
      </c>
      <c r="T25" s="16" cm="1">
        <f t="array" ref="T25">INDEX($D:$K,MATCH(DATE(YEAR($A$2)+$M25,MONTH($A$2),DAY($A$2)),$A:$A,0),COLUMN(J$2)-COLUMN($D$2)+1)</f>
        <v>598985.79152273503</v>
      </c>
      <c r="U25" s="16" cm="1">
        <f t="array" ref="U25">INDEX($D:$K,MATCH(DATE(YEAR($A$2)+$M25,MONTH($A$2),DAY($A$2)),$A:$A,0),COLUMN(K$2)-COLUMN($D$2)+1)</f>
        <v>372397.49176187796</v>
      </c>
    </row>
    <row r="26" spans="1:21" x14ac:dyDescent="0.25">
      <c r="A26" s="5">
        <f t="shared" si="1"/>
        <v>46023</v>
      </c>
      <c r="B26" s="8">
        <f>B25*(1+aumento_risparmio_mensile)</f>
        <v>1000</v>
      </c>
      <c r="C26" s="8">
        <f>B26/(1+inflazione_mensile)^DATEDIF(A$2,A26,"M")</f>
        <v>961.1687812379846</v>
      </c>
      <c r="D26" s="10">
        <f>SUM(B$2:B26)</f>
        <v>25000</v>
      </c>
      <c r="E26" s="10">
        <f>SUM(C$2:C26)</f>
        <v>24511.539345273726</v>
      </c>
      <c r="F26" s="12">
        <f>B26+IF(ROW()&gt;2,F25*(1+rendimento_lordo_mensile),0)</f>
        <v>26728.016160795491</v>
      </c>
      <c r="G26" s="12">
        <f>F26/(1+inflazione)^(($A26-$A$2)/365.24)</f>
        <v>25689.41043552944</v>
      </c>
      <c r="H26" s="14">
        <f>(F26-D26)*tassazione</f>
        <v>449.28420180682758</v>
      </c>
      <c r="I26" s="14">
        <f>H26/(1+inflazione)^(($A26-$A$2)/365.24)</f>
        <v>431.82577386137427</v>
      </c>
      <c r="J26" s="16">
        <f t="shared" si="0"/>
        <v>26278.731958988665</v>
      </c>
      <c r="K26" s="16">
        <f>J26/(1+inflazione)^(($A26-$A$2)/365.24)</f>
        <v>25257.584661668065</v>
      </c>
      <c r="M26" s="6">
        <f t="shared" si="2"/>
        <v>25</v>
      </c>
      <c r="N26" s="10" cm="1">
        <f t="array" ref="N26">INDEX($D:$K,MATCH(DATE(YEAR($A$2)+$M26,MONTH($A$2),DAY($A$2)),$A:$A,0),COLUMN(D$2)-COLUMN($D$2)+1)</f>
        <v>301000</v>
      </c>
      <c r="O26" s="10" cm="1">
        <f t="array" ref="O26">INDEX($D:$K,MATCH(DATE(YEAR($A$2)+$M26,MONTH($A$2),DAY($A$2)),$A:$A,0),COLUMN(E$2)-COLUMN($D$2)+1)</f>
        <v>237421.3793276471</v>
      </c>
      <c r="P26" s="12" cm="1">
        <f t="array" ref="P26">INDEX($D:$K,MATCH(DATE(YEAR($A$2)+$M26,MONTH($A$2),DAY($A$2)),$A:$A,0),COLUMN(F$2)-COLUMN($D$2)+1)</f>
        <v>768605.45952784922</v>
      </c>
      <c r="Q26" s="12" cm="1">
        <f t="array" ref="Q26">INDEX($D:$K,MATCH(DATE(YEAR($A$2)+$M26,MONTH($A$2),DAY($A$2)),$A:$A,0),COLUMN(G$2)-COLUMN($D$2)+1)</f>
        <v>468463.35494637105</v>
      </c>
      <c r="R26" s="14" cm="1">
        <f t="array" ref="R26">INDEX($D:$K,MATCH(DATE(YEAR($A$2)+$M26,MONTH($A$2),DAY($A$2)),$A:$A,0),COLUMN(H$2)-COLUMN($D$2)+1)</f>
        <v>121577.41947724081</v>
      </c>
      <c r="S26" s="14" cm="1">
        <f t="array" ref="S26">INDEX($D:$K,MATCH(DATE(YEAR($A$2)+$M26,MONTH($A$2),DAY($A$2)),$A:$A,0),COLUMN(I$2)-COLUMN($D$2)+1)</f>
        <v>74101.172595127588</v>
      </c>
      <c r="T26" s="16" cm="1">
        <f t="array" ref="T26">INDEX($D:$K,MATCH(DATE(YEAR($A$2)+$M26,MONTH($A$2),DAY($A$2)),$A:$A,0),COLUMN(J$2)-COLUMN($D$2)+1)</f>
        <v>647028.04005060846</v>
      </c>
      <c r="U26" s="16" cm="1">
        <f t="array" ref="U26">INDEX($D:$K,MATCH(DATE(YEAR($A$2)+$M26,MONTH($A$2),DAY($A$2)),$A:$A,0),COLUMN(K$2)-COLUMN($D$2)+1)</f>
        <v>394362.18235124345</v>
      </c>
    </row>
    <row r="27" spans="1:21" x14ac:dyDescent="0.25">
      <c r="A27" s="5">
        <f t="shared" si="1"/>
        <v>46054</v>
      </c>
      <c r="B27" s="8">
        <f>B26*(1+aumento_risparmio_mensile)</f>
        <v>1000</v>
      </c>
      <c r="C27" s="8">
        <f>B27/(1+inflazione_mensile)^DATEDIF(A$2,A27,"M")</f>
        <v>959.58395032800013</v>
      </c>
      <c r="D27" s="10">
        <f>SUM(B$2:B27)</f>
        <v>26000</v>
      </c>
      <c r="E27" s="10">
        <f>SUM(C$2:C27)</f>
        <v>25471.123295601727</v>
      </c>
      <c r="F27" s="12">
        <f>B27+IF(ROW()&gt;2,F26*(1+rendimento_lordo_mensile),0)</f>
        <v>27875.534865579619</v>
      </c>
      <c r="G27" s="12">
        <f>F27/(1+inflazione)^(($A27-$A$2)/365.24)</f>
        <v>26747.34477761044</v>
      </c>
      <c r="H27" s="14">
        <f>(F27-D27)*tassazione</f>
        <v>487.63906505070088</v>
      </c>
      <c r="I27" s="14">
        <f>H27/(1+inflazione)^(($A27-$A$2)/365.24)</f>
        <v>467.90313666942785</v>
      </c>
      <c r="J27" s="16">
        <f t="shared" si="0"/>
        <v>27387.895800528917</v>
      </c>
      <c r="K27" s="16">
        <f>J27/(1+inflazione)^(($A27-$A$2)/365.24)</f>
        <v>26279.441640941011</v>
      </c>
      <c r="M27" s="6">
        <f t="shared" si="2"/>
        <v>26</v>
      </c>
      <c r="N27" s="10" cm="1">
        <f t="array" ref="N27">INDEX($D:$K,MATCH(DATE(YEAR($A$2)+$M27,MONTH($A$2),DAY($A$2)),$A:$A,0),COLUMN(D$2)-COLUMN($D$2)+1)</f>
        <v>313000</v>
      </c>
      <c r="O27" s="10" cm="1">
        <f t="array" ref="O27">INDEX($D:$K,MATCH(DATE(YEAR($A$2)+$M27,MONTH($A$2),DAY($A$2)),$A:$A,0),COLUMN(E$2)-COLUMN($D$2)+1)</f>
        <v>244657.82943926894</v>
      </c>
      <c r="P27" s="12" cm="1">
        <f t="array" ref="P27">INDEX($D:$K,MATCH(DATE(YEAR($A$2)+$M27,MONTH($A$2),DAY($A$2)),$A:$A,0),COLUMN(F$2)-COLUMN($D$2)+1)</f>
        <v>833456.12808880594</v>
      </c>
      <c r="Q27" s="12" cm="1">
        <f t="array" ref="Q27">INDEX($D:$K,MATCH(DATE(YEAR($A$2)+$M27,MONTH($A$2),DAY($A$2)),$A:$A,0),COLUMN(G$2)-COLUMN($D$2)+1)</f>
        <v>498035.59459709487</v>
      </c>
      <c r="R27" s="14" cm="1">
        <f t="array" ref="R27">INDEX($D:$K,MATCH(DATE(YEAR($A$2)+$M27,MONTH($A$2),DAY($A$2)),$A:$A,0),COLUMN(H$2)-COLUMN($D$2)+1)</f>
        <v>135318.59330308955</v>
      </c>
      <c r="S27" s="14" cm="1">
        <f t="array" ref="S27">INDEX($D:$K,MATCH(DATE(YEAR($A$2)+$M27,MONTH($A$2),DAY($A$2)),$A:$A,0),COLUMN(I$2)-COLUMN($D$2)+1)</f>
        <v>80860.256232426182</v>
      </c>
      <c r="T27" s="16" cm="1">
        <f t="array" ref="T27">INDEX($D:$K,MATCH(DATE(YEAR($A$2)+$M27,MONTH($A$2),DAY($A$2)),$A:$A,0),COLUMN(J$2)-COLUMN($D$2)+1)</f>
        <v>698137.53478571633</v>
      </c>
      <c r="U27" s="16" cm="1">
        <f t="array" ref="U27">INDEX($D:$K,MATCH(DATE(YEAR($A$2)+$M27,MONTH($A$2),DAY($A$2)),$A:$A,0),COLUMN(K$2)-COLUMN($D$2)+1)</f>
        <v>417175.33836466866</v>
      </c>
    </row>
    <row r="28" spans="1:21" x14ac:dyDescent="0.25">
      <c r="A28" s="5">
        <f t="shared" si="1"/>
        <v>46082</v>
      </c>
      <c r="B28" s="8">
        <f>B27*(1+aumento_risparmio_mensile)</f>
        <v>1000</v>
      </c>
      <c r="C28" s="8">
        <f>B28/(1+inflazione_mensile)^DATEDIF(A$2,A28,"M")</f>
        <v>958.00173257926508</v>
      </c>
      <c r="D28" s="10">
        <f>SUM(B$2:B28)</f>
        <v>27000</v>
      </c>
      <c r="E28" s="10">
        <f>SUM(C$2:C28)</f>
        <v>26429.125028180992</v>
      </c>
      <c r="F28" s="12">
        <f>B28+IF(ROW()&gt;2,F27*(1+rendimento_lordo_mensile),0)</f>
        <v>29029.387017336649</v>
      </c>
      <c r="G28" s="12">
        <f>F28/(1+inflazione)^(($A28-$A$2)/365.24)</f>
        <v>27812.243712213949</v>
      </c>
      <c r="H28" s="14">
        <f>(F28-D28)*tassazione</f>
        <v>527.64062450752863</v>
      </c>
      <c r="I28" s="14">
        <f>H28/(1+inflazione)^(($A28-$A$2)/365.24)</f>
        <v>505.51772355731003</v>
      </c>
      <c r="J28" s="16">
        <f t="shared" si="0"/>
        <v>28501.746392829118</v>
      </c>
      <c r="K28" s="16">
        <f>J28/(1+inflazione)^(($A28-$A$2)/365.24)</f>
        <v>27306.725988656635</v>
      </c>
      <c r="M28" s="6">
        <f t="shared" si="2"/>
        <v>27</v>
      </c>
      <c r="N28" s="10" cm="1">
        <f t="array" ref="N28">INDEX($D:$K,MATCH(DATE(YEAR($A$2)+$M28,MONTH($A$2),DAY($A$2)),$A:$A,0),COLUMN(D$2)-COLUMN($D$2)+1)</f>
        <v>325000</v>
      </c>
      <c r="O28" s="10" cm="1">
        <f t="array" ref="O28">INDEX($D:$K,MATCH(DATE(YEAR($A$2)+$M28,MONTH($A$2),DAY($A$2)),$A:$A,0),COLUMN(E$2)-COLUMN($D$2)+1)</f>
        <v>251752.38837223154</v>
      </c>
      <c r="P28" s="12" cm="1">
        <f t="array" ref="P28">INDEX($D:$K,MATCH(DATE(YEAR($A$2)+$M28,MONTH($A$2),DAY($A$2)),$A:$A,0),COLUMN(F$2)-COLUMN($D$2)+1)</f>
        <v>902734.73544843623</v>
      </c>
      <c r="Q28" s="12" cm="1">
        <f t="array" ref="Q28">INDEX($D:$K,MATCH(DATE(YEAR($A$2)+$M28,MONTH($A$2),DAY($A$2)),$A:$A,0),COLUMN(G$2)-COLUMN($D$2)+1)</f>
        <v>528863.10658481508</v>
      </c>
      <c r="R28" s="14" cm="1">
        <f t="array" ref="R28">INDEX($D:$K,MATCH(DATE(YEAR($A$2)+$M28,MONTH($A$2),DAY($A$2)),$A:$A,0),COLUMN(H$2)-COLUMN($D$2)+1)</f>
        <v>150211.03121659343</v>
      </c>
      <c r="S28" s="14" cm="1">
        <f t="array" ref="S28">INDEX($D:$K,MATCH(DATE(YEAR($A$2)+$M28,MONTH($A$2),DAY($A$2)),$A:$A,0),COLUMN(I$2)-COLUMN($D$2)+1)</f>
        <v>88000.460703501827</v>
      </c>
      <c r="T28" s="16" cm="1">
        <f t="array" ref="T28">INDEX($D:$K,MATCH(DATE(YEAR($A$2)+$M28,MONTH($A$2),DAY($A$2)),$A:$A,0),COLUMN(J$2)-COLUMN($D$2)+1)</f>
        <v>752523.70423184277</v>
      </c>
      <c r="U28" s="16" cm="1">
        <f t="array" ref="U28">INDEX($D:$K,MATCH(DATE(YEAR($A$2)+$M28,MONTH($A$2),DAY($A$2)),$A:$A,0),COLUMN(K$2)-COLUMN($D$2)+1)</f>
        <v>440862.64588131319</v>
      </c>
    </row>
    <row r="29" spans="1:21" x14ac:dyDescent="0.25">
      <c r="A29" s="5">
        <f t="shared" si="1"/>
        <v>46113</v>
      </c>
      <c r="B29" s="8">
        <f>B28*(1+aumento_risparmio_mensile)</f>
        <v>1000</v>
      </c>
      <c r="C29" s="8">
        <f>B29/(1+inflazione_mensile)^DATEDIF(A$2,A29,"M")</f>
        <v>956.4221236830474</v>
      </c>
      <c r="D29" s="10">
        <f>SUM(B$2:B29)</f>
        <v>28000</v>
      </c>
      <c r="E29" s="10">
        <f>SUM(C$2:C29)</f>
        <v>27385.547151864041</v>
      </c>
      <c r="F29" s="12">
        <f>B29+IF(ROW()&gt;2,F28*(1+rendimento_lordo_mensile),0)</f>
        <v>30189.607571967859</v>
      </c>
      <c r="G29" s="12">
        <f>F29/(1+inflazione)^(($A29-$A$2)/365.24)</f>
        <v>28875.245354322942</v>
      </c>
      <c r="H29" s="14">
        <f>(F29-D29)*tassazione</f>
        <v>569.29796871164342</v>
      </c>
      <c r="I29" s="14">
        <f>H29/(1+inflazione)^(($A29-$A$2)/365.24)</f>
        <v>544.51249447608654</v>
      </c>
      <c r="J29" s="16">
        <f t="shared" si="0"/>
        <v>29620.309603256217</v>
      </c>
      <c r="K29" s="16">
        <f>J29/(1+inflazione)^(($A29-$A$2)/365.24)</f>
        <v>28330.732859846856</v>
      </c>
      <c r="M29" s="6">
        <f t="shared" si="2"/>
        <v>28</v>
      </c>
      <c r="N29" s="10" cm="1">
        <f t="array" ref="N29">INDEX($D:$K,MATCH(DATE(YEAR($A$2)+$M29,MONTH($A$2),DAY($A$2)),$A:$A,0),COLUMN(D$2)-COLUMN($D$2)+1)</f>
        <v>337000</v>
      </c>
      <c r="O29" s="10" cm="1">
        <f t="array" ref="O29">INDEX($D:$K,MATCH(DATE(YEAR($A$2)+$M29,MONTH($A$2),DAY($A$2)),$A:$A,0),COLUMN(E$2)-COLUMN($D$2)+1)</f>
        <v>258707.83830650861</v>
      </c>
      <c r="P29" s="12" cm="1">
        <f t="array" ref="P29">INDEX($D:$K,MATCH(DATE(YEAR($A$2)+$M29,MONTH($A$2),DAY($A$2)),$A:$A,0),COLUMN(F$2)-COLUMN($D$2)+1)</f>
        <v>976743.61683997465</v>
      </c>
      <c r="Q29" s="12" cm="1">
        <f t="array" ref="Q29">INDEX($D:$K,MATCH(DATE(YEAR($A$2)+$M29,MONTH($A$2),DAY($A$2)),$A:$A,0),COLUMN(G$2)-COLUMN($D$2)+1)</f>
        <v>561008.16144388344</v>
      </c>
      <c r="R29" s="14" cm="1">
        <f t="array" ref="R29">INDEX($D:$K,MATCH(DATE(YEAR($A$2)+$M29,MONTH($A$2),DAY($A$2)),$A:$A,0),COLUMN(H$2)-COLUMN($D$2)+1)</f>
        <v>166333.34037839342</v>
      </c>
      <c r="S29" s="14" cm="1">
        <f t="array" ref="S29">INDEX($D:$K,MATCH(DATE(YEAR($A$2)+$M29,MONTH($A$2),DAY($A$2)),$A:$A,0),COLUMN(I$2)-COLUMN($D$2)+1)</f>
        <v>95536.187658332419</v>
      </c>
      <c r="T29" s="16" cm="1">
        <f t="array" ref="T29">INDEX($D:$K,MATCH(DATE(YEAR($A$2)+$M29,MONTH($A$2),DAY($A$2)),$A:$A,0),COLUMN(J$2)-COLUMN($D$2)+1)</f>
        <v>810410.27646158123</v>
      </c>
      <c r="U29" s="16" cm="1">
        <f t="array" ref="U29">INDEX($D:$K,MATCH(DATE(YEAR($A$2)+$M29,MONTH($A$2),DAY($A$2)),$A:$A,0),COLUMN(K$2)-COLUMN($D$2)+1)</f>
        <v>465471.97378555109</v>
      </c>
    </row>
    <row r="30" spans="1:21" x14ac:dyDescent="0.25">
      <c r="A30" s="5">
        <f t="shared" si="1"/>
        <v>46143</v>
      </c>
      <c r="B30" s="8">
        <f>B29*(1+aumento_risparmio_mensile)</f>
        <v>1000</v>
      </c>
      <c r="C30" s="8">
        <f>B30/(1+inflazione_mensile)^DATEDIF(A$2,A30,"M")</f>
        <v>954.84511933771944</v>
      </c>
      <c r="D30" s="10">
        <f>SUM(B$2:B30)</f>
        <v>29000</v>
      </c>
      <c r="E30" s="10">
        <f>SUM(C$2:C30)</f>
        <v>28340.392271201759</v>
      </c>
      <c r="F30" s="12">
        <f>B30+IF(ROW()&gt;2,F29*(1+rendimento_lordo_mensile),0)</f>
        <v>31356.231678305023</v>
      </c>
      <c r="G30" s="12">
        <f>F30/(1+inflazione)^(($A30-$A$2)/365.24)</f>
        <v>29942.336104478883</v>
      </c>
      <c r="H30" s="14">
        <f>(F30-D30)*tassazione</f>
        <v>612.62023635930598</v>
      </c>
      <c r="I30" s="14">
        <f>H30/(1+inflazione)^(($A30-$A$2)/365.24)</f>
        <v>584.99634808372446</v>
      </c>
      <c r="J30" s="16">
        <f t="shared" si="0"/>
        <v>30743.611441945715</v>
      </c>
      <c r="K30" s="16">
        <f>J30/(1+inflazione)^(($A30-$A$2)/365.24)</f>
        <v>29357.339756395155</v>
      </c>
      <c r="M30" s="6">
        <f t="shared" si="2"/>
        <v>29</v>
      </c>
      <c r="N30" s="10" cm="1">
        <f t="array" ref="N30">INDEX($D:$K,MATCH(DATE(YEAR($A$2)+$M30,MONTH($A$2),DAY($A$2)),$A:$A,0),COLUMN(D$2)-COLUMN($D$2)+1)</f>
        <v>349000</v>
      </c>
      <c r="O30" s="10" cm="1">
        <f t="array" ref="O30">INDEX($D:$K,MATCH(DATE(YEAR($A$2)+$M30,MONTH($A$2),DAY($A$2)),$A:$A,0),COLUMN(E$2)-COLUMN($D$2)+1)</f>
        <v>265526.90686952532</v>
      </c>
      <c r="P30" s="12" cm="1">
        <f t="array" ref="P30">INDEX($D:$K,MATCH(DATE(YEAR($A$2)+$M30,MONTH($A$2),DAY($A$2)),$A:$A,0),COLUMN(F$2)-COLUMN($D$2)+1)</f>
        <v>1055805.7506440459</v>
      </c>
      <c r="Q30" s="12" cm="1">
        <f t="array" ref="Q30">INDEX($D:$K,MATCH(DATE(YEAR($A$2)+$M30,MONTH($A$2),DAY($A$2)),$A:$A,0),COLUMN(G$2)-COLUMN($D$2)+1)</f>
        <v>594503.68860083702</v>
      </c>
      <c r="R30" s="14" cm="1">
        <f t="array" ref="R30">INDEX($D:$K,MATCH(DATE(YEAR($A$2)+$M30,MONTH($A$2),DAY($A$2)),$A:$A,0),COLUMN(H$2)-COLUMN($D$2)+1)</f>
        <v>183769.49516745194</v>
      </c>
      <c r="S30" s="14" cm="1">
        <f t="array" ref="S30">INDEX($D:$K,MATCH(DATE(YEAR($A$2)+$M30,MONTH($A$2),DAY($A$2)),$A:$A,0),COLUMN(I$2)-COLUMN($D$2)+1)</f>
        <v>103477.0294277332</v>
      </c>
      <c r="T30" s="16" cm="1">
        <f t="array" ref="T30">INDEX($D:$K,MATCH(DATE(YEAR($A$2)+$M30,MONTH($A$2),DAY($A$2)),$A:$A,0),COLUMN(J$2)-COLUMN($D$2)+1)</f>
        <v>872036.25547659397</v>
      </c>
      <c r="U30" s="16" cm="1">
        <f t="array" ref="U30">INDEX($D:$K,MATCH(DATE(YEAR($A$2)+$M30,MONTH($A$2),DAY($A$2)),$A:$A,0),COLUMN(K$2)-COLUMN($D$2)+1)</f>
        <v>491026.65917310386</v>
      </c>
    </row>
    <row r="31" spans="1:21" x14ac:dyDescent="0.25">
      <c r="A31" s="5">
        <f t="shared" si="1"/>
        <v>46174</v>
      </c>
      <c r="B31" s="8">
        <f>B30*(1+aumento_risparmio_mensile)</f>
        <v>1000</v>
      </c>
      <c r="C31" s="8">
        <f>B31/(1+inflazione_mensile)^DATEDIF(A$2,A31,"M")</f>
        <v>953.27071524874646</v>
      </c>
      <c r="D31" s="10">
        <f>SUM(B$2:B31)</f>
        <v>30000</v>
      </c>
      <c r="E31" s="10">
        <f>SUM(C$2:C31)</f>
        <v>29293.662986450505</v>
      </c>
      <c r="F31" s="12">
        <f>B31+IF(ROW()&gt;2,F30*(1+rendimento_lordo_mensile),0)</f>
        <v>32529.294679175226</v>
      </c>
      <c r="G31" s="12">
        <f>F31/(1+inflazione)^(($A31-$A$2)/365.24)</f>
        <v>31010.339262486803</v>
      </c>
      <c r="H31" s="14">
        <f>(F31-D31)*tassazione</f>
        <v>657.61661658555863</v>
      </c>
      <c r="I31" s="14">
        <f>H31/(1+inflazione)^(($A31-$A$2)/365.24)</f>
        <v>626.90920864085388</v>
      </c>
      <c r="J31" s="16">
        <f t="shared" si="0"/>
        <v>31871.678062589668</v>
      </c>
      <c r="K31" s="16">
        <f>J31/(1+inflazione)^(($A31-$A$2)/365.24)</f>
        <v>30383.43005384595</v>
      </c>
      <c r="M31" s="17">
        <f t="shared" si="2"/>
        <v>30</v>
      </c>
      <c r="N31" s="18" cm="1">
        <f t="array" ref="N31">INDEX($D:$K,MATCH(DATE(YEAR($A$2)+$M31,MONTH($A$2),DAY($A$2)),$A:$A,0),COLUMN(D$2)-COLUMN($D$2)+1)</f>
        <v>361000</v>
      </c>
      <c r="O31" s="18" cm="1">
        <f t="array" ref="O31">INDEX($D:$K,MATCH(DATE(YEAR($A$2)+$M31,MONTH($A$2),DAY($A$2)),$A:$A,0),COLUMN(E$2)-COLUMN($D$2)+1)</f>
        <v>272212.26820581616</v>
      </c>
      <c r="P31" s="18" cm="1">
        <f t="array" ref="P31">INDEX($D:$K,MATCH(DATE(YEAR($A$2)+$M31,MONTH($A$2),DAY($A$2)),$A:$A,0),COLUMN(F$2)-COLUMN($D$2)+1)</f>
        <v>1140266.1678821251</v>
      </c>
      <c r="Q31" s="18" cm="1">
        <f t="array" ref="Q31">INDEX($D:$K,MATCH(DATE(YEAR($A$2)+$M31,MONTH($A$2),DAY($A$2)),$A:$A,0),COLUMN(G$2)-COLUMN($D$2)+1)</f>
        <v>629480.45298528578</v>
      </c>
      <c r="R31" s="18" cm="1">
        <f t="array" ref="R31">INDEX($D:$K,MATCH(DATE(YEAR($A$2)+$M31,MONTH($A$2),DAY($A$2)),$A:$A,0),COLUMN(H$2)-COLUMN($D$2)+1)</f>
        <v>202609.20364935254</v>
      </c>
      <c r="S31" s="18" cm="1">
        <f t="array" ref="S31">INDEX($D:$K,MATCH(DATE(YEAR($A$2)+$M31,MONTH($A$2),DAY($A$2)),$A:$A,0),COLUMN(I$2)-COLUMN($D$2)+1)</f>
        <v>111849.79164037315</v>
      </c>
      <c r="T31" s="18" cm="1">
        <f t="array" ref="T31">INDEX($D:$K,MATCH(DATE(YEAR($A$2)+$M31,MONTH($A$2),DAY($A$2)),$A:$A,0),COLUMN(J$2)-COLUMN($D$2)+1)</f>
        <v>937656.96423277259</v>
      </c>
      <c r="U31" s="18" cm="1">
        <f t="array" ref="U31">INDEX($D:$K,MATCH(DATE(YEAR($A$2)+$M31,MONTH($A$2),DAY($A$2)),$A:$A,0),COLUMN(K$2)-COLUMN($D$2)+1)</f>
        <v>517630.6613449126</v>
      </c>
    </row>
    <row r="32" spans="1:21" x14ac:dyDescent="0.25">
      <c r="A32" s="5">
        <f t="shared" si="1"/>
        <v>46204</v>
      </c>
      <c r="B32" s="8">
        <f>B31*(1+aumento_risparmio_mensile)</f>
        <v>1000</v>
      </c>
      <c r="C32" s="8">
        <f>B32/(1+inflazione_mensile)^DATEDIF(A$2,A32,"M")</f>
        <v>951.69890712867516</v>
      </c>
      <c r="D32" s="10">
        <f>SUM(B$2:B32)</f>
        <v>31000</v>
      </c>
      <c r="E32" s="10">
        <f>SUM(C$2:C32)</f>
        <v>30245.361893579178</v>
      </c>
      <c r="F32" s="12">
        <f>B32+IF(ROW()&gt;2,F31*(1+rendimento_lordo_mensile),0)</f>
        <v>33708.832112471595</v>
      </c>
      <c r="G32" s="12">
        <f>F32/(1+inflazione)^(($A32-$A$2)/365.24)</f>
        <v>32082.572027491733</v>
      </c>
      <c r="H32" s="14">
        <f>(F32-D32)*tassazione</f>
        <v>704.29634924261472</v>
      </c>
      <c r="I32" s="14">
        <f>H32/(1+inflazione)^(($A32-$A$2)/365.24)</f>
        <v>670.31804240158544</v>
      </c>
      <c r="J32" s="16">
        <f t="shared" si="0"/>
        <v>33004.535763228982</v>
      </c>
      <c r="K32" s="16">
        <f>J32/(1+inflazione)^(($A32-$A$2)/365.24)</f>
        <v>31412.253985090148</v>
      </c>
      <c r="M32" s="6">
        <f t="shared" si="2"/>
        <v>31</v>
      </c>
      <c r="N32" s="10" cm="1">
        <f t="array" ref="N32">INDEX($D:$K,MATCH(DATE(YEAR($A$2)+$M32,MONTH($A$2),DAY($A$2)),$A:$A,0),COLUMN(D$2)-COLUMN($D$2)+1)</f>
        <v>373000</v>
      </c>
      <c r="O32" s="10" cm="1">
        <f t="array" ref="O32">INDEX($D:$K,MATCH(DATE(YEAR($A$2)+$M32,MONTH($A$2),DAY($A$2)),$A:$A,0),COLUMN(E$2)-COLUMN($D$2)+1)</f>
        <v>278766.54402570927</v>
      </c>
      <c r="P32" s="12" cm="1">
        <f t="array" ref="P32">INDEX($D:$K,MATCH(DATE(YEAR($A$2)+$M32,MONTH($A$2),DAY($A$2)),$A:$A,0),COLUMN(F$2)-COLUMN($D$2)+1)</f>
        <v>1230493.4579488032</v>
      </c>
      <c r="Q32" s="12" cm="1">
        <f t="array" ref="Q32">INDEX($D:$K,MATCH(DATE(YEAR($A$2)+$M32,MONTH($A$2),DAY($A$2)),$A:$A,0),COLUMN(G$2)-COLUMN($D$2)+1)</f>
        <v>665979.40384653746</v>
      </c>
      <c r="R32" s="14" cm="1">
        <f t="array" ref="R32">INDEX($D:$K,MATCH(DATE(YEAR($A$2)+$M32,MONTH($A$2),DAY($A$2)),$A:$A,0),COLUMN(H$2)-COLUMN($D$2)+1)</f>
        <v>222948.29906668884</v>
      </c>
      <c r="S32" s="14" cm="1">
        <f t="array" ref="S32">INDEX($D:$K,MATCH(DATE(YEAR($A$2)+$M32,MONTH($A$2),DAY($A$2)),$A:$A,0),COLUMN(I$2)-COLUMN($D$2)+1)</f>
        <v>120666.20455548224</v>
      </c>
      <c r="T32" s="16" cm="1">
        <f t="array" ref="T32">INDEX($D:$K,MATCH(DATE(YEAR($A$2)+$M32,MONTH($A$2),DAY($A$2)),$A:$A,0),COLUMN(J$2)-COLUMN($D$2)+1)</f>
        <v>1007545.1588821143</v>
      </c>
      <c r="U32" s="16" cm="1">
        <f t="array" ref="U32">INDEX($D:$K,MATCH(DATE(YEAR($A$2)+$M32,MONTH($A$2),DAY($A$2)),$A:$A,0),COLUMN(K$2)-COLUMN($D$2)+1)</f>
        <v>545313.19929105521</v>
      </c>
    </row>
    <row r="33" spans="1:21" x14ac:dyDescent="0.25">
      <c r="A33" s="5">
        <f t="shared" si="1"/>
        <v>46235</v>
      </c>
      <c r="B33" s="8">
        <f>B32*(1+aumento_risparmio_mensile)</f>
        <v>1000</v>
      </c>
      <c r="C33" s="8">
        <f>B33/(1+inflazione_mensile)^DATEDIF(A$2,A33,"M")</f>
        <v>950.1296906971204</v>
      </c>
      <c r="D33" s="10">
        <f>SUM(B$2:B33)</f>
        <v>32000</v>
      </c>
      <c r="E33" s="10">
        <f>SUM(C$2:C33)</f>
        <v>31195.4915842763</v>
      </c>
      <c r="F33" s="12">
        <f>B33+IF(ROW()&gt;2,F32*(1+rendimento_lordo_mensile),0)</f>
        <v>34894.879712229907</v>
      </c>
      <c r="G33" s="12">
        <f>F33/(1+inflazione)^(($A33-$A$2)/365.24)</f>
        <v>33155.625985078332</v>
      </c>
      <c r="H33" s="14">
        <f>(F33-D33)*tassazione</f>
        <v>752.66872517977595</v>
      </c>
      <c r="I33" s="14">
        <f>H33/(1+inflazione)^(($A33-$A$2)/365.24)</f>
        <v>715.15371161976236</v>
      </c>
      <c r="J33" s="16">
        <f t="shared" si="0"/>
        <v>34142.21098705013</v>
      </c>
      <c r="K33" s="16">
        <f>J33/(1+inflazione)^(($A33-$A$2)/365.24)</f>
        <v>32440.47227345857</v>
      </c>
      <c r="M33" s="6">
        <f t="shared" si="2"/>
        <v>32</v>
      </c>
      <c r="N33" s="10" cm="1">
        <f t="array" ref="N33">INDEX($D:$K,MATCH(DATE(YEAR($A$2)+$M33,MONTH($A$2),DAY($A$2)),$A:$A,0),COLUMN(D$2)-COLUMN($D$2)+1)</f>
        <v>385000</v>
      </c>
      <c r="O33" s="10" cm="1">
        <f t="array" ref="O33">INDEX($D:$K,MATCH(DATE(YEAR($A$2)+$M33,MONTH($A$2),DAY($A$2)),$A:$A,0),COLUMN(E$2)-COLUMN($D$2)+1)</f>
        <v>285192.30463344743</v>
      </c>
      <c r="P33" s="12" cm="1">
        <f t="array" ref="P33">INDEX($D:$K,MATCH(DATE(YEAR($A$2)+$M33,MONTH($A$2),DAY($A$2)),$A:$A,0),COLUMN(F$2)-COLUMN($D$2)+1)</f>
        <v>1326881.3771539438</v>
      </c>
      <c r="Q33" s="12" cm="1">
        <f t="array" ref="Q33">INDEX($D:$K,MATCH(DATE(YEAR($A$2)+$M33,MONTH($A$2),DAY($A$2)),$A:$A,0),COLUMN(G$2)-COLUMN($D$2)+1)</f>
        <v>704075.23286540969</v>
      </c>
      <c r="R33" s="14" cm="1">
        <f t="array" ref="R33">INDEX($D:$K,MATCH(DATE(YEAR($A$2)+$M33,MONTH($A$2),DAY($A$2)),$A:$A,0),COLUMN(H$2)-COLUMN($D$2)+1)</f>
        <v>244889.15806002539</v>
      </c>
      <c r="S33" s="14" cm="1">
        <f t="array" ref="S33">INDEX($D:$K,MATCH(DATE(YEAR($A$2)+$M33,MONTH($A$2),DAY($A$2)),$A:$A,0),COLUMN(I$2)-COLUMN($D$2)+1)</f>
        <v>129944.08841365662</v>
      </c>
      <c r="T33" s="16" cm="1">
        <f t="array" ref="T33">INDEX($D:$K,MATCH(DATE(YEAR($A$2)+$M33,MONTH($A$2),DAY($A$2)),$A:$A,0),COLUMN(J$2)-COLUMN($D$2)+1)</f>
        <v>1081992.2190939183</v>
      </c>
      <c r="U33" s="16" cm="1">
        <f t="array" ref="U33">INDEX($D:$K,MATCH(DATE(YEAR($A$2)+$M33,MONTH($A$2),DAY($A$2)),$A:$A,0),COLUMN(K$2)-COLUMN($D$2)+1)</f>
        <v>574131.14445175312</v>
      </c>
    </row>
    <row r="34" spans="1:21" x14ac:dyDescent="0.25">
      <c r="A34" s="5">
        <f t="shared" si="1"/>
        <v>46266</v>
      </c>
      <c r="B34" s="8">
        <f>B33*(1+aumento_risparmio_mensile)</f>
        <v>1000</v>
      </c>
      <c r="C34" s="8">
        <f>B34/(1+inflazione_mensile)^DATEDIF(A$2,A34,"M")</f>
        <v>948.56306168075616</v>
      </c>
      <c r="D34" s="10">
        <f>SUM(B$2:B34)</f>
        <v>33000</v>
      </c>
      <c r="E34" s="10">
        <f>SUM(C$2:C34)</f>
        <v>32144.054645957058</v>
      </c>
      <c r="F34" s="12">
        <f>B34+IF(ROW()&gt;2,F33*(1+rendimento_lordo_mensile),0)</f>
        <v>36087.47340971115</v>
      </c>
      <c r="G34" s="12">
        <f>F34/(1+inflazione)^(($A34-$A$2)/365.24)</f>
        <v>34231.194773772513</v>
      </c>
      <c r="H34" s="14">
        <f>(F34-D34)*tassazione</f>
        <v>802.74308652489913</v>
      </c>
      <c r="I34" s="14">
        <f>H34/(1+inflazione)^(($A34-$A$2)/365.24)</f>
        <v>761.45133897732433</v>
      </c>
      <c r="J34" s="16">
        <f t="shared" si="0"/>
        <v>35284.730323186253</v>
      </c>
      <c r="K34" s="16">
        <f>J34/(1+inflazione)^(($A34-$A$2)/365.24)</f>
        <v>33469.743434795186</v>
      </c>
      <c r="M34" s="6">
        <f t="shared" si="2"/>
        <v>33</v>
      </c>
      <c r="N34" s="10" cm="1">
        <f t="array" ref="N34">INDEX($D:$K,MATCH(DATE(YEAR($A$2)+$M34,MONTH($A$2),DAY($A$2)),$A:$A,0),COLUMN(D$2)-COLUMN($D$2)+1)</f>
        <v>397000</v>
      </c>
      <c r="O34" s="10" cm="1">
        <f t="array" ref="O34">INDEX($D:$K,MATCH(DATE(YEAR($A$2)+$M34,MONTH($A$2),DAY($A$2)),$A:$A,0),COLUMN(E$2)-COLUMN($D$2)+1)</f>
        <v>291492.06993515173</v>
      </c>
      <c r="P34" s="12" cm="1">
        <f t="array" ref="P34">INDEX($D:$K,MATCH(DATE(YEAR($A$2)+$M34,MONTH($A$2),DAY($A$2)),$A:$A,0),COLUMN(F$2)-COLUMN($D$2)+1)</f>
        <v>1429850.5670944916</v>
      </c>
      <c r="Q34" s="12" cm="1">
        <f t="array" ref="Q34">INDEX($D:$K,MATCH(DATE(YEAR($A$2)+$M34,MONTH($A$2),DAY($A$2)),$A:$A,0),COLUMN(G$2)-COLUMN($D$2)+1)</f>
        <v>743805.78784300236</v>
      </c>
      <c r="R34" s="14" cm="1">
        <f t="array" ref="R34">INDEX($D:$K,MATCH(DATE(YEAR($A$2)+$M34,MONTH($A$2),DAY($A$2)),$A:$A,0),COLUMN(H$2)-COLUMN($D$2)+1)</f>
        <v>268541.14744456782</v>
      </c>
      <c r="S34" s="14" cm="1">
        <f t="array" ref="S34">INDEX($D:$K,MATCH(DATE(YEAR($A$2)+$M34,MONTH($A$2),DAY($A$2)),$A:$A,0),COLUMN(I$2)-COLUMN($D$2)+1)</f>
        <v>139694.63966374792</v>
      </c>
      <c r="T34" s="16" cm="1">
        <f t="array" ref="T34">INDEX($D:$K,MATCH(DATE(YEAR($A$2)+$M34,MONTH($A$2),DAY($A$2)),$A:$A,0),COLUMN(J$2)-COLUMN($D$2)+1)</f>
        <v>1161309.4196499237</v>
      </c>
      <c r="U34" s="16" cm="1">
        <f t="array" ref="U34">INDEX($D:$K,MATCH(DATE(YEAR($A$2)+$M34,MONTH($A$2),DAY($A$2)),$A:$A,0),COLUMN(K$2)-COLUMN($D$2)+1)</f>
        <v>604111.14817925438</v>
      </c>
    </row>
    <row r="35" spans="1:21" x14ac:dyDescent="0.25">
      <c r="A35" s="5">
        <f t="shared" si="1"/>
        <v>46296</v>
      </c>
      <c r="B35" s="8">
        <f>B34*(1+aumento_risparmio_mensile)</f>
        <v>1000</v>
      </c>
      <c r="C35" s="8">
        <f>B35/(1+inflazione_mensile)^DATEDIF(A$2,A35,"M")</f>
        <v>946.99901581330209</v>
      </c>
      <c r="D35" s="10">
        <f>SUM(B$2:B35)</f>
        <v>34000</v>
      </c>
      <c r="E35" s="10">
        <f>SUM(C$2:C35)</f>
        <v>33091.053661770362</v>
      </c>
      <c r="F35" s="12">
        <f>B35+IF(ROW()&gt;2,F34*(1+rendimento_lordo_mensile),0)</f>
        <v>37286.649334490066</v>
      </c>
      <c r="G35" s="12">
        <f>F35/(1+inflazione)^(($A35-$A$2)/365.24)</f>
        <v>35311.205161994032</v>
      </c>
      <c r="H35" s="14">
        <f>(F35-D35)*tassazione</f>
        <v>854.52882696741733</v>
      </c>
      <c r="I35" s="14">
        <f>H35/(1+inflazione)^(($A35-$A$2)/365.24)</f>
        <v>809.25594722112191</v>
      </c>
      <c r="J35" s="16">
        <f t="shared" si="0"/>
        <v>36432.120507522646</v>
      </c>
      <c r="K35" s="16">
        <f>J35/(1+inflazione)^(($A35-$A$2)/365.24)</f>
        <v>34501.949214772911</v>
      </c>
      <c r="M35" s="6">
        <f t="shared" si="2"/>
        <v>34</v>
      </c>
      <c r="N35" s="10" cm="1">
        <f t="array" ref="N35">INDEX($D:$K,MATCH(DATE(YEAR($A$2)+$M35,MONTH($A$2),DAY($A$2)),$A:$A,0),COLUMN(D$2)-COLUMN($D$2)+1)</f>
        <v>409000</v>
      </c>
      <c r="O35" s="10" cm="1">
        <f t="array" ref="O35">INDEX($D:$K,MATCH(DATE(YEAR($A$2)+$M35,MONTH($A$2),DAY($A$2)),$A:$A,0),COLUMN(E$2)-COLUMN($D$2)+1)</f>
        <v>297668.31042701856</v>
      </c>
      <c r="P35" s="12" cm="1">
        <f t="array" ref="P35">INDEX($D:$K,MATCH(DATE(YEAR($A$2)+$M35,MONTH($A$2),DAY($A$2)),$A:$A,0),COLUMN(F$2)-COLUMN($D$2)+1)</f>
        <v>1539850.3903549903</v>
      </c>
      <c r="Q35" s="12" cm="1">
        <f t="array" ref="Q35">INDEX($D:$K,MATCH(DATE(YEAR($A$2)+$M35,MONTH($A$2),DAY($A$2)),$A:$A,0),COLUMN(G$2)-COLUMN($D$2)+1)</f>
        <v>785331.30259851785</v>
      </c>
      <c r="R35" s="14" cm="1">
        <f t="array" ref="R35">INDEX($D:$K,MATCH(DATE(YEAR($A$2)+$M35,MONTH($A$2),DAY($A$2)),$A:$A,0),COLUMN(H$2)-COLUMN($D$2)+1)</f>
        <v>294021.10149229749</v>
      </c>
      <c r="S35" s="14" cm="1">
        <f t="array" ref="S35">INDEX($D:$K,MATCH(DATE(YEAR($A$2)+$M35,MONTH($A$2),DAY($A$2)),$A:$A,0),COLUMN(I$2)-COLUMN($D$2)+1)</f>
        <v>149952.2135869092</v>
      </c>
      <c r="T35" s="16" cm="1">
        <f t="array" ref="T35">INDEX($D:$K,MATCH(DATE(YEAR($A$2)+$M35,MONTH($A$2),DAY($A$2)),$A:$A,0),COLUMN(J$2)-COLUMN($D$2)+1)</f>
        <v>1245829.2888626927</v>
      </c>
      <c r="U35" s="16" cm="1">
        <f t="array" ref="U35">INDEX($D:$K,MATCH(DATE(YEAR($A$2)+$M35,MONTH($A$2),DAY($A$2)),$A:$A,0),COLUMN(K$2)-COLUMN($D$2)+1)</f>
        <v>635379.08901160862</v>
      </c>
    </row>
    <row r="36" spans="1:21" x14ac:dyDescent="0.25">
      <c r="A36" s="5">
        <f t="shared" si="1"/>
        <v>46327</v>
      </c>
      <c r="B36" s="8">
        <f>B35*(1+aumento_risparmio_mensile)</f>
        <v>1000</v>
      </c>
      <c r="C36" s="8">
        <f>B36/(1+inflazione_mensile)^DATEDIF(A$2,A36,"M")</f>
        <v>945.43754883551208</v>
      </c>
      <c r="D36" s="10">
        <f>SUM(B$2:B36)</f>
        <v>35000</v>
      </c>
      <c r="E36" s="10">
        <f>SUM(C$2:C36)</f>
        <v>34036.491210605876</v>
      </c>
      <c r="F36" s="12">
        <f>B36+IF(ROW()&gt;2,F35*(1+rendimento_lordo_mensile),0)</f>
        <v>38492.443815549683</v>
      </c>
      <c r="G36" s="12">
        <f>F36/(1+inflazione)^(($A36-$A$2)/365.24)</f>
        <v>36391.899186332128</v>
      </c>
      <c r="H36" s="14">
        <f>(F36-D36)*tassazione</f>
        <v>908.03539204291758</v>
      </c>
      <c r="I36" s="14">
        <f>H36/(1+inflazione)^(($A36-$A$2)/365.24)</f>
        <v>858.48361832246871</v>
      </c>
      <c r="J36" s="16">
        <f t="shared" si="0"/>
        <v>37584.408423506764</v>
      </c>
      <c r="K36" s="16">
        <f>J36/(1+inflazione)^(($A36-$A$2)/365.24)</f>
        <v>35533.415568009659</v>
      </c>
      <c r="M36" s="6">
        <f t="shared" si="2"/>
        <v>35</v>
      </c>
      <c r="N36" s="10" cm="1">
        <f t="array" ref="N36">INDEX($D:$K,MATCH(DATE(YEAR($A$2)+$M36,MONTH($A$2),DAY($A$2)),$A:$A,0),COLUMN(D$2)-COLUMN($D$2)+1)</f>
        <v>421000</v>
      </c>
      <c r="O36" s="10" cm="1">
        <f t="array" ref="O36">INDEX($D:$K,MATCH(DATE(YEAR($A$2)+$M36,MONTH($A$2),DAY($A$2)),$A:$A,0),COLUMN(E$2)-COLUMN($D$2)+1)</f>
        <v>303723.4481641429</v>
      </c>
      <c r="P36" s="12" cm="1">
        <f t="array" ref="P36">INDEX($D:$K,MATCH(DATE(YEAR($A$2)+$M36,MONTH($A$2),DAY($A$2)),$A:$A,0),COLUMN(F$2)-COLUMN($D$2)+1)</f>
        <v>1657360.8915478925</v>
      </c>
      <c r="Q36" s="12" cm="1">
        <f t="array" ref="Q36">INDEX($D:$K,MATCH(DATE(YEAR($A$2)+$M36,MONTH($A$2),DAY($A$2)),$A:$A,0),COLUMN(G$2)-COLUMN($D$2)+1)</f>
        <v>828699.25232636987</v>
      </c>
      <c r="R36" s="14" cm="1">
        <f t="array" ref="R36">INDEX($D:$K,MATCH(DATE(YEAR($A$2)+$M36,MONTH($A$2),DAY($A$2)),$A:$A,0),COLUMN(H$2)-COLUMN($D$2)+1)</f>
        <v>321453.83180245204</v>
      </c>
      <c r="S36" s="14" cm="1">
        <f t="array" ref="S36">INDEX($D:$K,MATCH(DATE(YEAR($A$2)+$M36,MONTH($A$2),DAY($A$2)),$A:$A,0),COLUMN(I$2)-COLUMN($D$2)+1)</f>
        <v>160730.5635306412</v>
      </c>
      <c r="T36" s="16" cm="1">
        <f t="array" ref="T36">INDEX($D:$K,MATCH(DATE(YEAR($A$2)+$M36,MONTH($A$2),DAY($A$2)),$A:$A,0),COLUMN(J$2)-COLUMN($D$2)+1)</f>
        <v>1335907.0597454405</v>
      </c>
      <c r="U36" s="16" cm="1">
        <f t="array" ref="U36">INDEX($D:$K,MATCH(DATE(YEAR($A$2)+$M36,MONTH($A$2),DAY($A$2)),$A:$A,0),COLUMN(K$2)-COLUMN($D$2)+1)</f>
        <v>667968.68879572861</v>
      </c>
    </row>
    <row r="37" spans="1:21" x14ac:dyDescent="0.25">
      <c r="A37" s="5">
        <f t="shared" si="1"/>
        <v>46357</v>
      </c>
      <c r="B37" s="8">
        <f>B36*(1+aumento_risparmio_mensile)</f>
        <v>1000</v>
      </c>
      <c r="C37" s="8">
        <f>B37/(1+inflazione_mensile)^DATEDIF(A$2,A37,"M")</f>
        <v>943.87865649516311</v>
      </c>
      <c r="D37" s="10">
        <f>SUM(B$2:B37)</f>
        <v>36000</v>
      </c>
      <c r="E37" s="10">
        <f>SUM(C$2:C37)</f>
        <v>34980.369867101042</v>
      </c>
      <c r="F37" s="12">
        <f>B37+IF(ROW()&gt;2,F36*(1+rendimento_lordo_mensile),0)</f>
        <v>39704.89338238191</v>
      </c>
      <c r="G37" s="12">
        <f>F37/(1+inflazione)^(($A37-$A$2)/365.24)</f>
        <v>37477.177134582416</v>
      </c>
      <c r="H37" s="14">
        <f>(F37-D37)*tassazione</f>
        <v>963.27227941929652</v>
      </c>
      <c r="I37" s="14">
        <f>H37/(1+inflazione)^(($A37-$A$2)/365.24)</f>
        <v>909.22611218114423</v>
      </c>
      <c r="J37" s="16">
        <f t="shared" si="0"/>
        <v>38741.621102962614</v>
      </c>
      <c r="K37" s="16">
        <f>J37/(1+inflazione)^(($A37-$A$2)/365.24)</f>
        <v>36567.951022401277</v>
      </c>
      <c r="M37" s="6">
        <f t="shared" si="2"/>
        <v>36</v>
      </c>
      <c r="N37" s="10" cm="1">
        <f t="array" ref="N37">INDEX($D:$K,MATCH(DATE(YEAR($A$2)+$M37,MONTH($A$2),DAY($A$2)),$A:$A,0),COLUMN(D$2)-COLUMN($D$2)+1)</f>
        <v>433000</v>
      </c>
      <c r="O37" s="10" cm="1">
        <f t="array" ref="O37">INDEX($D:$K,MATCH(DATE(YEAR($A$2)+$M37,MONTH($A$2),DAY($A$2)),$A:$A,0),COLUMN(E$2)-COLUMN($D$2)+1)</f>
        <v>309659.85771034326</v>
      </c>
      <c r="P37" s="12" cm="1">
        <f t="array" ref="P37">INDEX($D:$K,MATCH(DATE(YEAR($A$2)+$M37,MONTH($A$2),DAY($A$2)),$A:$A,0),COLUMN(F$2)-COLUMN($D$2)+1)</f>
        <v>1782894.8922517446</v>
      </c>
      <c r="Q37" s="12" cm="1">
        <f t="array" ref="Q37">INDEX($D:$K,MATCH(DATE(YEAR($A$2)+$M37,MONTH($A$2),DAY($A$2)),$A:$A,0),COLUMN(G$2)-COLUMN($D$2)+1)</f>
        <v>873999.29148366675</v>
      </c>
      <c r="R37" s="14" cm="1">
        <f t="array" ref="R37">INDEX($D:$K,MATCH(DATE(YEAR($A$2)+$M37,MONTH($A$2),DAY($A$2)),$A:$A,0),COLUMN(H$2)-COLUMN($D$2)+1)</f>
        <v>350972.67198545363</v>
      </c>
      <c r="S37" s="14" cm="1">
        <f t="array" ref="S37">INDEX($D:$K,MATCH(DATE(YEAR($A$2)+$M37,MONTH($A$2),DAY($A$2)),$A:$A,0),COLUMN(I$2)-COLUMN($D$2)+1)</f>
        <v>172051.57072271357</v>
      </c>
      <c r="T37" s="16" cm="1">
        <f t="array" ref="T37">INDEX($D:$K,MATCH(DATE(YEAR($A$2)+$M37,MONTH($A$2),DAY($A$2)),$A:$A,0),COLUMN(J$2)-COLUMN($D$2)+1)</f>
        <v>1431922.2202662909</v>
      </c>
      <c r="U37" s="16" cm="1">
        <f t="array" ref="U37">INDEX($D:$K,MATCH(DATE(YEAR($A$2)+$M37,MONTH($A$2),DAY($A$2)),$A:$A,0),COLUMN(K$2)-COLUMN($D$2)+1)</f>
        <v>701947.72076095315</v>
      </c>
    </row>
    <row r="38" spans="1:21" x14ac:dyDescent="0.25">
      <c r="A38" s="5">
        <f t="shared" si="1"/>
        <v>46388</v>
      </c>
      <c r="B38" s="8">
        <f>B37*(1+aumento_risparmio_mensile)</f>
        <v>1000</v>
      </c>
      <c r="C38" s="8">
        <f>B38/(1+inflazione_mensile)^DATEDIF(A$2,A38,"M")</f>
        <v>942.3223345470434</v>
      </c>
      <c r="D38" s="10">
        <f>SUM(B$2:B38)</f>
        <v>37000</v>
      </c>
      <c r="E38" s="10">
        <f>SUM(C$2:C38)</f>
        <v>35922.692201648089</v>
      </c>
      <c r="F38" s="12">
        <f>B38+IF(ROW()&gt;2,F37*(1+rendimento_lordo_mensile),0)</f>
        <v>40924.034766094184</v>
      </c>
      <c r="G38" s="12">
        <f>F38/(1+inflazione)^(($A38-$A$2)/365.24)</f>
        <v>38563.046546944752</v>
      </c>
      <c r="H38" s="14">
        <f>(F38-D38)*tassazione</f>
        <v>1020.249039184488</v>
      </c>
      <c r="I38" s="14">
        <f>H38/(1+inflazione)^(($A38-$A$2)/365.24)</f>
        <v>961.38886139701322</v>
      </c>
      <c r="J38" s="16">
        <f t="shared" si="0"/>
        <v>39903.785726909693</v>
      </c>
      <c r="K38" s="16">
        <f>J38/(1+inflazione)^(($A38-$A$2)/365.24)</f>
        <v>37601.65768554774</v>
      </c>
      <c r="M38" s="6">
        <f>M37+1</f>
        <v>37</v>
      </c>
      <c r="N38" s="10" cm="1">
        <f t="array" ref="N38">INDEX($D:$K,MATCH(DATE(YEAR($A$2)+$M38,MONTH($A$2),DAY($A$2)),$A:$A,0),COLUMN(D$2)-COLUMN($D$2)+1)</f>
        <v>445000</v>
      </c>
      <c r="O38" s="10" cm="1">
        <f t="array" ref="O38">INDEX($D:$K,MATCH(DATE(YEAR($A$2)+$M38,MONTH($A$2),DAY($A$2)),$A:$A,0),COLUMN(E$2)-COLUMN($D$2)+1)</f>
        <v>315479.8670693633</v>
      </c>
      <c r="P38" s="12" cm="1">
        <f t="array" ref="P38">INDEX($D:$K,MATCH(DATE(YEAR($A$2)+$M38,MONTH($A$2),DAY($A$2)),$A:$A,0),COLUMN(F$2)-COLUMN($D$2)+1)</f>
        <v>1917000.2289896547</v>
      </c>
      <c r="Q38" s="12" cm="1">
        <f t="array" ref="Q38">INDEX($D:$K,MATCH(DATE(YEAR($A$2)+$M38,MONTH($A$2),DAY($A$2)),$A:$A,0),COLUMN(G$2)-COLUMN($D$2)+1)</f>
        <v>921275.32066248893</v>
      </c>
      <c r="R38" s="14" cm="1">
        <f t="array" ref="R38">INDEX($D:$K,MATCH(DATE(YEAR($A$2)+$M38,MONTH($A$2),DAY($A$2)),$A:$A,0),COLUMN(H$2)-COLUMN($D$2)+1)</f>
        <v>382720.05953731021</v>
      </c>
      <c r="S38" s="14" cm="1">
        <f t="array" ref="S38">INDEX($D:$K,MATCH(DATE(YEAR($A$2)+$M38,MONTH($A$2),DAY($A$2)),$A:$A,0),COLUMN(I$2)-COLUMN($D$2)+1)</f>
        <v>183928.27514685973</v>
      </c>
      <c r="T38" s="16" cm="1">
        <f t="array" ref="T38">INDEX($D:$K,MATCH(DATE(YEAR($A$2)+$M38,MONTH($A$2),DAY($A$2)),$A:$A,0),COLUMN(J$2)-COLUMN($D$2)+1)</f>
        <v>1534280.1694523445</v>
      </c>
      <c r="U38" s="16" cm="1">
        <f t="array" ref="U38">INDEX($D:$K,MATCH(DATE(YEAR($A$2)+$M38,MONTH($A$2),DAY($A$2)),$A:$A,0),COLUMN(K$2)-COLUMN($D$2)+1)</f>
        <v>737347.04551562923</v>
      </c>
    </row>
    <row r="39" spans="1:21" x14ac:dyDescent="0.25">
      <c r="A39" s="5">
        <f t="shared" si="1"/>
        <v>46419</v>
      </c>
      <c r="B39" s="8">
        <f>B38*(1+aumento_risparmio_mensile)</f>
        <v>1000</v>
      </c>
      <c r="C39" s="8">
        <f>B39/(1+inflazione_mensile)^DATEDIF(A$2,A39,"M")</f>
        <v>940.76857875294093</v>
      </c>
      <c r="D39" s="10">
        <f>SUM(B$2:B39)</f>
        <v>38000</v>
      </c>
      <c r="E39" s="10">
        <f>SUM(C$2:C39)</f>
        <v>36863.46078040103</v>
      </c>
      <c r="F39" s="12">
        <f>B39+IF(ROW()&gt;2,F38*(1+rendimento_lordo_mensile),0)</f>
        <v>42149.904900522262</v>
      </c>
      <c r="G39" s="12">
        <f>F39/(1+inflazione)^(($A39-$A$2)/365.24)</f>
        <v>39651.493063479364</v>
      </c>
      <c r="H39" s="14">
        <f>(F39-D39)*tassazione</f>
        <v>1078.9752741357881</v>
      </c>
      <c r="I39" s="14">
        <f>H39/(1+inflazione)^(($A39-$A$2)/365.24)</f>
        <v>1015.0196233902024</v>
      </c>
      <c r="J39" s="16">
        <f t="shared" si="0"/>
        <v>41070.929626386474</v>
      </c>
      <c r="K39" s="16">
        <f>J39/(1+inflazione)^(($A39-$A$2)/365.24)</f>
        <v>38636.473440089161</v>
      </c>
      <c r="M39" s="6">
        <f t="shared" si="2"/>
        <v>38</v>
      </c>
      <c r="N39" s="10" cm="1">
        <f t="array" ref="N39">INDEX($D:$K,MATCH(DATE(YEAR($A$2)+$M39,MONTH($A$2),DAY($A$2)),$A:$A,0),COLUMN(D$2)-COLUMN($D$2)+1)</f>
        <v>457000</v>
      </c>
      <c r="O39" s="10" cm="1">
        <f t="array" ref="O39">INDEX($D:$K,MATCH(DATE(YEAR($A$2)+$M39,MONTH($A$2),DAY($A$2)),$A:$A,0),COLUMN(E$2)-COLUMN($D$2)+1)</f>
        <v>321185.75859781425</v>
      </c>
      <c r="P39" s="12" cm="1">
        <f t="array" ref="P39">INDEX($D:$K,MATCH(DATE(YEAR($A$2)+$M39,MONTH($A$2),DAY($A$2)),$A:$A,0),COLUMN(F$2)-COLUMN($D$2)+1)</f>
        <v>2060262.1440146929</v>
      </c>
      <c r="Q39" s="12" cm="1">
        <f t="array" ref="Q39">INDEX($D:$K,MATCH(DATE(YEAR($A$2)+$M39,MONTH($A$2),DAY($A$2)),$A:$A,0),COLUMN(G$2)-COLUMN($D$2)+1)</f>
        <v>970722.80991459405</v>
      </c>
      <c r="R39" s="14" cm="1">
        <f t="array" ref="R39">INDEX($D:$K,MATCH(DATE(YEAR($A$2)+$M39,MONTH($A$2),DAY($A$2)),$A:$A,0),COLUMN(H$2)-COLUMN($D$2)+1)</f>
        <v>416848.15744382015</v>
      </c>
      <c r="S39" s="14" cm="1">
        <f t="array" ref="S39">INDEX($D:$K,MATCH(DATE(YEAR($A$2)+$M39,MONTH($A$2),DAY($A$2)),$A:$A,0),COLUMN(I$2)-COLUMN($D$2)+1)</f>
        <v>196404.14006398423</v>
      </c>
      <c r="T39" s="16" cm="1">
        <f t="array" ref="T39">INDEX($D:$K,MATCH(DATE(YEAR($A$2)+$M39,MONTH($A$2),DAY($A$2)),$A:$A,0),COLUMN(J$2)-COLUMN($D$2)+1)</f>
        <v>1643413.9865708728</v>
      </c>
      <c r="U39" s="16" cm="1">
        <f t="array" ref="U39">INDEX($D:$K,MATCH(DATE(YEAR($A$2)+$M39,MONTH($A$2),DAY($A$2)),$A:$A,0),COLUMN(K$2)-COLUMN($D$2)+1)</f>
        <v>774318.66985060985</v>
      </c>
    </row>
    <row r="40" spans="1:21" x14ac:dyDescent="0.25">
      <c r="A40" s="5">
        <f t="shared" si="1"/>
        <v>46447</v>
      </c>
      <c r="B40" s="8">
        <f>B39*(1+aumento_risparmio_mensile)</f>
        <v>1000</v>
      </c>
      <c r="C40" s="8">
        <f>B40/(1+inflazione_mensile)^DATEDIF(A$2,A40,"M")</f>
        <v>939.21738488163214</v>
      </c>
      <c r="D40" s="10">
        <f>SUM(B$2:B40)</f>
        <v>39000</v>
      </c>
      <c r="E40" s="10">
        <f>SUM(C$2:C40)</f>
        <v>37802.678165282661</v>
      </c>
      <c r="F40" s="12">
        <f>B40+IF(ROW()&gt;2,F39*(1+rendimento_lordo_mensile),0)</f>
        <v>43382.540923349108</v>
      </c>
      <c r="G40" s="12">
        <f>F40/(1+inflazione)^(($A40-$A$2)/365.24)</f>
        <v>40749.156703022883</v>
      </c>
      <c r="H40" s="14">
        <f>(F40-D40)*tassazione</f>
        <v>1139.4606400707682</v>
      </c>
      <c r="I40" s="14">
        <f>H40/(1+inflazione)^(($A40-$A$2)/365.24)</f>
        <v>1070.2936985920087</v>
      </c>
      <c r="J40" s="16">
        <f t="shared" si="0"/>
        <v>42243.080283278337</v>
      </c>
      <c r="K40" s="16">
        <f>J40/(1+inflazione)^(($A40-$A$2)/365.24)</f>
        <v>39678.863004430874</v>
      </c>
      <c r="M40" s="6">
        <f t="shared" si="2"/>
        <v>39</v>
      </c>
      <c r="N40" s="10" cm="1">
        <f t="array" ref="N40">INDEX($D:$K,MATCH(DATE(YEAR($A$2)+$M40,MONTH($A$2),DAY($A$2)),$A:$A,0),COLUMN(D$2)-COLUMN($D$2)+1)</f>
        <v>469000</v>
      </c>
      <c r="O40" s="10" cm="1">
        <f t="array" ref="O40">INDEX($D:$K,MATCH(DATE(YEAR($A$2)+$M40,MONTH($A$2),DAY($A$2)),$A:$A,0),COLUMN(E$2)-COLUMN($D$2)+1)</f>
        <v>326779.76990021719</v>
      </c>
      <c r="P40" s="12" cm="1">
        <f t="array" ref="P40">INDEX($D:$K,MATCH(DATE(YEAR($A$2)+$M40,MONTH($A$2),DAY($A$2)),$A:$A,0),COLUMN(F$2)-COLUMN($D$2)+1)</f>
        <v>2213305.8393357256</v>
      </c>
      <c r="Q40" s="12" cm="1">
        <f t="array" ref="Q40">INDEX($D:$K,MATCH(DATE(YEAR($A$2)+$M40,MONTH($A$2),DAY($A$2)),$A:$A,0),COLUMN(G$2)-COLUMN($D$2)+1)</f>
        <v>1022397.2231298478</v>
      </c>
      <c r="R40" s="14" cm="1">
        <f t="array" ref="R40">INDEX($D:$K,MATCH(DATE(YEAR($A$2)+$M40,MONTH($A$2),DAY($A$2)),$A:$A,0),COLUMN(H$2)-COLUMN($D$2)+1)</f>
        <v>453519.51822728867</v>
      </c>
      <c r="S40" s="14" cm="1">
        <f t="array" ref="S40">INDEX($D:$K,MATCH(DATE(YEAR($A$2)+$M40,MONTH($A$2),DAY($A$2)),$A:$A,0),COLUMN(I$2)-COLUMN($D$2)+1)</f>
        <v>209495.26623484111</v>
      </c>
      <c r="T40" s="16" cm="1">
        <f t="array" ref="T40">INDEX($D:$K,MATCH(DATE(YEAR($A$2)+$M40,MONTH($A$2),DAY($A$2)),$A:$A,0),COLUMN(J$2)-COLUMN($D$2)+1)</f>
        <v>1759786.3211084369</v>
      </c>
      <c r="U40" s="16" cm="1">
        <f t="array" ref="U40">INDEX($D:$K,MATCH(DATE(YEAR($A$2)+$M40,MONTH($A$2),DAY($A$2)),$A:$A,0),COLUMN(K$2)-COLUMN($D$2)+1)</f>
        <v>812901.95689500659</v>
      </c>
    </row>
    <row r="41" spans="1:21" x14ac:dyDescent="0.25">
      <c r="A41" s="5">
        <f t="shared" si="1"/>
        <v>46478</v>
      </c>
      <c r="B41" s="8">
        <f>B40*(1+aumento_risparmio_mensile)</f>
        <v>1000</v>
      </c>
      <c r="C41" s="8">
        <f>B41/(1+inflazione_mensile)^DATEDIF(A$2,A41,"M")</f>
        <v>937.66874870886977</v>
      </c>
      <c r="D41" s="10">
        <f>SUM(B$2:B41)</f>
        <v>40000</v>
      </c>
      <c r="E41" s="10">
        <f>SUM(C$2:C41)</f>
        <v>38740.346913991532</v>
      </c>
      <c r="F41" s="12">
        <f>B41+IF(ROW()&gt;2,F40*(1+rendimento_lordo_mensile),0)</f>
        <v>44621.980177229983</v>
      </c>
      <c r="G41" s="12">
        <f>F41/(1+inflazione)^(($A41-$A$2)/365.24)</f>
        <v>41842.972959334504</v>
      </c>
      <c r="H41" s="14">
        <f>(F41-D41)*tassazione</f>
        <v>1201.7148460797957</v>
      </c>
      <c r="I41" s="14">
        <f>H41/(1+inflazione)^(($A41-$A$2)/365.24)</f>
        <v>1126.8733841401024</v>
      </c>
      <c r="J41" s="16">
        <f t="shared" si="0"/>
        <v>43420.265331150185</v>
      </c>
      <c r="K41" s="16">
        <f>J41/(1+inflazione)^(($A41-$A$2)/365.24)</f>
        <v>40716.099575194399</v>
      </c>
      <c r="M41" s="17">
        <f t="shared" si="2"/>
        <v>40</v>
      </c>
      <c r="N41" s="18" cm="1">
        <f t="array" ref="N41">INDEX($D:$K,MATCH(DATE(YEAR($A$2)+$M41,MONTH($A$2),DAY($A$2)),$A:$A,0),COLUMN(D$2)-COLUMN($D$2)+1)</f>
        <v>481000</v>
      </c>
      <c r="O41" s="18" cm="1">
        <f t="array" ref="O41">INDEX($D:$K,MATCH(DATE(YEAR($A$2)+$M41,MONTH($A$2),DAY($A$2)),$A:$A,0),COLUMN(E$2)-COLUMN($D$2)+1)</f>
        <v>332264.09470649454</v>
      </c>
      <c r="P41" s="18" cm="1">
        <f t="array" ref="P41">INDEX($D:$K,MATCH(DATE(YEAR($A$2)+$M41,MONTH($A$2),DAY($A$2)),$A:$A,0),COLUMN(F$2)-COLUMN($D$2)+1)</f>
        <v>2376799.205129582</v>
      </c>
      <c r="Q41" s="18" cm="1">
        <f t="array" ref="Q41">INDEX($D:$K,MATCH(DATE(YEAR($A$2)+$M41,MONTH($A$2),DAY($A$2)),$A:$A,0),COLUMN(G$2)-COLUMN($D$2)+1)</f>
        <v>1076406.2342796326</v>
      </c>
      <c r="R41" s="18" cm="1">
        <f t="array" ref="R41">INDEX($D:$K,MATCH(DATE(YEAR($A$2)+$M41,MONTH($A$2),DAY($A$2)),$A:$A,0),COLUMN(H$2)-COLUMN($D$2)+1)</f>
        <v>492907.79333369131</v>
      </c>
      <c r="S41" s="18" cm="1">
        <f t="array" ref="S41">INDEX($D:$K,MATCH(DATE(YEAR($A$2)+$M41,MONTH($A$2),DAY($A$2)),$A:$A,0),COLUMN(I$2)-COLUMN($D$2)+1)</f>
        <v>223228.37390905121</v>
      </c>
      <c r="T41" s="18" cm="1">
        <f t="array" ref="T41">INDEX($D:$K,MATCH(DATE(YEAR($A$2)+$M41,MONTH($A$2),DAY($A$2)),$A:$A,0),COLUMN(J$2)-COLUMN($D$2)+1)</f>
        <v>1883891.4117958907</v>
      </c>
      <c r="U41" s="18" cm="1">
        <f t="array" ref="U41">INDEX($D:$K,MATCH(DATE(YEAR($A$2)+$M41,MONTH($A$2),DAY($A$2)),$A:$A,0),COLUMN(K$2)-COLUMN($D$2)+1)</f>
        <v>853177.86037058127</v>
      </c>
    </row>
    <row r="42" spans="1:21" x14ac:dyDescent="0.25">
      <c r="A42" s="5">
        <f t="shared" si="1"/>
        <v>46508</v>
      </c>
      <c r="B42" s="8">
        <f>B41*(1+aumento_risparmio_mensile)</f>
        <v>1000</v>
      </c>
      <c r="C42" s="8">
        <f>B42/(1+inflazione_mensile)^DATEDIF(A$2,A42,"M")</f>
        <v>936.12266601737156</v>
      </c>
      <c r="D42" s="10">
        <f>SUM(B$2:B42)</f>
        <v>41000</v>
      </c>
      <c r="E42" s="10">
        <f>SUM(C$2:C42)</f>
        <v>39676.469580008903</v>
      </c>
      <c r="F42" s="12">
        <f>B42+IF(ROW()&gt;2,F41*(1+rendimento_lordo_mensile),0)</f>
        <v>45868.260210923741</v>
      </c>
      <c r="G42" s="12">
        <f>F42/(1+inflazione)^(($A42-$A$2)/365.24)</f>
        <v>42941.732621345393</v>
      </c>
      <c r="H42" s="14">
        <f>(F42-D42)*tassazione</f>
        <v>1265.7476548401728</v>
      </c>
      <c r="I42" s="14">
        <f>H42/(1+inflazione)^(($A42-$A$2)/365.24)</f>
        <v>1184.9892956545398</v>
      </c>
      <c r="J42" s="16">
        <f t="shared" si="0"/>
        <v>44602.512556083566</v>
      </c>
      <c r="K42" s="16">
        <f>J42/(1+inflazione)^(($A42-$A$2)/365.24)</f>
        <v>41756.743325690855</v>
      </c>
      <c r="M42" s="6">
        <f t="shared" si="2"/>
        <v>41</v>
      </c>
      <c r="N42" s="10" cm="1">
        <f t="array" ref="N42">INDEX($D:$K,MATCH(DATE(YEAR($A$2)+$M42,MONTH($A$2),DAY($A$2)),$A:$A,0),COLUMN(D$2)-COLUMN($D$2)+1)</f>
        <v>493000</v>
      </c>
      <c r="O42" s="10" cm="1">
        <f t="array" ref="O42">INDEX($D:$K,MATCH(DATE(YEAR($A$2)+$M42,MONTH($A$2),DAY($A$2)),$A:$A,0),COLUMN(E$2)-COLUMN($D$2)+1)</f>
        <v>337640.88373225665</v>
      </c>
      <c r="P42" s="12" cm="1">
        <f t="array" ref="P42">INDEX($D:$K,MATCH(DATE(YEAR($A$2)+$M42,MONTH($A$2),DAY($A$2)),$A:$A,0),COLUMN(F$2)-COLUMN($D$2)+1)</f>
        <v>2551455.7344464771</v>
      </c>
      <c r="Q42" s="12" cm="1">
        <f t="array" ref="Q42">INDEX($D:$K,MATCH(DATE(YEAR($A$2)+$M42,MONTH($A$2),DAY($A$2)),$A:$A,0),COLUMN(G$2)-COLUMN($D$2)+1)</f>
        <v>1132801.1513926256</v>
      </c>
      <c r="R42" s="14" cm="1">
        <f t="array" ref="R42">INDEX($D:$K,MATCH(DATE(YEAR($A$2)+$M42,MONTH($A$2),DAY($A$2)),$A:$A,0),COLUMN(H$2)-COLUMN($D$2)+1)</f>
        <v>535198.4909560841</v>
      </c>
      <c r="S42" s="14" cm="1">
        <f t="array" ref="S42">INDEX($D:$K,MATCH(DATE(YEAR($A$2)+$M42,MONTH($A$2),DAY($A$2)),$A:$A,0),COLUMN(I$2)-COLUMN($D$2)+1)</f>
        <v>237618.6498529143</v>
      </c>
      <c r="T42" s="16" cm="1">
        <f t="array" ref="T42">INDEX($D:$K,MATCH(DATE(YEAR($A$2)+$M42,MONTH($A$2),DAY($A$2)),$A:$A,0),COLUMN(J$2)-COLUMN($D$2)+1)</f>
        <v>2016257.243490393</v>
      </c>
      <c r="U42" s="16" cm="1">
        <f t="array" ref="U42">INDEX($D:$K,MATCH(DATE(YEAR($A$2)+$M42,MONTH($A$2),DAY($A$2)),$A:$A,0),COLUMN(K$2)-COLUMN($D$2)+1)</f>
        <v>895182.50153971126</v>
      </c>
    </row>
    <row r="43" spans="1:21" x14ac:dyDescent="0.25">
      <c r="A43" s="5">
        <f t="shared" si="1"/>
        <v>46539</v>
      </c>
      <c r="B43" s="8">
        <f>B42*(1+aumento_risparmio_mensile)</f>
        <v>1000</v>
      </c>
      <c r="C43" s="8">
        <f>B43/(1+inflazione_mensile)^DATEDIF(A$2,A43,"M")</f>
        <v>934.57913259680993</v>
      </c>
      <c r="D43" s="10">
        <f>SUM(B$2:B43)</f>
        <v>42000</v>
      </c>
      <c r="E43" s="10">
        <f>SUM(C$2:C43)</f>
        <v>40611.048712605712</v>
      </c>
      <c r="F43" s="12">
        <f>B43+IF(ROW()&gt;2,F42*(1+rendimento_lordo_mensile),0)</f>
        <v>47121.418780430358</v>
      </c>
      <c r="G43" s="12">
        <f>F43/(1+inflazione)^(($A43-$A$2)/365.24)</f>
        <v>44040.851628184588</v>
      </c>
      <c r="H43" s="14">
        <f>(F43-D43)*tassazione</f>
        <v>1331.5688829118933</v>
      </c>
      <c r="I43" s="14">
        <f>H43/(1+inflazione)^(($A43-$A$2)/365.24)</f>
        <v>1244.5174428700552</v>
      </c>
      <c r="J43" s="16">
        <f t="shared" si="0"/>
        <v>45789.849897518463</v>
      </c>
      <c r="K43" s="16">
        <f>J43/(1+inflazione)^(($A43-$A$2)/365.24)</f>
        <v>42796.334185314532</v>
      </c>
      <c r="M43" s="6">
        <f t="shared" si="2"/>
        <v>42</v>
      </c>
      <c r="N43" s="10" cm="1">
        <f t="array" ref="N43">INDEX($D:$K,MATCH(DATE(YEAR($A$2)+$M43,MONTH($A$2),DAY($A$2)),$A:$A,0),COLUMN(D$2)-COLUMN($D$2)+1)</f>
        <v>505000</v>
      </c>
      <c r="O43" s="10" cm="1">
        <f t="array" ref="O43">INDEX($D:$K,MATCH(DATE(YEAR($A$2)+$M43,MONTH($A$2),DAY($A$2)),$A:$A,0),COLUMN(E$2)-COLUMN($D$2)+1)</f>
        <v>342912.24552221951</v>
      </c>
      <c r="P43" s="12" cm="1">
        <f t="array" ref="P43">INDEX($D:$K,MATCH(DATE(YEAR($A$2)+$M43,MONTH($A$2),DAY($A$2)),$A:$A,0),COLUMN(F$2)-COLUMN($D$2)+1)</f>
        <v>2738037.6369286012</v>
      </c>
      <c r="Q43" s="12" cm="1">
        <f t="array" ref="Q43">INDEX($D:$K,MATCH(DATE(YEAR($A$2)+$M43,MONTH($A$2),DAY($A$2)),$A:$A,0),COLUMN(G$2)-COLUMN($D$2)+1)</f>
        <v>1191819.6368153889</v>
      </c>
      <c r="R43" s="14" cm="1">
        <f t="array" ref="R43">INDEX($D:$K,MATCH(DATE(YEAR($A$2)+$M43,MONTH($A$2),DAY($A$2)),$A:$A,0),COLUMN(H$2)-COLUMN($D$2)+1)</f>
        <v>580589.78560143628</v>
      </c>
      <c r="S43" s="14" cm="1">
        <f t="array" ref="S43">INDEX($D:$K,MATCH(DATE(YEAR($A$2)+$M43,MONTH($A$2),DAY($A$2)),$A:$A,0),COLUMN(I$2)-COLUMN($D$2)+1)</f>
        <v>252720.52439367992</v>
      </c>
      <c r="T43" s="16" cm="1">
        <f t="array" ref="T43">INDEX($D:$K,MATCH(DATE(YEAR($A$2)+$M43,MONTH($A$2),DAY($A$2)),$A:$A,0),COLUMN(J$2)-COLUMN($D$2)+1)</f>
        <v>2157447.851327165</v>
      </c>
      <c r="U43" s="16" cm="1">
        <f t="array" ref="U43">INDEX($D:$K,MATCH(DATE(YEAR($A$2)+$M43,MONTH($A$2),DAY($A$2)),$A:$A,0),COLUMN(K$2)-COLUMN($D$2)+1)</f>
        <v>939099.112421709</v>
      </c>
    </row>
    <row r="44" spans="1:21" x14ac:dyDescent="0.25">
      <c r="A44" s="5">
        <f t="shared" si="1"/>
        <v>46569</v>
      </c>
      <c r="B44" s="8">
        <f>B43*(1+aumento_risparmio_mensile)</f>
        <v>1000</v>
      </c>
      <c r="C44" s="8">
        <f>B44/(1+inflazione_mensile)^DATEDIF(A$2,A44,"M")</f>
        <v>933.03814424379846</v>
      </c>
      <c r="D44" s="10">
        <f>SUM(B$2:B44)</f>
        <v>43000</v>
      </c>
      <c r="E44" s="10">
        <f>SUM(C$2:C44)</f>
        <v>41544.086856849513</v>
      </c>
      <c r="F44" s="12">
        <f>B44+IF(ROW()&gt;2,F43*(1+rendimento_lordo_mensile),0)</f>
        <v>48381.493850134771</v>
      </c>
      <c r="G44" s="12">
        <f>F44/(1+inflazione)^(($A44-$A$2)/365.24)</f>
        <v>45145.059010223609</v>
      </c>
      <c r="H44" s="14">
        <f>(F44-D44)*tassazione</f>
        <v>1399.1884010350407</v>
      </c>
      <c r="I44" s="14">
        <f>H44/(1+inflazione)^(($A44-$A$2)/365.24)</f>
        <v>1305.5909998730099</v>
      </c>
      <c r="J44" s="16">
        <f t="shared" si="0"/>
        <v>46982.305449099731</v>
      </c>
      <c r="K44" s="16">
        <f>J44/(1+inflazione)^(($A44-$A$2)/365.24)</f>
        <v>43839.468010350603</v>
      </c>
      <c r="M44" s="6">
        <f t="shared" si="2"/>
        <v>43</v>
      </c>
      <c r="N44" s="10" cm="1">
        <f t="array" ref="N44">INDEX($D:$K,MATCH(DATE(YEAR($A$2)+$M44,MONTH($A$2),DAY($A$2)),$A:$A,0),COLUMN(D$2)-COLUMN($D$2)+1)</f>
        <v>517000</v>
      </c>
      <c r="O44" s="10" cm="1">
        <f t="array" ref="O44">INDEX($D:$K,MATCH(DATE(YEAR($A$2)+$M44,MONTH($A$2),DAY($A$2)),$A:$A,0),COLUMN(E$2)-COLUMN($D$2)+1)</f>
        <v>348080.24727708509</v>
      </c>
      <c r="P44" s="12" cm="1">
        <f t="array" ref="P44">INDEX($D:$K,MATCH(DATE(YEAR($A$2)+$M44,MONTH($A$2),DAY($A$2)),$A:$A,0),COLUMN(F$2)-COLUMN($D$2)+1)</f>
        <v>2937359.1651303018</v>
      </c>
      <c r="Q44" s="12" cm="1">
        <f t="array" ref="Q44">INDEX($D:$K,MATCH(DATE(YEAR($A$2)+$M44,MONTH($A$2),DAY($A$2)),$A:$A,0),COLUMN(G$2)-COLUMN($D$2)+1)</f>
        <v>1253526.8927017753</v>
      </c>
      <c r="R44" s="14" cm="1">
        <f t="array" ref="R44">INDEX($D:$K,MATCH(DATE(YEAR($A$2)+$M44,MONTH($A$2),DAY($A$2)),$A:$A,0),COLUMN(H$2)-COLUMN($D$2)+1)</f>
        <v>629293.38293387846</v>
      </c>
      <c r="S44" s="14" cm="1">
        <f t="array" ref="S44">INDEX($D:$K,MATCH(DATE(YEAR($A$2)+$M44,MONTH($A$2),DAY($A$2)),$A:$A,0),COLUMN(I$2)-COLUMN($D$2)+1)</f>
        <v>268552.85123836738</v>
      </c>
      <c r="T44" s="16" cm="1">
        <f t="array" ref="T44">INDEX($D:$K,MATCH(DATE(YEAR($A$2)+$M44,MONTH($A$2),DAY($A$2)),$A:$A,0),COLUMN(J$2)-COLUMN($D$2)+1)</f>
        <v>2308065.7821964235</v>
      </c>
      <c r="U44" s="16" cm="1">
        <f t="array" ref="U44">INDEX($D:$K,MATCH(DATE(YEAR($A$2)+$M44,MONTH($A$2),DAY($A$2)),$A:$A,0),COLUMN(K$2)-COLUMN($D$2)+1)</f>
        <v>984974.04146340792</v>
      </c>
    </row>
    <row r="45" spans="1:21" x14ac:dyDescent="0.25">
      <c r="A45" s="5">
        <f t="shared" si="1"/>
        <v>46600</v>
      </c>
      <c r="B45" s="8">
        <f>B44*(1+aumento_risparmio_mensile)</f>
        <v>1000</v>
      </c>
      <c r="C45" s="8">
        <f>B45/(1+inflazione_mensile)^DATEDIF(A$2,A45,"M")</f>
        <v>931.49969676188232</v>
      </c>
      <c r="D45" s="10">
        <f>SUM(B$2:B45)</f>
        <v>44000</v>
      </c>
      <c r="E45" s="10">
        <f>SUM(C$2:C45)</f>
        <v>42475.586553611392</v>
      </c>
      <c r="F45" s="12">
        <f>B45+IF(ROW()&gt;2,F44*(1+rendimento_lordo_mensile),0)</f>
        <v>49648.523593956983</v>
      </c>
      <c r="G45" s="12">
        <f>F45/(1+inflazione)^(($A45-$A$2)/365.24)</f>
        <v>46249.532171906874</v>
      </c>
      <c r="H45" s="14">
        <f>(F45-D45)*tassazione</f>
        <v>1468.6161344288157</v>
      </c>
      <c r="I45" s="14">
        <f>H45/(1+inflazione)^(($A45-$A$2)/365.24)</f>
        <v>1368.0730914164449</v>
      </c>
      <c r="J45" s="16">
        <f t="shared" si="0"/>
        <v>48179.907459528171</v>
      </c>
      <c r="K45" s="16">
        <f>J45/(1+inflazione)^(($A45-$A$2)/365.24)</f>
        <v>44881.459080490436</v>
      </c>
      <c r="M45" s="6">
        <f t="shared" si="2"/>
        <v>44</v>
      </c>
      <c r="N45" s="10" cm="1">
        <f t="array" ref="N45">INDEX($D:$K,MATCH(DATE(YEAR($A$2)+$M45,MONTH($A$2),DAY($A$2)),$A:$A,0),COLUMN(D$2)-COLUMN($D$2)+1)</f>
        <v>529000</v>
      </c>
      <c r="O45" s="10" cm="1">
        <f t="array" ref="O45">INDEX($D:$K,MATCH(DATE(YEAR($A$2)+$M45,MONTH($A$2),DAY($A$2)),$A:$A,0),COLUMN(E$2)-COLUMN($D$2)+1)</f>
        <v>353146.91566420806</v>
      </c>
      <c r="P45" s="12" cm="1">
        <f t="array" ref="P45">INDEX($D:$K,MATCH(DATE(YEAR($A$2)+$M45,MONTH($A$2),DAY($A$2)),$A:$A,0),COLUMN(F$2)-COLUMN($D$2)+1)</f>
        <v>3150290.1679560859</v>
      </c>
      <c r="Q45" s="12" cm="1">
        <f t="array" ref="Q45">INDEX($D:$K,MATCH(DATE(YEAR($A$2)+$M45,MONTH($A$2),DAY($A$2)),$A:$A,0),COLUMN(G$2)-COLUMN($D$2)+1)</f>
        <v>1318052.2891550993</v>
      </c>
      <c r="R45" s="14" cm="1">
        <f t="array" ref="R45">INDEX($D:$K,MATCH(DATE(YEAR($A$2)+$M45,MONTH($A$2),DAY($A$2)),$A:$A,0),COLUMN(H$2)-COLUMN($D$2)+1)</f>
        <v>681535.44366858236</v>
      </c>
      <c r="S45" s="14" cm="1">
        <f t="array" ref="S45">INDEX($D:$K,MATCH(DATE(YEAR($A$2)+$M45,MONTH($A$2),DAY($A$2)),$A:$A,0),COLUMN(I$2)-COLUMN($D$2)+1)</f>
        <v>285148.13041826221</v>
      </c>
      <c r="T45" s="16" cm="1">
        <f t="array" ref="T45">INDEX($D:$K,MATCH(DATE(YEAR($A$2)+$M45,MONTH($A$2),DAY($A$2)),$A:$A,0),COLUMN(J$2)-COLUMN($D$2)+1)</f>
        <v>2468754.7242875034</v>
      </c>
      <c r="U45" s="16" cm="1">
        <f t="array" ref="U45">INDEX($D:$K,MATCH(DATE(YEAR($A$2)+$M45,MONTH($A$2),DAY($A$2)),$A:$A,0),COLUMN(K$2)-COLUMN($D$2)+1)</f>
        <v>1032904.158736837</v>
      </c>
    </row>
    <row r="46" spans="1:21" x14ac:dyDescent="0.25">
      <c r="A46" s="5">
        <f t="shared" si="1"/>
        <v>46631</v>
      </c>
      <c r="B46" s="8">
        <f>B45*(1+aumento_risparmio_mensile)</f>
        <v>1000</v>
      </c>
      <c r="C46" s="8">
        <f>B46/(1+inflazione_mensile)^DATEDIF(A$2,A46,"M")</f>
        <v>929.9637859615251</v>
      </c>
      <c r="D46" s="10">
        <f>SUM(B$2:B46)</f>
        <v>45000</v>
      </c>
      <c r="E46" s="10">
        <f>SUM(C$2:C46)</f>
        <v>43405.550339572917</v>
      </c>
      <c r="F46" s="12">
        <f>B46+IF(ROW()&gt;2,F45*(1+rendimento_lordo_mensile),0)</f>
        <v>50922.546396508551</v>
      </c>
      <c r="G46" s="12">
        <f>F46/(1+inflazione)^(($A46-$A$2)/365.24)</f>
        <v>47356.6717870348</v>
      </c>
      <c r="H46" s="14">
        <f>(F46-D46)*tassazione</f>
        <v>1539.8620630922233</v>
      </c>
      <c r="I46" s="14">
        <f>H46/(1+inflazione)^(($A46-$A$2)/365.24)</f>
        <v>1432.0325176072611</v>
      </c>
      <c r="J46" s="16">
        <f t="shared" si="0"/>
        <v>49382.684333416328</v>
      </c>
      <c r="K46" s="16">
        <f>J46/(1+inflazione)^(($A46-$A$2)/365.24)</f>
        <v>45924.639269427542</v>
      </c>
      <c r="M46" s="6">
        <f t="shared" si="2"/>
        <v>45</v>
      </c>
      <c r="N46" s="10" cm="1">
        <f t="array" ref="N46">INDEX($D:$K,MATCH(DATE(YEAR($A$2)+$M46,MONTH($A$2),DAY($A$2)),$A:$A,0),COLUMN(D$2)-COLUMN($D$2)+1)</f>
        <v>541000</v>
      </c>
      <c r="O46" s="10" cm="1">
        <f t="array" ref="O46">INDEX($D:$K,MATCH(DATE(YEAR($A$2)+$M46,MONTH($A$2),DAY($A$2)),$A:$A,0),COLUMN(E$2)-COLUMN($D$2)+1)</f>
        <v>358114.2376123679</v>
      </c>
      <c r="P46" s="12" cm="1">
        <f t="array" ref="P46">INDEX($D:$K,MATCH(DATE(YEAR($A$2)+$M46,MONTH($A$2),DAY($A$2)),$A:$A,0),COLUMN(F$2)-COLUMN($D$2)+1)</f>
        <v>3377759.8867238103</v>
      </c>
      <c r="Q46" s="12" cm="1">
        <f t="array" ref="Q46">INDEX($D:$K,MATCH(DATE(YEAR($A$2)+$M46,MONTH($A$2),DAY($A$2)),$A:$A,0),COLUMN(G$2)-COLUMN($D$2)+1)</f>
        <v>1385456.1620486481</v>
      </c>
      <c r="R46" s="14" cm="1">
        <f t="array" ref="R46">INDEX($D:$K,MATCH(DATE(YEAR($A$2)+$M46,MONTH($A$2),DAY($A$2)),$A:$A,0),COLUMN(H$2)-COLUMN($D$2)+1)</f>
        <v>737557.57054819074</v>
      </c>
      <c r="S46" s="14" cm="1">
        <f t="array" ref="S46">INDEX($D:$K,MATCH(DATE(YEAR($A$2)+$M46,MONTH($A$2),DAY($A$2)),$A:$A,0),COLUMN(I$2)-COLUMN($D$2)+1)</f>
        <v>302524.07372057094</v>
      </c>
      <c r="T46" s="16" cm="1">
        <f t="array" ref="T46">INDEX($D:$K,MATCH(DATE(YEAR($A$2)+$M46,MONTH($A$2),DAY($A$2)),$A:$A,0),COLUMN(J$2)-COLUMN($D$2)+1)</f>
        <v>2640202.3161756196</v>
      </c>
      <c r="U46" s="16" cm="1">
        <f t="array" ref="U46">INDEX($D:$K,MATCH(DATE(YEAR($A$2)+$M46,MONTH($A$2),DAY($A$2)),$A:$A,0),COLUMN(K$2)-COLUMN($D$2)+1)</f>
        <v>1082932.0883280772</v>
      </c>
    </row>
    <row r="47" spans="1:21" x14ac:dyDescent="0.25">
      <c r="A47" s="5">
        <f t="shared" si="1"/>
        <v>46661</v>
      </c>
      <c r="B47" s="8">
        <f>B46*(1+aumento_risparmio_mensile)</f>
        <v>1000</v>
      </c>
      <c r="C47" s="8">
        <f>B47/(1+inflazione_mensile)^DATEDIF(A$2,A47,"M")</f>
        <v>928.43040766009949</v>
      </c>
      <c r="D47" s="10">
        <f>SUM(B$2:B47)</f>
        <v>46000</v>
      </c>
      <c r="E47" s="10">
        <f>SUM(C$2:C47)</f>
        <v>44333.980747233014</v>
      </c>
      <c r="F47" s="12">
        <f>B47+IF(ROW()&gt;2,F46*(1+rendimento_lordo_mensile),0)</f>
        <v>52203.600854255441</v>
      </c>
      <c r="G47" s="12">
        <f>F47/(1+inflazione)^(($A47-$A$2)/365.24)</f>
        <v>48469.118530357089</v>
      </c>
      <c r="H47" s="14">
        <f>(F47-D47)*tassazione</f>
        <v>1612.9362221064148</v>
      </c>
      <c r="I47" s="14">
        <f>H47/(1+inflazione)^(($A47-$A$2)/365.24)</f>
        <v>1497.551809681524</v>
      </c>
      <c r="J47" s="16">
        <f t="shared" si="0"/>
        <v>50590.664632149026</v>
      </c>
      <c r="K47" s="16">
        <f>J47/(1+inflazione)^(($A47-$A$2)/365.24)</f>
        <v>46971.566720675561</v>
      </c>
      <c r="M47" s="6">
        <f t="shared" si="2"/>
        <v>46</v>
      </c>
      <c r="N47" s="10" cm="1">
        <f t="array" ref="N47">INDEX($D:$K,MATCH(DATE(YEAR($A$2)+$M47,MONTH($A$2),DAY($A$2)),$A:$A,0),COLUMN(D$2)-COLUMN($D$2)+1)</f>
        <v>553000</v>
      </c>
      <c r="O47" s="10" cm="1">
        <f t="array" ref="O47">INDEX($D:$K,MATCH(DATE(YEAR($A$2)+$M47,MONTH($A$2),DAY($A$2)),$A:$A,0),COLUMN(E$2)-COLUMN($D$2)+1)</f>
        <v>362984.16109095595</v>
      </c>
      <c r="P47" s="12" cm="1">
        <f t="array" ref="P47">INDEX($D:$K,MATCH(DATE(YEAR($A$2)+$M47,MONTH($A$2),DAY($A$2)),$A:$A,0),COLUMN(F$2)-COLUMN($D$2)+1)</f>
        <v>3620761.0104192765</v>
      </c>
      <c r="Q47" s="12" cm="1">
        <f t="array" ref="Q47">INDEX($D:$K,MATCH(DATE(YEAR($A$2)+$M47,MONTH($A$2),DAY($A$2)),$A:$A,0),COLUMN(G$2)-COLUMN($D$2)+1)</f>
        <v>1456026.7510709208</v>
      </c>
      <c r="R47" s="14" cm="1">
        <f t="array" ref="R47">INDEX($D:$K,MATCH(DATE(YEAR($A$2)+$M47,MONTH($A$2),DAY($A$2)),$A:$A,0),COLUMN(H$2)-COLUMN($D$2)+1)</f>
        <v>797617.86270901188</v>
      </c>
      <c r="S47" s="14" cm="1">
        <f t="array" ref="S47">INDEX($D:$K,MATCH(DATE(YEAR($A$2)+$M47,MONTH($A$2),DAY($A$2)),$A:$A,0),COLUMN(I$2)-COLUMN($D$2)+1)</f>
        <v>320748.30177809834</v>
      </c>
      <c r="T47" s="16" cm="1">
        <f t="array" ref="T47">INDEX($D:$K,MATCH(DATE(YEAR($A$2)+$M47,MONTH($A$2),DAY($A$2)),$A:$A,0),COLUMN(J$2)-COLUMN($D$2)+1)</f>
        <v>2823143.1477102647</v>
      </c>
      <c r="U47" s="16" cm="1">
        <f t="array" ref="U47">INDEX($D:$K,MATCH(DATE(YEAR($A$2)+$M47,MONTH($A$2),DAY($A$2)),$A:$A,0),COLUMN(K$2)-COLUMN($D$2)+1)</f>
        <v>1135278.4492928225</v>
      </c>
    </row>
    <row r="48" spans="1:21" x14ac:dyDescent="0.25">
      <c r="A48" s="5">
        <f t="shared" si="1"/>
        <v>46692</v>
      </c>
      <c r="B48" s="8">
        <f>B47*(1+aumento_risparmio_mensile)</f>
        <v>1000</v>
      </c>
      <c r="C48" s="8">
        <f>B48/(1+inflazione_mensile)^DATEDIF(A$2,A48,"M")</f>
        <v>926.89955768187428</v>
      </c>
      <c r="D48" s="10">
        <f>SUM(B$2:B48)</f>
        <v>47000</v>
      </c>
      <c r="E48" s="10">
        <f>SUM(C$2:C48)</f>
        <v>45260.880304914885</v>
      </c>
      <c r="F48" s="12">
        <f>B48+IF(ROW()&gt;2,F47*(1+rendimento_lordo_mensile),0)</f>
        <v>53491.725776687323</v>
      </c>
      <c r="G48" s="12">
        <f>F48/(1+inflazione)^(($A48-$A$2)/365.24)</f>
        <v>49581.689941105753</v>
      </c>
      <c r="H48" s="14">
        <f>(F48-D48)*tassazione</f>
        <v>1687.8487019387039</v>
      </c>
      <c r="I48" s="14">
        <f>H48/(1+inflazione)^(($A48-$A$2)/365.24)</f>
        <v>1564.4735665547494</v>
      </c>
      <c r="J48" s="16">
        <f t="shared" si="0"/>
        <v>51803.87707474862</v>
      </c>
      <c r="K48" s="16">
        <f>J48/(1+inflazione)^(($A48-$A$2)/365.24)</f>
        <v>48017.216374551004</v>
      </c>
      <c r="M48" s="6">
        <f t="shared" si="2"/>
        <v>47</v>
      </c>
      <c r="N48" s="10" cm="1">
        <f t="array" ref="N48">INDEX($D:$K,MATCH(DATE(YEAR($A$2)+$M48,MONTH($A$2),DAY($A$2)),$A:$A,0),COLUMN(D$2)-COLUMN($D$2)+1)</f>
        <v>565000</v>
      </c>
      <c r="O48" s="10" cm="1">
        <f t="array" ref="O48">INDEX($D:$K,MATCH(DATE(YEAR($A$2)+$M48,MONTH($A$2),DAY($A$2)),$A:$A,0),COLUMN(E$2)-COLUMN($D$2)+1)</f>
        <v>367758.5958738855</v>
      </c>
      <c r="P48" s="12" cm="1">
        <f t="array" ref="P48">INDEX($D:$K,MATCH(DATE(YEAR($A$2)+$M48,MONTH($A$2),DAY($A$2)),$A:$A,0),COLUMN(F$2)-COLUMN($D$2)+1)</f>
        <v>3880354.0078395465</v>
      </c>
      <c r="Q48" s="12" cm="1">
        <f t="array" ref="Q48">INDEX($D:$K,MATCH(DATE(YEAR($A$2)+$M48,MONTH($A$2),DAY($A$2)),$A:$A,0),COLUMN(G$2)-COLUMN($D$2)+1)</f>
        <v>1529841.0921001697</v>
      </c>
      <c r="R48" s="14" cm="1">
        <f t="array" ref="R48">INDEX($D:$K,MATCH(DATE(YEAR($A$2)+$M48,MONTH($A$2),DAY($A$2)),$A:$A,0),COLUMN(H$2)-COLUMN($D$2)+1)</f>
        <v>861992.04203828215</v>
      </c>
      <c r="S48" s="14" cm="1">
        <f t="array" ref="S48">INDEX($D:$K,MATCH(DATE(YEAR($A$2)+$M48,MONTH($A$2),DAY($A$2)),$A:$A,0),COLUMN(I$2)-COLUMN($D$2)+1)</f>
        <v>339842.92265841895</v>
      </c>
      <c r="T48" s="16" cm="1">
        <f t="array" ref="T48">INDEX($D:$K,MATCH(DATE(YEAR($A$2)+$M48,MONTH($A$2),DAY($A$2)),$A:$A,0),COLUMN(J$2)-COLUMN($D$2)+1)</f>
        <v>3018361.9658012642</v>
      </c>
      <c r="U48" s="16" cm="1">
        <f t="array" ref="U48">INDEX($D:$K,MATCH(DATE(YEAR($A$2)+$M48,MONTH($A$2),DAY($A$2)),$A:$A,0),COLUMN(K$2)-COLUMN($D$2)+1)</f>
        <v>1189998.1694417507</v>
      </c>
    </row>
    <row r="49" spans="1:21" x14ac:dyDescent="0.25">
      <c r="A49" s="5">
        <f t="shared" si="1"/>
        <v>46722</v>
      </c>
      <c r="B49" s="8">
        <f>B48*(1+aumento_risparmio_mensile)</f>
        <v>1000</v>
      </c>
      <c r="C49" s="8">
        <f>B49/(1+inflazione_mensile)^DATEDIF(A$2,A49,"M")</f>
        <v>925.37123185800283</v>
      </c>
      <c r="D49" s="10">
        <f>SUM(B$2:B49)</f>
        <v>48000</v>
      </c>
      <c r="E49" s="10">
        <f>SUM(C$2:C49)</f>
        <v>46186.251536772885</v>
      </c>
      <c r="F49" s="12">
        <f>B49+IF(ROW()&gt;2,F48*(1+rendimento_lordo_mensile),0)</f>
        <v>54786.960187493285</v>
      </c>
      <c r="G49" s="12">
        <f>F49/(1+inflazione)^(($A49-$A$2)/365.24)</f>
        <v>50699.715379432746</v>
      </c>
      <c r="H49" s="14">
        <f>(F49-D49)*tassazione</f>
        <v>1764.6096487482541</v>
      </c>
      <c r="I49" s="14">
        <f>H49/(1+inflazione)^(($A49-$A$2)/365.24)</f>
        <v>1632.9653377586062</v>
      </c>
      <c r="J49" s="16">
        <f t="shared" si="0"/>
        <v>53022.350538745028</v>
      </c>
      <c r="K49" s="16">
        <f>J49/(1+inflazione)^(($A49-$A$2)/365.24)</f>
        <v>49066.750041674139</v>
      </c>
      <c r="M49" s="6">
        <f t="shared" si="2"/>
        <v>48</v>
      </c>
      <c r="N49" s="10" cm="1">
        <f t="array" ref="N49">INDEX($D:$K,MATCH(DATE(YEAR($A$2)+$M49,MONTH($A$2),DAY($A$2)),$A:$A,0),COLUMN(D$2)-COLUMN($D$2)+1)</f>
        <v>577000</v>
      </c>
      <c r="O49" s="10" cm="1">
        <f t="array" ref="O49">INDEX($D:$K,MATCH(DATE(YEAR($A$2)+$M49,MONTH($A$2),DAY($A$2)),$A:$A,0),COLUMN(E$2)-COLUMN($D$2)+1)</f>
        <v>372439.41428852221</v>
      </c>
      <c r="P49" s="12" cm="1">
        <f t="array" ref="P49">INDEX($D:$K,MATCH(DATE(YEAR($A$2)+$M49,MONTH($A$2),DAY($A$2)),$A:$A,0),COLUMN(F$2)-COLUMN($D$2)+1)</f>
        <v>4157671.7555306735</v>
      </c>
      <c r="Q49" s="12" cm="1">
        <f t="array" ref="Q49">INDEX($D:$K,MATCH(DATE(YEAR($A$2)+$M49,MONTH($A$2),DAY($A$2)),$A:$A,0),COLUMN(G$2)-COLUMN($D$2)+1)</f>
        <v>1607054.6739220575</v>
      </c>
      <c r="R49" s="14" cm="1">
        <f t="array" ref="R49">INDEX($D:$K,MATCH(DATE(YEAR($A$2)+$M49,MONTH($A$2),DAY($A$2)),$A:$A,0),COLUMN(H$2)-COLUMN($D$2)+1)</f>
        <v>930974.65643797512</v>
      </c>
      <c r="S49" s="14" cm="1">
        <f t="array" ref="S49">INDEX($D:$K,MATCH(DATE(YEAR($A$2)+$M49,MONTH($A$2),DAY($A$2)),$A:$A,0),COLUMN(I$2)-COLUMN($D$2)+1)</f>
        <v>359847.35229312687</v>
      </c>
      <c r="T49" s="16" cm="1">
        <f t="array" ref="T49">INDEX($D:$K,MATCH(DATE(YEAR($A$2)+$M49,MONTH($A$2),DAY($A$2)),$A:$A,0),COLUMN(J$2)-COLUMN($D$2)+1)</f>
        <v>3226697.0990926987</v>
      </c>
      <c r="U49" s="16" cm="1">
        <f t="array" ref="U49">INDEX($D:$K,MATCH(DATE(YEAR($A$2)+$M49,MONTH($A$2),DAY($A$2)),$A:$A,0),COLUMN(K$2)-COLUMN($D$2)+1)</f>
        <v>1247207.3216289307</v>
      </c>
    </row>
    <row r="50" spans="1:21" x14ac:dyDescent="0.25">
      <c r="A50" s="5">
        <f t="shared" si="1"/>
        <v>46753</v>
      </c>
      <c r="B50" s="8">
        <f>B49*(1+aumento_risparmio_mensile)</f>
        <v>1000</v>
      </c>
      <c r="C50" s="8">
        <f>B50/(1+inflazione_mensile)^DATEDIF(A$2,A50,"M")</f>
        <v>923.84542602651277</v>
      </c>
      <c r="D50" s="10">
        <f>SUM(B$2:B50)</f>
        <v>49000</v>
      </c>
      <c r="E50" s="10">
        <f>SUM(C$2:C50)</f>
        <v>47110.096962799398</v>
      </c>
      <c r="F50" s="12">
        <f>B50+IF(ROW()&gt;2,F49*(1+rendimento_lordo_mensile),0)</f>
        <v>56089.343325744048</v>
      </c>
      <c r="G50" s="12">
        <f>F50/(1+inflazione)^(($A50-$A$2)/365.24)</f>
        <v>51817.770901706223</v>
      </c>
      <c r="H50" s="14">
        <f>(F50-D50)*tassazione</f>
        <v>1843.2292646934527</v>
      </c>
      <c r="I50" s="14">
        <f>H50/(1+inflazione)^(($A50-$A$2)/365.24)</f>
        <v>1702.8552322766695</v>
      </c>
      <c r="J50" s="16">
        <f t="shared" si="0"/>
        <v>54246.114061050597</v>
      </c>
      <c r="K50" s="16">
        <f>J50/(1+inflazione)^(($A50-$A$2)/365.24)</f>
        <v>50114.915669429553</v>
      </c>
      <c r="M50" s="6">
        <f t="shared" si="2"/>
        <v>49</v>
      </c>
      <c r="N50" s="10" cm="1">
        <f t="array" ref="N50">INDEX($D:$K,MATCH(DATE(YEAR($A$2)+$M50,MONTH($A$2),DAY($A$2)),$A:$A,0),COLUMN(D$2)-COLUMN($D$2)+1)</f>
        <v>589000</v>
      </c>
      <c r="O50" s="10" cm="1">
        <f t="array" ref="O50">INDEX($D:$K,MATCH(DATE(YEAR($A$2)+$M50,MONTH($A$2),DAY($A$2)),$A:$A,0),COLUMN(E$2)-COLUMN($D$2)+1)</f>
        <v>377028.45194993075</v>
      </c>
      <c r="P50" s="12" cm="1">
        <f t="array" ref="P50">INDEX($D:$K,MATCH(DATE(YEAR($A$2)+$M50,MONTH($A$2),DAY($A$2)),$A:$A,0),COLUMN(F$2)-COLUMN($D$2)+1)</f>
        <v>4453924.4817164037</v>
      </c>
      <c r="Q50" s="12" cm="1">
        <f t="array" ref="Q50">INDEX($D:$K,MATCH(DATE(YEAR($A$2)+$M50,MONTH($A$2),DAY($A$2)),$A:$A,0),COLUMN(G$2)-COLUMN($D$2)+1)</f>
        <v>1687738.8011507215</v>
      </c>
      <c r="R50" s="14" cm="1">
        <f t="array" ref="R50">INDEX($D:$K,MATCH(DATE(YEAR($A$2)+$M50,MONTH($A$2),DAY($A$2)),$A:$A,0),COLUMN(H$2)-COLUMN($D$2)+1)</f>
        <v>1004880.365246265</v>
      </c>
      <c r="S50" s="14" cm="1">
        <f t="array" ref="S50">INDEX($D:$K,MATCH(DATE(YEAR($A$2)+$M50,MONTH($A$2),DAY($A$2)),$A:$A,0),COLUMN(I$2)-COLUMN($D$2)+1)</f>
        <v>380782.29433451331</v>
      </c>
      <c r="T50" s="16" cm="1">
        <f t="array" ref="T50">INDEX($D:$K,MATCH(DATE(YEAR($A$2)+$M50,MONTH($A$2),DAY($A$2)),$A:$A,0),COLUMN(J$2)-COLUMN($D$2)+1)</f>
        <v>3449044.1164701385</v>
      </c>
      <c r="U50" s="16" cm="1">
        <f t="array" ref="U50">INDEX($D:$K,MATCH(DATE(YEAR($A$2)+$M50,MONTH($A$2),DAY($A$2)),$A:$A,0),COLUMN(K$2)-COLUMN($D$2)+1)</f>
        <v>1306956.5068162081</v>
      </c>
    </row>
    <row r="51" spans="1:21" x14ac:dyDescent="0.25">
      <c r="A51" s="5">
        <f t="shared" si="1"/>
        <v>46784</v>
      </c>
      <c r="B51" s="8">
        <f>B50*(1+aumento_risparmio_mensile)</f>
        <v>1000</v>
      </c>
      <c r="C51" s="8">
        <f>B51/(1+inflazione_mensile)^DATEDIF(A$2,A51,"M")</f>
        <v>922.32213603229479</v>
      </c>
      <c r="D51" s="10">
        <f>SUM(B$2:B51)</f>
        <v>50000</v>
      </c>
      <c r="E51" s="10">
        <f>SUM(C$2:C51)</f>
        <v>48032.419098831691</v>
      </c>
      <c r="F51" s="12">
        <f>B51+IF(ROW()&gt;2,F50*(1+rendimento_lordo_mensile),0)</f>
        <v>57398.914647080739</v>
      </c>
      <c r="G51" s="12">
        <f>F51/(1+inflazione)^(($A51-$A$2)/365.24)</f>
        <v>52938.557829927995</v>
      </c>
      <c r="H51" s="14">
        <f>(F51-D51)*tassazione</f>
        <v>1923.7178082409923</v>
      </c>
      <c r="I51" s="14">
        <f>H51/(1+inflazione)^(($A51-$A$2)/365.24)</f>
        <v>1774.2294791841948</v>
      </c>
      <c r="J51" s="16">
        <f t="shared" si="0"/>
        <v>55475.196838839744</v>
      </c>
      <c r="K51" s="16">
        <f>J51/(1+inflazione)^(($A51-$A$2)/365.24)</f>
        <v>51164.328350743795</v>
      </c>
      <c r="M51" s="17">
        <f t="shared" si="2"/>
        <v>50</v>
      </c>
      <c r="N51" s="18" cm="1">
        <f t="array" ref="N51">INDEX($D:$K,MATCH(DATE(YEAR($A$2)+$M51,MONTH($A$2),DAY($A$2)),$A:$A,0),COLUMN(D$2)-COLUMN($D$2)+1)</f>
        <v>601000</v>
      </c>
      <c r="O51" s="18" cm="1">
        <f t="array" ref="O51">INDEX($D:$K,MATCH(DATE(YEAR($A$2)+$M51,MONTH($A$2),DAY($A$2)),$A:$A,0),COLUMN(E$2)-COLUMN($D$2)+1)</f>
        <v>381527.50848072354</v>
      </c>
      <c r="P51" s="18" cm="1">
        <f t="array" ref="P51">INDEX($D:$K,MATCH(DATE(YEAR($A$2)+$M51,MONTH($A$2),DAY($A$2)),$A:$A,0),COLUMN(F$2)-COLUMN($D$2)+1)</f>
        <v>4770405.0477933688</v>
      </c>
      <c r="Q51" s="18" cm="1">
        <f t="array" ref="Q51">INDEX($D:$K,MATCH(DATE(YEAR($A$2)+$M51,MONTH($A$2),DAY($A$2)),$A:$A,0),COLUMN(G$2)-COLUMN($D$2)+1)</f>
        <v>1772242.3940331875</v>
      </c>
      <c r="R51" s="18" cm="1">
        <f t="array" ref="R51">INDEX($D:$K,MATCH(DATE(YEAR($A$2)+$M51,MONTH($A$2),DAY($A$2)),$A:$A,0),COLUMN(H$2)-COLUMN($D$2)+1)</f>
        <v>1084045.312426276</v>
      </c>
      <c r="S51" s="18" cm="1">
        <f t="array" ref="S51">INDEX($D:$K,MATCH(DATE(YEAR($A$2)+$M51,MONTH($A$2),DAY($A$2)),$A:$A,0),COLUMN(I$2)-COLUMN($D$2)+1)</f>
        <v>402731.2231323999</v>
      </c>
      <c r="T51" s="18" cm="1">
        <f t="array" ref="T51">INDEX($D:$K,MATCH(DATE(YEAR($A$2)+$M51,MONTH($A$2),DAY($A$2)),$A:$A,0),COLUMN(J$2)-COLUMN($D$2)+1)</f>
        <v>3686359.7353670928</v>
      </c>
      <c r="U51" s="18" cm="1">
        <f t="array" ref="U51">INDEX($D:$K,MATCH(DATE(YEAR($A$2)+$M51,MONTH($A$2),DAY($A$2)),$A:$A,0),COLUMN(K$2)-COLUMN($D$2)+1)</f>
        <v>1369511.1709007875</v>
      </c>
    </row>
    <row r="52" spans="1:21" x14ac:dyDescent="0.25">
      <c r="A52" s="5">
        <f t="shared" si="1"/>
        <v>46813</v>
      </c>
      <c r="B52" s="8">
        <f>B51*(1+aumento_risparmio_mensile)</f>
        <v>1000</v>
      </c>
      <c r="C52" s="8">
        <f>B52/(1+inflazione_mensile)^DATEDIF(A$2,A52,"M")</f>
        <v>920.80135772708991</v>
      </c>
      <c r="D52" s="10">
        <f>SUM(B$2:B52)</f>
        <v>51000</v>
      </c>
      <c r="E52" s="10">
        <f>SUM(C$2:C52)</f>
        <v>48953.220456558782</v>
      </c>
      <c r="F52" s="12">
        <f>B52+IF(ROW()&gt;2,F51*(1+rendimento_lordo_mensile),0)</f>
        <v>58715.713824910177</v>
      </c>
      <c r="G52" s="12">
        <f>F52/(1+inflazione)^(($A52-$A$2)/365.24)</f>
        <v>54067.951840432266</v>
      </c>
      <c r="H52" s="14">
        <f>(F52-D52)*tassazione</f>
        <v>2006.0855944766461</v>
      </c>
      <c r="I52" s="14">
        <f>H52/(1+inflazione)^(($A52-$A$2)/365.24)</f>
        <v>1847.2898010469544</v>
      </c>
      <c r="J52" s="16">
        <f t="shared" si="0"/>
        <v>56709.628230433533</v>
      </c>
      <c r="K52" s="16">
        <f>J52/(1+inflazione)^(($A52-$A$2)/365.24)</f>
        <v>52220.662039385308</v>
      </c>
      <c r="M52" s="6"/>
    </row>
    <row r="53" spans="1:21" x14ac:dyDescent="0.25">
      <c r="A53" s="5">
        <f t="shared" si="1"/>
        <v>46844</v>
      </c>
      <c r="B53" s="8">
        <f>B52*(1+aumento_risparmio_mensile)</f>
        <v>1000</v>
      </c>
      <c r="C53" s="8">
        <f>B53/(1+inflazione_mensile)^DATEDIF(A$2,A53,"M")</f>
        <v>919.28308696947954</v>
      </c>
      <c r="D53" s="10">
        <f>SUM(B$2:B53)</f>
        <v>52000</v>
      </c>
      <c r="E53" s="10">
        <f>SUM(C$2:C53)</f>
        <v>49872.503543528263</v>
      </c>
      <c r="F53" s="12">
        <f>B53+IF(ROW()&gt;2,F52*(1+rendimento_lordo_mensile),0)</f>
        <v>60039.780751606784</v>
      </c>
      <c r="G53" s="12">
        <f>F53/(1+inflazione)^(($A53-$A$2)/365.24)</f>
        <v>55194.362968781352</v>
      </c>
      <c r="H53" s="14">
        <f>(F53-D53)*tassazione</f>
        <v>2090.3429954177641</v>
      </c>
      <c r="I53" s="14">
        <f>H53/(1+inflazione)^(($A53-$A$2)/365.24)</f>
        <v>1921.6450922041392</v>
      </c>
      <c r="J53" s="16">
        <f t="shared" si="0"/>
        <v>57949.437756189021</v>
      </c>
      <c r="K53" s="16">
        <f>J53/(1+inflazione)^(($A53-$A$2)/365.24)</f>
        <v>53272.717876577211</v>
      </c>
      <c r="M53" s="6"/>
    </row>
    <row r="54" spans="1:21" x14ac:dyDescent="0.25">
      <c r="A54" s="5">
        <f t="shared" si="1"/>
        <v>46874</v>
      </c>
      <c r="B54" s="8">
        <f>B53*(1+aumento_risparmio_mensile)</f>
        <v>1000</v>
      </c>
      <c r="C54" s="8">
        <f>B54/(1+inflazione_mensile)^DATEDIF(A$2,A54,"M")</f>
        <v>917.76731962487372</v>
      </c>
      <c r="D54" s="10">
        <f>SUM(B$2:B54)</f>
        <v>53000</v>
      </c>
      <c r="E54" s="10">
        <f>SUM(C$2:C54)</f>
        <v>50790.270863153135</v>
      </c>
      <c r="F54" s="12">
        <f>B54+IF(ROW()&gt;2,F53*(1+rendimento_lordo_mensile),0)</f>
        <v>61371.155539721112</v>
      </c>
      <c r="G54" s="12">
        <f>F54/(1+inflazione)^(($A54-$A$2)/365.24)</f>
        <v>56326.598985847886</v>
      </c>
      <c r="H54" s="14">
        <f>(F54-D54)*tassazione</f>
        <v>2176.5004403274893</v>
      </c>
      <c r="I54" s="14">
        <f>H54/(1+inflazione)^(($A54-$A$2)/365.24)</f>
        <v>1997.5975100468988</v>
      </c>
      <c r="J54" s="16">
        <f t="shared" si="0"/>
        <v>59194.655099393625</v>
      </c>
      <c r="K54" s="16">
        <f>J54/(1+inflazione)^(($A54-$A$2)/365.24)</f>
        <v>54329.001475800993</v>
      </c>
    </row>
    <row r="55" spans="1:21" x14ac:dyDescent="0.25">
      <c r="A55" s="5">
        <f t="shared" si="1"/>
        <v>46905</v>
      </c>
      <c r="B55" s="8">
        <f>B54*(1+aumento_risparmio_mensile)</f>
        <v>1000</v>
      </c>
      <c r="C55" s="8">
        <f>B55/(1+inflazione_mensile)^DATEDIF(A$2,A55,"M")</f>
        <v>916.25405156549948</v>
      </c>
      <c r="D55" s="10">
        <f>SUM(B$2:B55)</f>
        <v>54000</v>
      </c>
      <c r="E55" s="10">
        <f>SUM(C$2:C55)</f>
        <v>51706.524914718633</v>
      </c>
      <c r="F55" s="12">
        <f>B55+IF(ROW()&gt;2,F54*(1+rendimento_lordo_mensile),0)</f>
        <v>62709.878523195075</v>
      </c>
      <c r="G55" s="12">
        <f>F55/(1+inflazione)^(($A55-$A$2)/365.24)</f>
        <v>57458.626794498959</v>
      </c>
      <c r="H55" s="14">
        <f>(F55-D55)*tassazione</f>
        <v>2264.5684160307196</v>
      </c>
      <c r="I55" s="14">
        <f>H55/(1+inflazione)^(($A55-$A$2)/365.24)</f>
        <v>2074.9361110497207</v>
      </c>
      <c r="J55" s="16">
        <f t="shared" si="0"/>
        <v>60445.310107164354</v>
      </c>
      <c r="K55" s="16">
        <f>J55/(1+inflazione)^(($A55-$A$2)/365.24)</f>
        <v>55383.69068344924</v>
      </c>
    </row>
    <row r="56" spans="1:21" x14ac:dyDescent="0.25">
      <c r="A56" s="5">
        <f t="shared" si="1"/>
        <v>46935</v>
      </c>
      <c r="B56" s="8">
        <f>B55*(1+aumento_risparmio_mensile)</f>
        <v>1000</v>
      </c>
      <c r="C56" s="8">
        <f>B56/(1+inflazione_mensile)^DATEDIF(A$2,A56,"M")</f>
        <v>914.74327867039051</v>
      </c>
      <c r="D56" s="10">
        <f>SUM(B$2:B56)</f>
        <v>55000</v>
      </c>
      <c r="E56" s="10">
        <f>SUM(C$2:C56)</f>
        <v>52621.268193389027</v>
      </c>
      <c r="F56" s="12">
        <f>B56+IF(ROW()&gt;2,F55*(1+rendimento_lordo_mensile),0)</f>
        <v>64055.990258583835</v>
      </c>
      <c r="G56" s="12">
        <f>F56/(1+inflazione)^(($A56-$A$2)/365.24)</f>
        <v>58596.629178212104</v>
      </c>
      <c r="H56" s="14">
        <f>(F56-D56)*tassazione</f>
        <v>2354.5574672317971</v>
      </c>
      <c r="I56" s="14">
        <f>H56/(1+inflazione)^(($A56-$A$2)/365.24)</f>
        <v>2153.8833484458282</v>
      </c>
      <c r="J56" s="16">
        <f t="shared" si="0"/>
        <v>61701.432791352039</v>
      </c>
      <c r="K56" s="16">
        <f>J56/(1+inflazione)^(($A56-$A$2)/365.24)</f>
        <v>56442.745829766274</v>
      </c>
    </row>
    <row r="57" spans="1:21" x14ac:dyDescent="0.25">
      <c r="A57" s="5">
        <f t="shared" si="1"/>
        <v>46966</v>
      </c>
      <c r="B57" s="8">
        <f>B56*(1+aumento_risparmio_mensile)</f>
        <v>1000</v>
      </c>
      <c r="C57" s="8">
        <f>B57/(1+inflazione_mensile)^DATEDIF(A$2,A57,"M")</f>
        <v>913.23499682537454</v>
      </c>
      <c r="D57" s="10">
        <f>SUM(B$2:B57)</f>
        <v>56000</v>
      </c>
      <c r="E57" s="10">
        <f>SUM(C$2:C57)</f>
        <v>53534.503190214404</v>
      </c>
      <c r="F57" s="12">
        <f>B57+IF(ROW()&gt;2,F56*(1+rendimento_lordo_mensile),0)</f>
        <v>65409.531526284482</v>
      </c>
      <c r="G57" s="12">
        <f>F57/(1+inflazione)^(($A57-$A$2)/365.24)</f>
        <v>59734.32729378323</v>
      </c>
      <c r="H57" s="14">
        <f>(F57-D57)*tassazione</f>
        <v>2446.4781968339653</v>
      </c>
      <c r="I57" s="14">
        <f>H57/(1+inflazione)^(($A57-$A$2)/365.24)</f>
        <v>2234.2115272307005</v>
      </c>
      <c r="J57" s="16">
        <f t="shared" si="0"/>
        <v>62963.053329450515</v>
      </c>
      <c r="K57" s="16">
        <f>J57/(1+inflazione)^(($A57-$A$2)/365.24)</f>
        <v>57500.115766552524</v>
      </c>
    </row>
    <row r="58" spans="1:21" x14ac:dyDescent="0.25">
      <c r="A58" s="5">
        <f t="shared" si="1"/>
        <v>46997</v>
      </c>
      <c r="B58" s="8">
        <f>B57*(1+aumento_risparmio_mensile)</f>
        <v>1000</v>
      </c>
      <c r="C58" s="8">
        <f>B58/(1+inflazione_mensile)^DATEDIF(A$2,A58,"M")</f>
        <v>911.72920192306344</v>
      </c>
      <c r="D58" s="10">
        <f>SUM(B$2:B58)</f>
        <v>57000</v>
      </c>
      <c r="E58" s="10">
        <f>SUM(C$2:C58)</f>
        <v>54446.23239213747</v>
      </c>
      <c r="F58" s="12">
        <f>B58+IF(ROW()&gt;2,F57*(1+rendimento_lordo_mensile),0)</f>
        <v>66770.543331771463</v>
      </c>
      <c r="G58" s="12">
        <f>F58/(1+inflazione)^(($A58-$A$2)/365.24)</f>
        <v>60874.849872781415</v>
      </c>
      <c r="H58" s="14">
        <f>(F58-D58)*tassazione</f>
        <v>2540.3412662605806</v>
      </c>
      <c r="I58" s="14">
        <f>H58/(1+inflazione)^(($A58-$A$2)/365.24)</f>
        <v>2316.0346687737747</v>
      </c>
      <c r="J58" s="16">
        <f t="shared" si="0"/>
        <v>64230.202065510879</v>
      </c>
      <c r="K58" s="16">
        <f>J58/(1+inflazione)^(($A58-$A$2)/365.24)</f>
        <v>58558.815204007638</v>
      </c>
    </row>
    <row r="59" spans="1:21" x14ac:dyDescent="0.25">
      <c r="A59" s="5">
        <f t="shared" si="1"/>
        <v>47027</v>
      </c>
      <c r="B59" s="8">
        <f>B58*(1+aumento_risparmio_mensile)</f>
        <v>1000</v>
      </c>
      <c r="C59" s="8">
        <f>B59/(1+inflazione_mensile)^DATEDIF(A$2,A59,"M")</f>
        <v>910.22588986284245</v>
      </c>
      <c r="D59" s="10">
        <f>SUM(B$2:B59)</f>
        <v>58000</v>
      </c>
      <c r="E59" s="10">
        <f>SUM(C$2:C59)</f>
        <v>55356.458282000312</v>
      </c>
      <c r="F59" s="12">
        <f>B59+IF(ROW()&gt;2,F58*(1+rendimento_lordo_mensile),0)</f>
        <v>68139.066906838852</v>
      </c>
      <c r="G59" s="12">
        <f>F59/(1+inflazione)^(($A59-$A$2)/365.24)</f>
        <v>62021.572912337702</v>
      </c>
      <c r="H59" s="14">
        <f>(F59-D59)*tassazione</f>
        <v>2636.1573957781015</v>
      </c>
      <c r="I59" s="14">
        <f>H59/(1+inflazione)^(($A59-$A$2)/365.24)</f>
        <v>2399.4844008384871</v>
      </c>
      <c r="J59" s="16">
        <f t="shared" si="0"/>
        <v>65502.909511060752</v>
      </c>
      <c r="K59" s="16">
        <f>J59/(1+inflazione)^(($A59-$A$2)/365.24)</f>
        <v>59622.088511499212</v>
      </c>
    </row>
    <row r="60" spans="1:21" x14ac:dyDescent="0.25">
      <c r="A60" s="5">
        <f t="shared" si="1"/>
        <v>47058</v>
      </c>
      <c r="B60" s="8">
        <f>B59*(1+aumento_risparmio_mensile)</f>
        <v>1000</v>
      </c>
      <c r="C60" s="8">
        <f>B60/(1+inflazione_mensile)^DATEDIF(A$2,A60,"M")</f>
        <v>908.72505655085672</v>
      </c>
      <c r="D60" s="10">
        <f>SUM(B$2:B60)</f>
        <v>59000</v>
      </c>
      <c r="E60" s="10">
        <f>SUM(C$2:C60)</f>
        <v>56265.183338551171</v>
      </c>
      <c r="F60" s="12">
        <f>B60+IF(ROW()&gt;2,F59*(1+rendimento_lordo_mensile),0)</f>
        <v>69515.143710849457</v>
      </c>
      <c r="G60" s="12">
        <f>F60/(1+inflazione)^(($A60-$A$2)/365.24)</f>
        <v>63167.846797343882</v>
      </c>
      <c r="H60" s="14">
        <f>(F60-D60)*tassazione</f>
        <v>2733.9373648208589</v>
      </c>
      <c r="I60" s="14">
        <f>H60/(1+inflazione)^(($A60-$A$2)/365.24)</f>
        <v>2484.3066905374849</v>
      </c>
      <c r="J60" s="16">
        <f t="shared" si="0"/>
        <v>66781.206346028601</v>
      </c>
      <c r="K60" s="16">
        <f>J60/(1+inflazione)^(($A60-$A$2)/365.24)</f>
        <v>60683.540106806402</v>
      </c>
    </row>
    <row r="61" spans="1:21" x14ac:dyDescent="0.25">
      <c r="A61" s="5">
        <f t="shared" si="1"/>
        <v>47088</v>
      </c>
      <c r="B61" s="8">
        <f>B60*(1+aumento_risparmio_mensile)</f>
        <v>1000</v>
      </c>
      <c r="C61" s="8">
        <f>B61/(1+inflazione_mensile)^DATEDIF(A$2,A61,"M")</f>
        <v>907.22669790000225</v>
      </c>
      <c r="D61" s="10">
        <f>SUM(B$2:B61)</f>
        <v>60000</v>
      </c>
      <c r="E61" s="10">
        <f>SUM(C$2:C61)</f>
        <v>57172.410036451176</v>
      </c>
      <c r="F61" s="12">
        <f>B61+IF(ROW()&gt;2,F60*(1+rendimento_lordo_mensile),0)</f>
        <v>70898.815431990835</v>
      </c>
      <c r="G61" s="12">
        <f>F61/(1+inflazione)^(($A61-$A$2)/365.24)</f>
        <v>64320.472868066288</v>
      </c>
      <c r="H61" s="14">
        <f>(F61-D61)*tassazione</f>
        <v>2833.6920123176174</v>
      </c>
      <c r="I61" s="14">
        <f>H61/(1+inflazione)^(($A61-$A$2)/365.24)</f>
        <v>2570.7680598636698</v>
      </c>
      <c r="J61" s="16">
        <f t="shared" si="0"/>
        <v>68065.123419673211</v>
      </c>
      <c r="K61" s="16">
        <f>J61/(1+inflazione)^(($A61-$A$2)/365.24)</f>
        <v>61749.704808202616</v>
      </c>
    </row>
    <row r="62" spans="1:21" x14ac:dyDescent="0.25">
      <c r="A62" s="5">
        <f t="shared" si="1"/>
        <v>47119</v>
      </c>
      <c r="B62" s="8">
        <f>B61*(1+aumento_risparmio_mensile)</f>
        <v>1000</v>
      </c>
      <c r="C62" s="8">
        <f>B62/(1+inflazione_mensile)^DATEDIF(A$2,A62,"M")</f>
        <v>905.73080982991405</v>
      </c>
      <c r="D62" s="10">
        <f>SUM(B$2:B62)</f>
        <v>61000</v>
      </c>
      <c r="E62" s="10">
        <f>SUM(C$2:C62)</f>
        <v>58078.140846281087</v>
      </c>
      <c r="F62" s="12">
        <f>B62+IF(ROW()&gt;2,F61*(1+rendimento_lordo_mensile),0)</f>
        <v>72290.123988538224</v>
      </c>
      <c r="G62" s="12">
        <f>F62/(1+inflazione)^(($A62-$A$2)/365.24)</f>
        <v>65472.552642117327</v>
      </c>
      <c r="H62" s="14">
        <f>(F62-D62)*tassazione</f>
        <v>2935.4322370199384</v>
      </c>
      <c r="I62" s="14">
        <f>H62/(1+inflazione)^(($A62-$A$2)/365.24)</f>
        <v>2658.5960994634397</v>
      </c>
      <c r="J62" s="16">
        <f t="shared" si="0"/>
        <v>69354.691751518287</v>
      </c>
      <c r="K62" s="16">
        <f>J62/(1+inflazione)^(($A62-$A$2)/365.24)</f>
        <v>62813.95654265389</v>
      </c>
    </row>
    <row r="63" spans="1:21" x14ac:dyDescent="0.25">
      <c r="A63" s="5">
        <f t="shared" si="1"/>
        <v>47150</v>
      </c>
      <c r="B63" s="8">
        <f>B62*(1+aumento_risparmio_mensile)</f>
        <v>1000</v>
      </c>
      <c r="C63" s="8">
        <f>B63/(1+inflazione_mensile)^DATEDIF(A$2,A63,"M")</f>
        <v>904.23738826695524</v>
      </c>
      <c r="D63" s="10">
        <f>SUM(B$2:B63)</f>
        <v>62000</v>
      </c>
      <c r="E63" s="10">
        <f>SUM(C$2:C63)</f>
        <v>58982.378234548043</v>
      </c>
      <c r="F63" s="12">
        <f>B63+IF(ROW()&gt;2,F62*(1+rendimento_lordo_mensile),0)</f>
        <v>73689.111530124472</v>
      </c>
      <c r="G63" s="12">
        <f>F63/(1+inflazione)^(($A63-$A$2)/365.24)</f>
        <v>66627.524639994634</v>
      </c>
      <c r="H63" s="14">
        <f>(F63-D63)*tassazione</f>
        <v>3039.1689978323629</v>
      </c>
      <c r="I63" s="14">
        <f>H63/(1+inflazione)^(($A63-$A$2)/365.24)</f>
        <v>2747.9271100371961</v>
      </c>
      <c r="J63" s="16">
        <f t="shared" si="0"/>
        <v>70649.942532292102</v>
      </c>
      <c r="K63" s="16">
        <f>J63/(1+inflazione)^(($A63-$A$2)/365.24)</f>
        <v>63879.597529957435</v>
      </c>
    </row>
    <row r="64" spans="1:21" x14ac:dyDescent="0.25">
      <c r="A64" s="5">
        <f t="shared" si="1"/>
        <v>47178</v>
      </c>
      <c r="B64" s="8">
        <f>B63*(1+aumento_risparmio_mensile)</f>
        <v>1000</v>
      </c>
      <c r="C64" s="8">
        <f>B64/(1+inflazione_mensile)^DATEDIF(A$2,A64,"M")</f>
        <v>902.74642914420576</v>
      </c>
      <c r="D64" s="10">
        <f>SUM(B$2:B64)</f>
        <v>63000</v>
      </c>
      <c r="E64" s="10">
        <f>SUM(C$2:C64)</f>
        <v>59885.124663692251</v>
      </c>
      <c r="F64" s="12">
        <f>B64+IF(ROW()&gt;2,F63*(1+rendimento_lordo_mensile),0)</f>
        <v>75095.820439016927</v>
      </c>
      <c r="G64" s="12">
        <f>F64/(1+inflazione)^(($A64-$A$2)/365.24)</f>
        <v>67796.428983626247</v>
      </c>
      <c r="H64" s="14">
        <f>(F64-D64)*tassazione</f>
        <v>3144.9133141444008</v>
      </c>
      <c r="I64" s="14">
        <f>H64/(1+inflazione)^(($A64-$A$2)/365.24)</f>
        <v>2839.2244856715583</v>
      </c>
      <c r="J64" s="16">
        <f t="shared" si="0"/>
        <v>71950.907124872523</v>
      </c>
      <c r="K64" s="16">
        <f>J64/(1+inflazione)^(($A64-$A$2)/365.24)</f>
        <v>64957.204497954684</v>
      </c>
    </row>
    <row r="65" spans="1:11" x14ac:dyDescent="0.25">
      <c r="A65" s="5">
        <f t="shared" si="1"/>
        <v>47209</v>
      </c>
      <c r="B65" s="8">
        <f>B64*(1+aumento_risparmio_mensile)</f>
        <v>1000</v>
      </c>
      <c r="C65" s="8">
        <f>B65/(1+inflazione_mensile)^DATEDIF(A$2,A65,"M")</f>
        <v>901.25792840145027</v>
      </c>
      <c r="D65" s="10">
        <f>SUM(B$2:B65)</f>
        <v>64000</v>
      </c>
      <c r="E65" s="10">
        <f>SUM(C$2:C65)</f>
        <v>60786.382592093702</v>
      </c>
      <c r="F65" s="12">
        <f>B65+IF(ROW()&gt;2,F64*(1+rendimento_lordo_mensile),0)</f>
        <v>76510.293331401452</v>
      </c>
      <c r="G65" s="12">
        <f>F65/(1+inflazione)^(($A65-$A$2)/365.24)</f>
        <v>68957.41520111516</v>
      </c>
      <c r="H65" s="14">
        <f>(F65-D65)*tassazione</f>
        <v>3252.6762661643775</v>
      </c>
      <c r="I65" s="14">
        <f>H65/(1+inflazione)^(($A65-$A$2)/365.24)</f>
        <v>2931.5813341504213</v>
      </c>
      <c r="J65" s="16">
        <f t="shared" si="0"/>
        <v>73257.617065237078</v>
      </c>
      <c r="K65" s="16">
        <f>J65/(1+inflazione)^(($A65-$A$2)/365.24)</f>
        <v>66025.833866964735</v>
      </c>
    </row>
    <row r="66" spans="1:11" x14ac:dyDescent="0.25">
      <c r="A66" s="5">
        <f t="shared" si="1"/>
        <v>47239</v>
      </c>
      <c r="B66" s="8">
        <f>B65*(1+aumento_risparmio_mensile)</f>
        <v>1000</v>
      </c>
      <c r="C66" s="8">
        <f>B66/(1+inflazione_mensile)^DATEDIF(A$2,A66,"M")</f>
        <v>899.77188198517001</v>
      </c>
      <c r="D66" s="10">
        <f>SUM(B$2:B66)</f>
        <v>65000</v>
      </c>
      <c r="E66" s="10">
        <f>SUM(C$2:C66)</f>
        <v>61686.154474078874</v>
      </c>
      <c r="F66" s="12">
        <f>B66+IF(ROW()&gt;2,F65*(1+rendimento_lordo_mensile),0)</f>
        <v>77932.573058673443</v>
      </c>
      <c r="G66" s="12">
        <f>F66/(1+inflazione)^(($A66-$A$2)/365.24)</f>
        <v>70125.137113724253</v>
      </c>
      <c r="H66" s="14">
        <f>(F66-D66)*tassazione</f>
        <v>3362.4689952550953</v>
      </c>
      <c r="I66" s="14">
        <f>H66/(1+inflazione)^(($A66-$A$2)/365.24)</f>
        <v>3025.6103459510723</v>
      </c>
      <c r="J66" s="16">
        <f t="shared" si="0"/>
        <v>74570.104063418345</v>
      </c>
      <c r="K66" s="16">
        <f>J66/(1+inflazione)^(($A66-$A$2)/365.24)</f>
        <v>67099.526767773175</v>
      </c>
    </row>
    <row r="67" spans="1:11" x14ac:dyDescent="0.25">
      <c r="A67" s="5">
        <f t="shared" si="1"/>
        <v>47270</v>
      </c>
      <c r="B67" s="8">
        <f>B66*(1+aumento_risparmio_mensile)</f>
        <v>1000</v>
      </c>
      <c r="C67" s="8">
        <f>B67/(1+inflazione_mensile)^DATEDIF(A$2,A67,"M")</f>
        <v>898.28828584852863</v>
      </c>
      <c r="D67" s="10">
        <f>SUM(B$2:B67)</f>
        <v>66000</v>
      </c>
      <c r="E67" s="10">
        <f>SUM(C$2:C67)</f>
        <v>62584.442759927406</v>
      </c>
      <c r="F67" s="12">
        <f>B67+IF(ROW()&gt;2,F66*(1+rendimento_lordo_mensile),0)</f>
        <v>79362.702708736018</v>
      </c>
      <c r="G67" s="12">
        <f>F67/(1+inflazione)^(($A67-$A$2)/365.24)</f>
        <v>71292.067867950129</v>
      </c>
      <c r="H67" s="14">
        <f>(F67-D67)*tassazione</f>
        <v>3474.3027042713647</v>
      </c>
      <c r="I67" s="14">
        <f>H67/(1+inflazione)^(($A67-$A$2)/365.24)</f>
        <v>3120.9902855217624</v>
      </c>
      <c r="J67" s="16">
        <f t="shared" ref="J67:J130" si="3">F67-H67</f>
        <v>75888.400004464653</v>
      </c>
      <c r="K67" s="16">
        <f>J67/(1+inflazione)^(($A67-$A$2)/365.24)</f>
        <v>68171.077582428363</v>
      </c>
    </row>
    <row r="68" spans="1:11" x14ac:dyDescent="0.25">
      <c r="A68" s="5">
        <f t="shared" ref="A68:A131" si="4">EDATE(A67,1)</f>
        <v>47300</v>
      </c>
      <c r="B68" s="8">
        <f>B67*(1+aumento_risparmio_mensile)</f>
        <v>1000</v>
      </c>
      <c r="C68" s="8">
        <f>B68/(1+inflazione_mensile)^DATEDIF(A$2,A68,"M")</f>
        <v>896.80713595136262</v>
      </c>
      <c r="D68" s="10">
        <f>SUM(B$2:B68)</f>
        <v>67000</v>
      </c>
      <c r="E68" s="10">
        <f>SUM(C$2:C68)</f>
        <v>63481.249895878769</v>
      </c>
      <c r="F68" s="12">
        <f>B68+IF(ROW()&gt;2,F67*(1+rendimento_lordo_mensile),0)</f>
        <v>80800.725607305387</v>
      </c>
      <c r="G68" s="12">
        <f>F68/(1+inflazione)^(($A68-$A$2)/365.24)</f>
        <v>72465.888993947272</v>
      </c>
      <c r="H68" s="14">
        <f>(F68-D68)*tassazione</f>
        <v>3588.1886578994008</v>
      </c>
      <c r="I68" s="14">
        <f>H68/(1+inflazione)^(($A68-$A$2)/365.24)</f>
        <v>3218.0562614795317</v>
      </c>
      <c r="J68" s="16">
        <f t="shared" si="3"/>
        <v>77212.536949405985</v>
      </c>
      <c r="K68" s="16">
        <f>J68/(1+inflazione)^(($A68-$A$2)/365.24)</f>
        <v>69247.832732467752</v>
      </c>
    </row>
    <row r="69" spans="1:11" x14ac:dyDescent="0.25">
      <c r="A69" s="5">
        <f t="shared" si="4"/>
        <v>47331</v>
      </c>
      <c r="B69" s="8">
        <f>B68*(1+aumento_risparmio_mensile)</f>
        <v>1000</v>
      </c>
      <c r="C69" s="8">
        <f>B69/(1+inflazione_mensile)^DATEDIF(A$2,A69,"M")</f>
        <v>895.32842826017065</v>
      </c>
      <c r="D69" s="10">
        <f>SUM(B$2:B69)</f>
        <v>68000</v>
      </c>
      <c r="E69" s="10">
        <f>SUM(C$2:C69)</f>
        <v>64376.578324138936</v>
      </c>
      <c r="F69" s="12">
        <f>B69+IF(ROW()&gt;2,F68*(1+rendimento_lordo_mensile),0)</f>
        <v>82246.685319223368</v>
      </c>
      <c r="G69" s="12">
        <f>F69/(1+inflazione)^(($A69-$A$2)/365.24)</f>
        <v>73638.820246052564</v>
      </c>
      <c r="H69" s="14">
        <f>(F69-D69)*tassazione</f>
        <v>3704.138182998076</v>
      </c>
      <c r="I69" s="14">
        <f>H69/(1+inflazione)^(($A69-$A$2)/365.24)</f>
        <v>3316.4663690170801</v>
      </c>
      <c r="J69" s="16">
        <f t="shared" si="3"/>
        <v>78542.547136225287</v>
      </c>
      <c r="K69" s="16">
        <f>J69/(1+inflazione)^(($A69-$A$2)/365.24)</f>
        <v>70322.353877035479</v>
      </c>
    </row>
    <row r="70" spans="1:11" x14ac:dyDescent="0.25">
      <c r="A70" s="5">
        <f t="shared" si="4"/>
        <v>47362</v>
      </c>
      <c r="B70" s="8">
        <f>B69*(1+aumento_risparmio_mensile)</f>
        <v>1000</v>
      </c>
      <c r="C70" s="8">
        <f>B70/(1+inflazione_mensile)^DATEDIF(A$2,A70,"M")</f>
        <v>893.85215874810137</v>
      </c>
      <c r="D70" s="10">
        <f>SUM(B$2:B70)</f>
        <v>69000</v>
      </c>
      <c r="E70" s="10">
        <f>SUM(C$2:C70)</f>
        <v>65270.430482887037</v>
      </c>
      <c r="F70" s="12">
        <f>B70+IF(ROW()&gt;2,F69*(1+rendimento_lordo_mensile),0)</f>
        <v>83700.625649777197</v>
      </c>
      <c r="G70" s="12">
        <f>F70/(1+inflazione)^(($A70-$A$2)/365.24)</f>
        <v>74814.740978728063</v>
      </c>
      <c r="H70" s="14">
        <f>(F70-D70)*tassazione</f>
        <v>3822.1626689420714</v>
      </c>
      <c r="I70" s="14">
        <f>H70/(1+inflazione)^(($A70-$A$2)/365.24)</f>
        <v>3416.3915482778252</v>
      </c>
      <c r="J70" s="16">
        <f t="shared" si="3"/>
        <v>79878.462980835131</v>
      </c>
      <c r="K70" s="16">
        <f>J70/(1+inflazione)^(($A70-$A$2)/365.24)</f>
        <v>71398.349430450238</v>
      </c>
    </row>
    <row r="71" spans="1:11" x14ac:dyDescent="0.25">
      <c r="A71" s="5">
        <f t="shared" si="4"/>
        <v>47392</v>
      </c>
      <c r="B71" s="8">
        <f>B70*(1+aumento_risparmio_mensile)</f>
        <v>1000</v>
      </c>
      <c r="C71" s="8">
        <f>B71/(1+inflazione_mensile)^DATEDIF(A$2,A71,"M")</f>
        <v>892.37832339494332</v>
      </c>
      <c r="D71" s="10">
        <f>SUM(B$2:B71)</f>
        <v>70000</v>
      </c>
      <c r="E71" s="10">
        <f>SUM(C$2:C71)</f>
        <v>66162.808806281973</v>
      </c>
      <c r="F71" s="12">
        <f>B71+IF(ROW()&gt;2,F70*(1+rendimento_lordo_mensile),0)</f>
        <v>85162.590646026612</v>
      </c>
      <c r="G71" s="12">
        <f>F71/(1+inflazione)^(($A71-$A$2)/365.24)</f>
        <v>75997.785514231669</v>
      </c>
      <c r="H71" s="14">
        <f>(F71-D71)*tassazione</f>
        <v>3942.2735679669195</v>
      </c>
      <c r="I71" s="14">
        <f>H71/(1+inflazione)^(($A71-$A$2)/365.24)</f>
        <v>3518.0242731466651</v>
      </c>
      <c r="J71" s="16">
        <f t="shared" si="3"/>
        <v>81220.317078059699</v>
      </c>
      <c r="K71" s="16">
        <f>J71/(1+inflazione)^(($A71-$A$2)/365.24)</f>
        <v>72479.761241085012</v>
      </c>
    </row>
    <row r="72" spans="1:11" x14ac:dyDescent="0.25">
      <c r="A72" s="5">
        <f t="shared" si="4"/>
        <v>47423</v>
      </c>
      <c r="B72" s="8">
        <f>B71*(1+aumento_risparmio_mensile)</f>
        <v>1000</v>
      </c>
      <c r="C72" s="8">
        <f>B72/(1+inflazione_mensile)^DATEDIF(A$2,A72,"M")</f>
        <v>890.90691818711423</v>
      </c>
      <c r="D72" s="10">
        <f>SUM(B$2:B72)</f>
        <v>71000</v>
      </c>
      <c r="E72" s="10">
        <f>SUM(C$2:C72)</f>
        <v>67053.71572446909</v>
      </c>
      <c r="F72" s="12">
        <f>B72+IF(ROW()&gt;2,F71*(1+rendimento_lordo_mensile),0)</f>
        <v>86632.624598138253</v>
      </c>
      <c r="G72" s="12">
        <f>F72/(1+inflazione)^(($A72-$A$2)/365.24)</f>
        <v>77179.791271735405</v>
      </c>
      <c r="H72" s="14">
        <f>(F72-D72)*tassazione</f>
        <v>4064.4823955159459</v>
      </c>
      <c r="I72" s="14">
        <f>H72/(1+inflazione)^(($A72-$A$2)/365.24)</f>
        <v>3620.9904105837882</v>
      </c>
      <c r="J72" s="16">
        <f t="shared" si="3"/>
        <v>82568.142202622301</v>
      </c>
      <c r="K72" s="16">
        <f>J72/(1+inflazione)^(($A72-$A$2)/365.24)</f>
        <v>73558.800861151612</v>
      </c>
    </row>
    <row r="73" spans="1:11" x14ac:dyDescent="0.25">
      <c r="A73" s="5">
        <f t="shared" si="4"/>
        <v>47453</v>
      </c>
      <c r="B73" s="8">
        <f>B72*(1+aumento_risparmio_mensile)</f>
        <v>1000</v>
      </c>
      <c r="C73" s="8">
        <f>B73/(1+inflazione_mensile)^DATEDIF(A$2,A73,"M")</f>
        <v>889.43793911764897</v>
      </c>
      <c r="D73" s="10">
        <f>SUM(B$2:B73)</f>
        <v>72000</v>
      </c>
      <c r="E73" s="10">
        <f>SUM(C$2:C73)</f>
        <v>67943.153663586738</v>
      </c>
      <c r="F73" s="12">
        <f>B73+IF(ROW()&gt;2,F72*(1+rendimento_lordo_mensile),0)</f>
        <v>88110.772040727446</v>
      </c>
      <c r="G73" s="12">
        <f>F73/(1+inflazione)^(($A73-$A$2)/365.24)</f>
        <v>78369.07766138282</v>
      </c>
      <c r="H73" s="14">
        <f>(F73-D73)*tassazione</f>
        <v>4188.800730589136</v>
      </c>
      <c r="I73" s="14">
        <f>H73/(1+inflazione)^(($A73-$A$2)/365.24)</f>
        <v>3725.6789625207198</v>
      </c>
      <c r="J73" s="16">
        <f t="shared" si="3"/>
        <v>83921.971310138309</v>
      </c>
      <c r="K73" s="16">
        <f>J73/(1+inflazione)^(($A73-$A$2)/365.24)</f>
        <v>74643.398698862089</v>
      </c>
    </row>
    <row r="74" spans="1:11" x14ac:dyDescent="0.25">
      <c r="A74" s="5">
        <f t="shared" si="4"/>
        <v>47484</v>
      </c>
      <c r="B74" s="8">
        <f>B73*(1+aumento_risparmio_mensile)</f>
        <v>1000</v>
      </c>
      <c r="C74" s="8">
        <f>B74/(1+inflazione_mensile)^DATEDIF(A$2,A74,"M")</f>
        <v>887.97138218618989</v>
      </c>
      <c r="D74" s="10">
        <f>SUM(B$2:B74)</f>
        <v>73000</v>
      </c>
      <c r="E74" s="10">
        <f>SUM(C$2:C74)</f>
        <v>68831.125045772933</v>
      </c>
      <c r="F74" s="12">
        <f>B74+IF(ROW()&gt;2,F73*(1+rendimento_lordo_mensile),0)</f>
        <v>89597.077754207334</v>
      </c>
      <c r="G74" s="12">
        <f>F74/(1+inflazione)^(($A74-$A$2)/365.24)</f>
        <v>79557.22540824789</v>
      </c>
      <c r="H74" s="14">
        <f>(F74-D74)*tassazione</f>
        <v>4315.2402160939073</v>
      </c>
      <c r="I74" s="14">
        <f>H74/(1+inflazione)^(($A74-$A$2)/365.24)</f>
        <v>3831.6934789360148</v>
      </c>
      <c r="J74" s="16">
        <f t="shared" si="3"/>
        <v>85281.837538113425</v>
      </c>
      <c r="K74" s="16">
        <f>J74/(1+inflazione)^(($A74-$A$2)/365.24)</f>
        <v>75725.531929311881</v>
      </c>
    </row>
    <row r="75" spans="1:11" x14ac:dyDescent="0.25">
      <c r="A75" s="5">
        <f t="shared" si="4"/>
        <v>47515</v>
      </c>
      <c r="B75" s="8">
        <f>B74*(1+aumento_risparmio_mensile)</f>
        <v>1000</v>
      </c>
      <c r="C75" s="8">
        <f>B75/(1+inflazione_mensile)^DATEDIF(A$2,A75,"M")</f>
        <v>886.50724339897533</v>
      </c>
      <c r="D75" s="10">
        <f>SUM(B$2:B75)</f>
        <v>74000</v>
      </c>
      <c r="E75" s="10">
        <f>SUM(C$2:C75)</f>
        <v>69717.632289171903</v>
      </c>
      <c r="F75" s="12">
        <f>B75+IF(ROW()&gt;2,F74*(1+rendimento_lordo_mensile),0)</f>
        <v>91091.586766145541</v>
      </c>
      <c r="G75" s="12">
        <f>F75/(1+inflazione)^(($A75-$A$2)/365.24)</f>
        <v>80748.433345775135</v>
      </c>
      <c r="H75" s="14">
        <f>(F75-D75)*tassazione</f>
        <v>4443.8125591978405</v>
      </c>
      <c r="I75" s="14">
        <f>H75/(1+inflazione)^(($A75-$A$2)/365.24)</f>
        <v>3939.2320957006955</v>
      </c>
      <c r="J75" s="16">
        <f t="shared" si="3"/>
        <v>86647.774206947695</v>
      </c>
      <c r="K75" s="16">
        <f>J75/(1+inflazione)^(($A75-$A$2)/365.24)</f>
        <v>76809.201250074431</v>
      </c>
    </row>
    <row r="76" spans="1:11" x14ac:dyDescent="0.25">
      <c r="A76" s="5">
        <f t="shared" si="4"/>
        <v>47543</v>
      </c>
      <c r="B76" s="8">
        <f>B75*(1+aumento_risparmio_mensile)</f>
        <v>1000</v>
      </c>
      <c r="C76" s="8">
        <f>B76/(1+inflazione_mensile)^DATEDIF(A$2,A76,"M")</f>
        <v>885.04551876882863</v>
      </c>
      <c r="D76" s="10">
        <f>SUM(B$2:B76)</f>
        <v>75000</v>
      </c>
      <c r="E76" s="10">
        <f>SUM(C$2:C76)</f>
        <v>70602.677807940738</v>
      </c>
      <c r="F76" s="12">
        <f>B76+IF(ROW()&gt;2,F75*(1+rendimento_lordo_mensile),0)</f>
        <v>92594.344352628264</v>
      </c>
      <c r="G76" s="12">
        <f>F76/(1+inflazione)^(($A76-$A$2)/365.24)</f>
        <v>81956.045125399964</v>
      </c>
      <c r="H76" s="14">
        <f>(F76-D76)*tassazione</f>
        <v>4574.529531683349</v>
      </c>
      <c r="I76" s="14">
        <f>H76/(1+inflazione)^(($A76-$A$2)/365.24)</f>
        <v>4048.9551640253458</v>
      </c>
      <c r="J76" s="16">
        <f t="shared" si="3"/>
        <v>88019.814820944914</v>
      </c>
      <c r="K76" s="16">
        <f>J76/(1+inflazione)^(($A76-$A$2)/365.24)</f>
        <v>77907.089961374615</v>
      </c>
    </row>
    <row r="77" spans="1:11" x14ac:dyDescent="0.25">
      <c r="A77" s="5">
        <f t="shared" si="4"/>
        <v>47574</v>
      </c>
      <c r="B77" s="8">
        <f>B76*(1+aumento_risparmio_mensile)</f>
        <v>1000</v>
      </c>
      <c r="C77" s="8">
        <f>B77/(1+inflazione_mensile)^DATEDIF(A$2,A77,"M")</f>
        <v>883.58620431514703</v>
      </c>
      <c r="D77" s="10">
        <f>SUM(B$2:B77)</f>
        <v>76000</v>
      </c>
      <c r="E77" s="10">
        <f>SUM(C$2:C77)</f>
        <v>71486.264012255881</v>
      </c>
      <c r="F77" s="12">
        <f>B77+IF(ROW()&gt;2,F76*(1+rendimento_lordo_mensile),0)</f>
        <v>94105.396039631902</v>
      </c>
      <c r="G77" s="12">
        <f>F77/(1+inflazione)^(($A77-$A$2)/365.24)</f>
        <v>83153.610948023255</v>
      </c>
      <c r="H77" s="14">
        <f>(F77-D77)*tassazione</f>
        <v>4707.4029703042943</v>
      </c>
      <c r="I77" s="14">
        <f>H77/(1+inflazione)^(($A77-$A$2)/365.24)</f>
        <v>4159.5654621484291</v>
      </c>
      <c r="J77" s="16">
        <f t="shared" si="3"/>
        <v>89397.993069327611</v>
      </c>
      <c r="K77" s="16">
        <f>J77/(1+inflazione)^(($A77-$A$2)/365.24)</f>
        <v>78994.045485874842</v>
      </c>
    </row>
    <row r="78" spans="1:11" x14ac:dyDescent="0.25">
      <c r="A78" s="5">
        <f t="shared" si="4"/>
        <v>47604</v>
      </c>
      <c r="B78" s="8">
        <f>B77*(1+aumento_risparmio_mensile)</f>
        <v>1000</v>
      </c>
      <c r="C78" s="8">
        <f>B78/(1+inflazione_mensile)^DATEDIF(A$2,A78,"M")</f>
        <v>882.12929606389184</v>
      </c>
      <c r="D78" s="10">
        <f>SUM(B$2:B78)</f>
        <v>77000</v>
      </c>
      <c r="E78" s="10">
        <f>SUM(C$2:C78)</f>
        <v>72368.393308319777</v>
      </c>
      <c r="F78" s="12">
        <f>B78+IF(ROW()&gt;2,F77*(1+rendimento_lordo_mensile),0)</f>
        <v>95624.787604402285</v>
      </c>
      <c r="G78" s="12">
        <f>F78/(1+inflazione)^(($A78-$A$2)/365.24)</f>
        <v>84358.853951894882</v>
      </c>
      <c r="H78" s="14">
        <f>(F78-D78)*tassazione</f>
        <v>4842.4447771445939</v>
      </c>
      <c r="I78" s="14">
        <f>H78/(1+inflazione)^(($A78-$A$2)/365.24)</f>
        <v>4271.9372451338204</v>
      </c>
      <c r="J78" s="16">
        <f t="shared" si="3"/>
        <v>90782.342827257686</v>
      </c>
      <c r="K78" s="16">
        <f>J78/(1+inflazione)^(($A78-$A$2)/365.24)</f>
        <v>80086.916706761069</v>
      </c>
    </row>
    <row r="79" spans="1:11" x14ac:dyDescent="0.25">
      <c r="A79" s="5">
        <f t="shared" si="4"/>
        <v>47635</v>
      </c>
      <c r="B79" s="8">
        <f>B78*(1+aumento_risparmio_mensile)</f>
        <v>1000</v>
      </c>
      <c r="C79" s="8">
        <f>B79/(1+inflazione_mensile)^DATEDIF(A$2,A79,"M")</f>
        <v>880.67479004757672</v>
      </c>
      <c r="D79" s="10">
        <f>SUM(B$2:B79)</f>
        <v>78000</v>
      </c>
      <c r="E79" s="10">
        <f>SUM(C$2:C79)</f>
        <v>73249.068098367352</v>
      </c>
      <c r="F79" s="12">
        <f>B79+IF(ROW()&gt;2,F78*(1+rendimento_lordo_mensile),0)</f>
        <v>97152.565076841478</v>
      </c>
      <c r="G79" s="12">
        <f>F79/(1+inflazione)^(($A79-$A$2)/365.24)</f>
        <v>85562.706476866835</v>
      </c>
      <c r="H79" s="14">
        <f>(F79-D79)*tassazione</f>
        <v>4979.6669199787848</v>
      </c>
      <c r="I79" s="14">
        <f>H79/(1+inflazione)^(($A79-$A$2)/365.24)</f>
        <v>4385.6153328500504</v>
      </c>
      <c r="J79" s="16">
        <f t="shared" si="3"/>
        <v>92172.898156862691</v>
      </c>
      <c r="K79" s="16">
        <f>J79/(1+inflazione)^(($A79-$A$2)/365.24)</f>
        <v>81177.091144016784</v>
      </c>
    </row>
    <row r="80" spans="1:11" x14ac:dyDescent="0.25">
      <c r="A80" s="5">
        <f t="shared" si="4"/>
        <v>47665</v>
      </c>
      <c r="B80" s="8">
        <f>B79*(1+aumento_risparmio_mensile)</f>
        <v>1000</v>
      </c>
      <c r="C80" s="8">
        <f>B80/(1+inflazione_mensile)^DATEDIF(A$2,A80,"M")</f>
        <v>879.22268230525742</v>
      </c>
      <c r="D80" s="10">
        <f>SUM(B$2:B80)</f>
        <v>79000</v>
      </c>
      <c r="E80" s="10">
        <f>SUM(C$2:C80)</f>
        <v>74128.290780672614</v>
      </c>
      <c r="F80" s="12">
        <f>B80+IF(ROW()&gt;2,F79*(1+rendimento_lordo_mensile),0)</f>
        <v>98688.774740902256</v>
      </c>
      <c r="G80" s="12">
        <f>F80/(1+inflazione)^(($A80-$A$2)/365.24)</f>
        <v>86774.396127401487</v>
      </c>
      <c r="H80" s="14">
        <f>(F80-D80)*tassazione</f>
        <v>5119.0814326345871</v>
      </c>
      <c r="I80" s="14">
        <f>H80/(1+inflazione)^(($A80-$A$2)/365.24)</f>
        <v>4501.0711827163423</v>
      </c>
      <c r="J80" s="16">
        <f t="shared" si="3"/>
        <v>93569.69330826767</v>
      </c>
      <c r="K80" s="16">
        <f>J80/(1+inflazione)^(($A80-$A$2)/365.24)</f>
        <v>82273.324944685141</v>
      </c>
    </row>
    <row r="81" spans="1:11" x14ac:dyDescent="0.25">
      <c r="A81" s="5">
        <f t="shared" si="4"/>
        <v>47696</v>
      </c>
      <c r="B81" s="8">
        <f>B80*(1+aumento_risparmio_mensile)</f>
        <v>1000</v>
      </c>
      <c r="C81" s="8">
        <f>B81/(1+inflazione_mensile)^DATEDIF(A$2,A81,"M")</f>
        <v>877.7729688825201</v>
      </c>
      <c r="D81" s="10">
        <f>SUM(B$2:B81)</f>
        <v>80000</v>
      </c>
      <c r="E81" s="10">
        <f>SUM(C$2:C81)</f>
        <v>75006.063749555135</v>
      </c>
      <c r="F81" s="12">
        <f>B81+IF(ROW()&gt;2,F80*(1+rendimento_lordo_mensile),0)</f>
        <v>100233.46313599027</v>
      </c>
      <c r="G81" s="12">
        <f>F81/(1+inflazione)^(($A81-$A$2)/365.24)</f>
        <v>87984.593764926118</v>
      </c>
      <c r="H81" s="14">
        <f>(F81-D81)*tassazione</f>
        <v>5260.7004153574708</v>
      </c>
      <c r="I81" s="14">
        <f>H81/(1+inflazione)^(($A81-$A$2)/365.24)</f>
        <v>4617.8249706510278</v>
      </c>
      <c r="J81" s="16">
        <f t="shared" si="3"/>
        <v>94972.762720632803</v>
      </c>
      <c r="K81" s="16">
        <f>J81/(1+inflazione)^(($A81-$A$2)/365.24)</f>
        <v>83366.768794275093</v>
      </c>
    </row>
    <row r="82" spans="1:11" x14ac:dyDescent="0.25">
      <c r="A82" s="5">
        <f t="shared" si="4"/>
        <v>47727</v>
      </c>
      <c r="B82" s="8">
        <f>B81*(1+aumento_risparmio_mensile)</f>
        <v>1000</v>
      </c>
      <c r="C82" s="8">
        <f>B82/(1+inflazione_mensile)^DATEDIF(A$2,A82,"M")</f>
        <v>876.32564583147143</v>
      </c>
      <c r="D82" s="10">
        <f>SUM(B$2:B82)</f>
        <v>81000</v>
      </c>
      <c r="E82" s="10">
        <f>SUM(C$2:C82)</f>
        <v>75882.389395386606</v>
      </c>
      <c r="F82" s="12">
        <f>B82+IF(ROW()&gt;2,F81*(1+rendimento_lordo_mensile),0)</f>
        <v>101786.67705837399</v>
      </c>
      <c r="G82" s="12">
        <f>F82/(1+inflazione)^(($A82-$A$2)/365.24)</f>
        <v>89197.953099929538</v>
      </c>
      <c r="H82" s="14">
        <f>(F82-D82)*tassazione</f>
        <v>5404.536035177236</v>
      </c>
      <c r="I82" s="14">
        <f>H82/(1+inflazione)^(($A82-$A$2)/365.24)</f>
        <v>4736.116412525701</v>
      </c>
      <c r="J82" s="16">
        <f t="shared" si="3"/>
        <v>96382.141023196746</v>
      </c>
      <c r="K82" s="16">
        <f>J82/(1+inflazione)^(($A82-$A$2)/365.24)</f>
        <v>84461.836687403833</v>
      </c>
    </row>
    <row r="83" spans="1:11" x14ac:dyDescent="0.25">
      <c r="A83" s="5">
        <f t="shared" si="4"/>
        <v>47757</v>
      </c>
      <c r="B83" s="8">
        <f>B82*(1+aumento_risparmio_mensile)</f>
        <v>1000</v>
      </c>
      <c r="C83" s="8">
        <f>B83/(1+inflazione_mensile)^DATEDIF(A$2,A83,"M")</f>
        <v>874.88070921072847</v>
      </c>
      <c r="D83" s="10">
        <f>SUM(B$2:B83)</f>
        <v>82000</v>
      </c>
      <c r="E83" s="10">
        <f>SUM(C$2:C83)</f>
        <v>76757.270104597337</v>
      </c>
      <c r="F83" s="12">
        <f>B83+IF(ROW()&gt;2,F82*(1+rendimento_lordo_mensile),0)</f>
        <v>103348.46356260231</v>
      </c>
      <c r="G83" s="12">
        <f>F83/(1+inflazione)^(($A83-$A$2)/365.24)</f>
        <v>90419.390956074247</v>
      </c>
      <c r="H83" s="14">
        <f>(F83-D83)*tassazione</f>
        <v>5550.6005262766002</v>
      </c>
      <c r="I83" s="14">
        <f>H83/(1+inflazione)^(($A83-$A$2)/365.24)</f>
        <v>4856.21074301105</v>
      </c>
      <c r="J83" s="16">
        <f t="shared" si="3"/>
        <v>97797.863036325711</v>
      </c>
      <c r="K83" s="16">
        <f>J83/(1+inflazione)^(($A83-$A$2)/365.24)</f>
        <v>85563.180213063199</v>
      </c>
    </row>
    <row r="84" spans="1:11" x14ac:dyDescent="0.25">
      <c r="A84" s="5">
        <f t="shared" si="4"/>
        <v>47788</v>
      </c>
      <c r="B84" s="8">
        <f>B83*(1+aumento_risparmio_mensile)</f>
        <v>1000</v>
      </c>
      <c r="C84" s="8">
        <f>B84/(1+inflazione_mensile)^DATEDIF(A$2,A84,"M")</f>
        <v>873.4381550854057</v>
      </c>
      <c r="D84" s="10">
        <f>SUM(B$2:B84)</f>
        <v>83000</v>
      </c>
      <c r="E84" s="10">
        <f>SUM(C$2:C84)</f>
        <v>77630.708259682739</v>
      </c>
      <c r="F84" s="12">
        <f>B84+IF(ROW()&gt;2,F83*(1+rendimento_lordo_mensile),0)</f>
        <v>104918.86996293018</v>
      </c>
      <c r="G84" s="12">
        <f>F84/(1+inflazione)^(($A84-$A$2)/365.24)</f>
        <v>91639.183631488151</v>
      </c>
      <c r="H84" s="14">
        <f>(F84-D84)*tassazione</f>
        <v>5698.9061903618485</v>
      </c>
      <c r="I84" s="14">
        <f>H84/(1+inflazione)^(($A84-$A$2)/365.24)</f>
        <v>4977.5899326947801</v>
      </c>
      <c r="J84" s="16">
        <f t="shared" si="3"/>
        <v>99219.963772568342</v>
      </c>
      <c r="K84" s="16">
        <f>J84/(1+inflazione)^(($A84-$A$2)/365.24)</f>
        <v>86661.593698793382</v>
      </c>
    </row>
    <row r="85" spans="1:11" x14ac:dyDescent="0.25">
      <c r="A85" s="5">
        <f t="shared" si="4"/>
        <v>47818</v>
      </c>
      <c r="B85" s="8">
        <f>B84*(1+aumento_risparmio_mensile)</f>
        <v>1000</v>
      </c>
      <c r="C85" s="8">
        <f>B85/(1+inflazione_mensile)^DATEDIF(A$2,A85,"M")</f>
        <v>871.99797952710651</v>
      </c>
      <c r="D85" s="10">
        <f>SUM(B$2:B85)</f>
        <v>84000</v>
      </c>
      <c r="E85" s="10">
        <f>SUM(C$2:C85)</f>
        <v>78502.706239209845</v>
      </c>
      <c r="F85" s="12">
        <f>B85+IF(ROW()&gt;2,F84*(1+rendimento_lordo_mensile),0)</f>
        <v>106497.94383475192</v>
      </c>
      <c r="G85" s="12">
        <f>F85/(1+inflazione)^(($A85-$A$2)/365.24)</f>
        <v>92867.217043924087</v>
      </c>
      <c r="H85" s="14">
        <f>(F85-D85)*tassazione</f>
        <v>5849.4653970354984</v>
      </c>
      <c r="I85" s="14">
        <f>H85/(1+inflazione)^(($A85-$A$2)/365.24)</f>
        <v>5100.7893021889222</v>
      </c>
      <c r="J85" s="16">
        <f t="shared" si="3"/>
        <v>100648.47843771642</v>
      </c>
      <c r="K85" s="16">
        <f>J85/(1+inflazione)^(($A85-$A$2)/365.24)</f>
        <v>87766.42774173517</v>
      </c>
    </row>
    <row r="86" spans="1:11" x14ac:dyDescent="0.25">
      <c r="A86" s="5">
        <f t="shared" si="4"/>
        <v>47849</v>
      </c>
      <c r="B86" s="8">
        <f>B85*(1+aumento_risparmio_mensile)</f>
        <v>1000</v>
      </c>
      <c r="C86" s="8">
        <f>B86/(1+inflazione_mensile)^DATEDIF(A$2,A86,"M")</f>
        <v>870.56017861391138</v>
      </c>
      <c r="D86" s="10">
        <f>SUM(B$2:B86)</f>
        <v>85000</v>
      </c>
      <c r="E86" s="10">
        <f>SUM(C$2:C86)</f>
        <v>79373.266417823761</v>
      </c>
      <c r="F86" s="12">
        <f>B86+IF(ROW()&gt;2,F85*(1+rendimento_lordo_mensile),0)</f>
        <v>108085.73301604249</v>
      </c>
      <c r="G86" s="12">
        <f>F86/(1+inflazione)^(($A86-$A$2)/365.24)</f>
        <v>94093.502522505747</v>
      </c>
      <c r="H86" s="14">
        <f>(F86-D86)*tassazione</f>
        <v>6002.2905841710472</v>
      </c>
      <c r="I86" s="14">
        <f>H86/(1+inflazione)^(($A86-$A$2)/365.24)</f>
        <v>5225.2645049711109</v>
      </c>
      <c r="J86" s="16">
        <f t="shared" si="3"/>
        <v>102083.44243187144</v>
      </c>
      <c r="K86" s="16">
        <f>J86/(1+inflazione)^(($A86-$A$2)/365.24)</f>
        <v>88868.238017534648</v>
      </c>
    </row>
    <row r="87" spans="1:11" x14ac:dyDescent="0.25">
      <c r="A87" s="5">
        <f t="shared" si="4"/>
        <v>47880</v>
      </c>
      <c r="B87" s="8">
        <f>B86*(1+aumento_risparmio_mensile)</f>
        <v>1000</v>
      </c>
      <c r="C87" s="8">
        <f>B87/(1+inflazione_mensile)^DATEDIF(A$2,A87,"M")</f>
        <v>869.12474843036773</v>
      </c>
      <c r="D87" s="10">
        <f>SUM(B$2:B87)</f>
        <v>86000</v>
      </c>
      <c r="E87" s="10">
        <f>SUM(C$2:C87)</f>
        <v>80242.391166254136</v>
      </c>
      <c r="F87" s="12">
        <f>B87+IF(ROW()&gt;2,F86*(1+rendimento_lordo_mensile),0)</f>
        <v>109682.28560880682</v>
      </c>
      <c r="G87" s="12">
        <f>F87/(1+inflazione)^(($A87-$A$2)/365.24)</f>
        <v>95323.023503072123</v>
      </c>
      <c r="H87" s="14">
        <f>(F87-D87)*tassazione</f>
        <v>6157.3942582897744</v>
      </c>
      <c r="I87" s="14">
        <f>H87/(1+inflazione)^(($A87-$A$2)/365.24)</f>
        <v>5351.2874421127999</v>
      </c>
      <c r="J87" s="16">
        <f t="shared" si="3"/>
        <v>103524.89135051705</v>
      </c>
      <c r="K87" s="16">
        <f>J87/(1+inflazione)^(($A87-$A$2)/365.24)</f>
        <v>89971.736060959316</v>
      </c>
    </row>
    <row r="88" spans="1:11" x14ac:dyDescent="0.25">
      <c r="A88" s="5">
        <f t="shared" si="4"/>
        <v>47908</v>
      </c>
      <c r="B88" s="8">
        <f>B87*(1+aumento_risparmio_mensile)</f>
        <v>1000</v>
      </c>
      <c r="C88" s="8">
        <f>B88/(1+inflazione_mensile)^DATEDIF(A$2,A88,"M")</f>
        <v>867.69168506747872</v>
      </c>
      <c r="D88" s="10">
        <f>SUM(B$2:B88)</f>
        <v>87000</v>
      </c>
      <c r="E88" s="10">
        <f>SUM(C$2:C88)</f>
        <v>81110.082851321611</v>
      </c>
      <c r="F88" s="12">
        <f>B88+IF(ROW()&gt;2,F87*(1+rendimento_lordo_mensile),0)</f>
        <v>111287.649980537</v>
      </c>
      <c r="G88" s="12">
        <f>F88/(1+inflazione)^(($A88-$A$2)/365.24)</f>
        <v>96571.501334029803</v>
      </c>
      <c r="H88" s="14">
        <f>(F88-D88)*tassazione</f>
        <v>6314.7889949396194</v>
      </c>
      <c r="I88" s="14">
        <f>H88/(1+inflazione)^(($A88-$A$2)/365.24)</f>
        <v>5479.7513826159566</v>
      </c>
      <c r="J88" s="16">
        <f t="shared" si="3"/>
        <v>104972.86098559738</v>
      </c>
      <c r="K88" s="16">
        <f>J88/(1+inflazione)^(($A88-$A$2)/365.24)</f>
        <v>91091.749951413847</v>
      </c>
    </row>
    <row r="89" spans="1:11" x14ac:dyDescent="0.25">
      <c r="A89" s="5">
        <f t="shared" si="4"/>
        <v>47939</v>
      </c>
      <c r="B89" s="8">
        <f>B88*(1+aumento_risparmio_mensile)</f>
        <v>1000</v>
      </c>
      <c r="C89" s="8">
        <f>B89/(1+inflazione_mensile)^DATEDIF(A$2,A89,"M")</f>
        <v>866.26098462269306</v>
      </c>
      <c r="D89" s="10">
        <f>SUM(B$2:B89)</f>
        <v>88000</v>
      </c>
      <c r="E89" s="10">
        <f>SUM(C$2:C89)</f>
        <v>81976.34383594431</v>
      </c>
      <c r="F89" s="12">
        <f>B89+IF(ROW()&gt;2,F88*(1+rendimento_lordo_mensile),0)</f>
        <v>112901.87476567755</v>
      </c>
      <c r="G89" s="12">
        <f>F89/(1+inflazione)^(($A89-$A$2)/365.24)</f>
        <v>97807.738981885253</v>
      </c>
      <c r="H89" s="14">
        <f>(F89-D89)*tassazione</f>
        <v>6474.4874390761634</v>
      </c>
      <c r="I89" s="14">
        <f>H89/(1+inflazione)^(($A89-$A$2)/365.24)</f>
        <v>5608.896918646803</v>
      </c>
      <c r="J89" s="16">
        <f t="shared" si="3"/>
        <v>106427.38732660138</v>
      </c>
      <c r="K89" s="16">
        <f>J89/(1+inflazione)^(($A89-$A$2)/365.24)</f>
        <v>92198.842063238451</v>
      </c>
    </row>
    <row r="90" spans="1:11" x14ac:dyDescent="0.25">
      <c r="A90" s="5">
        <f t="shared" si="4"/>
        <v>47969</v>
      </c>
      <c r="B90" s="8">
        <f>B89*(1+aumento_risparmio_mensile)</f>
        <v>1000</v>
      </c>
      <c r="C90" s="8">
        <f>B90/(1+inflazione_mensile)^DATEDIF(A$2,A90,"M")</f>
        <v>864.8326431998936</v>
      </c>
      <c r="D90" s="10">
        <f>SUM(B$2:B90)</f>
        <v>89000</v>
      </c>
      <c r="E90" s="10">
        <f>SUM(C$2:C90)</f>
        <v>82841.176479144196</v>
      </c>
      <c r="F90" s="12">
        <f>B90+IF(ROW()&gt;2,F89*(1+rendimento_lordo_mensile),0)</f>
        <v>114525.00886709889</v>
      </c>
      <c r="G90" s="12">
        <f>F90/(1+inflazione)^(($A90-$A$2)/365.24)</f>
        <v>99052.627673231735</v>
      </c>
      <c r="H90" s="14">
        <f>(F90-D90)*tassazione</f>
        <v>6636.5023054457124</v>
      </c>
      <c r="I90" s="14">
        <f>H90/(1+inflazione)^(($A90-$A$2)/365.24)</f>
        <v>5739.9078019430526</v>
      </c>
      <c r="J90" s="16">
        <f t="shared" si="3"/>
        <v>107888.50656165318</v>
      </c>
      <c r="K90" s="16">
        <f>J90/(1+inflazione)^(($A90-$A$2)/365.24)</f>
        <v>93312.719871288675</v>
      </c>
    </row>
    <row r="91" spans="1:11" x14ac:dyDescent="0.25">
      <c r="A91" s="5">
        <f t="shared" si="4"/>
        <v>48000</v>
      </c>
      <c r="B91" s="8">
        <f>B90*(1+aumento_risparmio_mensile)</f>
        <v>1000</v>
      </c>
      <c r="C91" s="8">
        <f>B91/(1+inflazione_mensile)^DATEDIF(A$2,A91,"M")</f>
        <v>863.40665690938852</v>
      </c>
      <c r="D91" s="10">
        <f>SUM(B$2:B91)</f>
        <v>90000</v>
      </c>
      <c r="E91" s="10">
        <f>SUM(C$2:C91)</f>
        <v>83704.583136053581</v>
      </c>
      <c r="F91" s="12">
        <f>B91+IF(ROW()&gt;2,F90*(1+rendimento_lordo_mensile),0)</f>
        <v>116157.10145757876</v>
      </c>
      <c r="G91" s="12">
        <f>F91/(1+inflazione)^(($A91-$A$2)/365.24)</f>
        <v>100295.50919948507</v>
      </c>
      <c r="H91" s="14">
        <f>(F91-D91)*tassazione</f>
        <v>6800.8463789704765</v>
      </c>
      <c r="I91" s="14">
        <f>H91/(1+inflazione)^(($A91-$A$2)/365.24)</f>
        <v>5872.1708962014945</v>
      </c>
      <c r="J91" s="16">
        <f t="shared" si="3"/>
        <v>109356.25507860829</v>
      </c>
      <c r="K91" s="16">
        <f>J91/(1+inflazione)^(($A91-$A$2)/365.24)</f>
        <v>94423.338303283585</v>
      </c>
    </row>
    <row r="92" spans="1:11" x14ac:dyDescent="0.25">
      <c r="A92" s="5">
        <f t="shared" si="4"/>
        <v>48030</v>
      </c>
      <c r="B92" s="8">
        <f>B91*(1+aumento_risparmio_mensile)</f>
        <v>1000</v>
      </c>
      <c r="C92" s="8">
        <f>B92/(1+inflazione_mensile)^DATEDIF(A$2,A92,"M")</f>
        <v>861.98302186789897</v>
      </c>
      <c r="D92" s="10">
        <f>SUM(B$2:B92)</f>
        <v>91000</v>
      </c>
      <c r="E92" s="10">
        <f>SUM(C$2:C92)</f>
        <v>84566.566157921479</v>
      </c>
      <c r="F92" s="12">
        <f>B92+IF(ROW()&gt;2,F91*(1+rendimento_lordo_mensile),0)</f>
        <v>117798.20198129195</v>
      </c>
      <c r="G92" s="12">
        <f>F92/(1+inflazione)^(($A92-$A$2)/365.24)</f>
        <v>101547.20727089056</v>
      </c>
      <c r="H92" s="14">
        <f>(F92-D92)*tassazione</f>
        <v>6967.5325151359066</v>
      </c>
      <c r="I92" s="14">
        <f>H92/(1+inflazione)^(($A92-$A$2)/365.24)</f>
        <v>6006.3180641207227</v>
      </c>
      <c r="J92" s="16">
        <f t="shared" si="3"/>
        <v>110830.66946615605</v>
      </c>
      <c r="K92" s="16">
        <f>J92/(1+inflazione)^(($A92-$A$2)/365.24)</f>
        <v>95540.889206769847</v>
      </c>
    </row>
    <row r="93" spans="1:11" x14ac:dyDescent="0.25">
      <c r="A93" s="5">
        <f t="shared" si="4"/>
        <v>48061</v>
      </c>
      <c r="B93" s="8">
        <f>B92*(1+aumento_risparmio_mensile)</f>
        <v>1000</v>
      </c>
      <c r="C93" s="8">
        <f>B93/(1+inflazione_mensile)^DATEDIF(A$2,A93,"M")</f>
        <v>860.56173419854861</v>
      </c>
      <c r="D93" s="10">
        <f>SUM(B$2:B93)</f>
        <v>92000</v>
      </c>
      <c r="E93" s="10">
        <f>SUM(C$2:C93)</f>
        <v>85427.127892120028</v>
      </c>
      <c r="F93" s="12">
        <f>B93+IF(ROW()&gt;2,F92*(1+rendimento_lordo_mensile),0)</f>
        <v>119448.36015530818</v>
      </c>
      <c r="G93" s="12">
        <f>F93/(1+inflazione)^(($A93-$A$2)/365.24)</f>
        <v>102796.79365468895</v>
      </c>
      <c r="H93" s="14">
        <f>(F93-D93)*tassazione</f>
        <v>7136.5736403801275</v>
      </c>
      <c r="I93" s="14">
        <f>H93/(1+inflazione)^(($A93-$A$2)/365.24)</f>
        <v>6141.7074873007123</v>
      </c>
      <c r="J93" s="16">
        <f t="shared" si="3"/>
        <v>112311.78651492806</v>
      </c>
      <c r="K93" s="16">
        <f>J93/(1+inflazione)^(($A93-$A$2)/365.24)</f>
        <v>96655.086167388246</v>
      </c>
    </row>
    <row r="94" spans="1:11" x14ac:dyDescent="0.25">
      <c r="A94" s="5">
        <f t="shared" si="4"/>
        <v>48092</v>
      </c>
      <c r="B94" s="8">
        <f>B93*(1+aumento_risparmio_mensile)</f>
        <v>1000</v>
      </c>
      <c r="C94" s="8">
        <f>B94/(1+inflazione_mensile)^DATEDIF(A$2,A94,"M")</f>
        <v>859.14279003085403</v>
      </c>
      <c r="D94" s="10">
        <f>SUM(B$2:B94)</f>
        <v>93000</v>
      </c>
      <c r="E94" s="10">
        <f>SUM(C$2:C94)</f>
        <v>86286.270682150876</v>
      </c>
      <c r="F94" s="12">
        <f>B94+IF(ROW()&gt;2,F93*(1+rendimento_lordo_mensile),0)</f>
        <v>121107.62597109833</v>
      </c>
      <c r="G94" s="12">
        <f>F94/(1+inflazione)^(($A94-$A$2)/365.24)</f>
        <v>104049.7215055344</v>
      </c>
      <c r="H94" s="14">
        <f>(F94-D94)*tassazione</f>
        <v>7307.9827524855655</v>
      </c>
      <c r="I94" s="14">
        <f>H94/(1+inflazione)^(($A94-$A$2)/365.24)</f>
        <v>6278.6596968289641</v>
      </c>
      <c r="J94" s="16">
        <f t="shared" si="3"/>
        <v>113799.64321861276</v>
      </c>
      <c r="K94" s="16">
        <f>J94/(1+inflazione)^(($A94-$A$2)/365.24)</f>
        <v>97771.061808705432</v>
      </c>
    </row>
    <row r="95" spans="1:11" x14ac:dyDescent="0.25">
      <c r="A95" s="5">
        <f t="shared" si="4"/>
        <v>48122</v>
      </c>
      <c r="B95" s="8">
        <f>B94*(1+aumento_risparmio_mensile)</f>
        <v>1000</v>
      </c>
      <c r="C95" s="8">
        <f>B95/(1+inflazione_mensile)^DATEDIF(A$2,A95,"M")</f>
        <v>857.72618550071377</v>
      </c>
      <c r="D95" s="10">
        <f>SUM(B$2:B95)</f>
        <v>94000</v>
      </c>
      <c r="E95" s="10">
        <f>SUM(C$2:C95)</f>
        <v>87143.996867651585</v>
      </c>
      <c r="F95" s="12">
        <f>B95+IF(ROW()&gt;2,F94*(1+rendimento_lordo_mensile),0)</f>
        <v>122776.04969604887</v>
      </c>
      <c r="G95" s="12">
        <f>F95/(1+inflazione)^(($A95-$A$2)/365.24)</f>
        <v>105311.71569922032</v>
      </c>
      <c r="H95" s="14">
        <f>(F95-D95)*tassazione</f>
        <v>7481.7729209727058</v>
      </c>
      <c r="I95" s="14">
        <f>H95/(1+inflazione)^(($A95-$A$2)/365.24)</f>
        <v>6417.5247919298326</v>
      </c>
      <c r="J95" s="16">
        <f t="shared" si="3"/>
        <v>115294.27677507616</v>
      </c>
      <c r="K95" s="16">
        <f>J95/(1+inflazione)^(($A95-$A$2)/365.24)</f>
        <v>98894.190907290482</v>
      </c>
    </row>
    <row r="96" spans="1:11" x14ac:dyDescent="0.25">
      <c r="A96" s="5">
        <f t="shared" si="4"/>
        <v>48153</v>
      </c>
      <c r="B96" s="8">
        <f>B95*(1+aumento_risparmio_mensile)</f>
        <v>1000</v>
      </c>
      <c r="C96" s="8">
        <f>B96/(1+inflazione_mensile)^DATEDIF(A$2,A96,"M")</f>
        <v>856.3119167503977</v>
      </c>
      <c r="D96" s="10">
        <f>SUM(B$2:B96)</f>
        <v>95000</v>
      </c>
      <c r="E96" s="10">
        <f>SUM(C$2:C96)</f>
        <v>88000.30878440199</v>
      </c>
      <c r="F96" s="12">
        <f>B96+IF(ROW()&gt;2,F95*(1+rendimento_lordo_mensile),0)</f>
        <v>124453.68187498473</v>
      </c>
      <c r="G96" s="12">
        <f>F96/(1+inflazione)^(($A96-$A$2)/365.24)</f>
        <v>106571.44051750086</v>
      </c>
      <c r="H96" s="14">
        <f>(F96-D96)*tassazione</f>
        <v>7657.9572874960304</v>
      </c>
      <c r="I96" s="14">
        <f>H96/(1+inflazione)^(($A96-$A$2)/365.24)</f>
        <v>6557.6166751719538</v>
      </c>
      <c r="J96" s="16">
        <f t="shared" si="3"/>
        <v>116795.7245874887</v>
      </c>
      <c r="K96" s="16">
        <f>J96/(1+inflazione)^(($A96-$A$2)/365.24)</f>
        <v>100013.82384232891</v>
      </c>
    </row>
    <row r="97" spans="1:11" x14ac:dyDescent="0.25">
      <c r="A97" s="5">
        <f t="shared" si="4"/>
        <v>48183</v>
      </c>
      <c r="B97" s="8">
        <f>B96*(1+aumento_risparmio_mensile)</f>
        <v>1000</v>
      </c>
      <c r="C97" s="8">
        <f>B97/(1+inflazione_mensile)^DATEDIF(A$2,A97,"M")</f>
        <v>854.89997992853546</v>
      </c>
      <c r="D97" s="10">
        <f>SUM(B$2:B97)</f>
        <v>96000</v>
      </c>
      <c r="E97" s="10">
        <f>SUM(C$2:C97)</f>
        <v>88855.208764330528</v>
      </c>
      <c r="F97" s="12">
        <f>B97+IF(ROW()&gt;2,F96*(1+rendimento_lordo_mensile),0)</f>
        <v>126140.57333170058</v>
      </c>
      <c r="G97" s="12">
        <f>F97/(1+inflazione)^(($A97-$A$2)/365.24)</f>
        <v>107840.39957604796</v>
      </c>
      <c r="H97" s="14">
        <f>(F97-D97)*tassazione</f>
        <v>7836.5490662421507</v>
      </c>
      <c r="I97" s="14">
        <f>H97/(1+inflazione)^(($A97-$A$2)/365.24)</f>
        <v>6699.6412040920741</v>
      </c>
      <c r="J97" s="16">
        <f t="shared" si="3"/>
        <v>118304.02426545843</v>
      </c>
      <c r="K97" s="16">
        <f>J97/(1+inflazione)^(($A97-$A$2)/365.24)</f>
        <v>101140.75837195589</v>
      </c>
    </row>
    <row r="98" spans="1:11" x14ac:dyDescent="0.25">
      <c r="A98" s="5">
        <f t="shared" si="4"/>
        <v>48214</v>
      </c>
      <c r="B98" s="8">
        <f>B97*(1+aumento_risparmio_mensile)</f>
        <v>1000</v>
      </c>
      <c r="C98" s="8">
        <f>B98/(1+inflazione_mensile)^DATEDIF(A$2,A98,"M")</f>
        <v>853.49037119010882</v>
      </c>
      <c r="D98" s="10">
        <f>SUM(B$2:B98)</f>
        <v>97000</v>
      </c>
      <c r="E98" s="10">
        <f>SUM(C$2:C98)</f>
        <v>89708.699135520641</v>
      </c>
      <c r="F98" s="12">
        <f>B98+IF(ROW()&gt;2,F97*(1+rendimento_lordo_mensile),0)</f>
        <v>127836.77517050049</v>
      </c>
      <c r="G98" s="12">
        <f>F98/(1+inflazione)^(($A98-$A$2)/365.24)</f>
        <v>109106.98344492183</v>
      </c>
      <c r="H98" s="14">
        <f>(F98-D98)*tassazione</f>
        <v>8017.5615443301285</v>
      </c>
      <c r="I98" s="14">
        <f>H98/(1+inflazione)^(($A98-$A$2)/365.24)</f>
        <v>6842.8818977884457</v>
      </c>
      <c r="J98" s="16">
        <f t="shared" si="3"/>
        <v>119819.21362617036</v>
      </c>
      <c r="K98" s="16">
        <f>J98/(1+inflazione)^(($A98-$A$2)/365.24)</f>
        <v>102264.10154713338</v>
      </c>
    </row>
    <row r="99" spans="1:11" x14ac:dyDescent="0.25">
      <c r="A99" s="5">
        <f t="shared" si="4"/>
        <v>48245</v>
      </c>
      <c r="B99" s="8">
        <f>B98*(1+aumento_risparmio_mensile)</f>
        <v>1000</v>
      </c>
      <c r="C99" s="8">
        <f>B99/(1+inflazione_mensile)^DATEDIF(A$2,A99,"M")</f>
        <v>852.0830866964385</v>
      </c>
      <c r="D99" s="10">
        <f>SUM(B$2:B99)</f>
        <v>98000</v>
      </c>
      <c r="E99" s="10">
        <f>SUM(C$2:C99)</f>
        <v>90560.78222221708</v>
      </c>
      <c r="F99" s="12">
        <f>B99+IF(ROW()&gt;2,F98*(1+rendimento_lordo_mensile),0)</f>
        <v>129542.33877774618</v>
      </c>
      <c r="G99" s="12">
        <f>F99/(1+inflazione)^(($A99-$A$2)/365.24)</f>
        <v>110376.9858312366</v>
      </c>
      <c r="H99" s="14">
        <f>(F99-D99)*tassazione</f>
        <v>8201.0080822140062</v>
      </c>
      <c r="I99" s="14">
        <f>H99/(1+inflazione)^(($A99-$A$2)/365.24)</f>
        <v>6987.696543331941</v>
      </c>
      <c r="J99" s="16">
        <f t="shared" si="3"/>
        <v>121341.33069553218</v>
      </c>
      <c r="K99" s="16">
        <f>J99/(1+inflazione)^(($A99-$A$2)/365.24)</f>
        <v>103389.28928790466</v>
      </c>
    </row>
    <row r="100" spans="1:11" x14ac:dyDescent="0.25">
      <c r="A100" s="5">
        <f t="shared" si="4"/>
        <v>48274</v>
      </c>
      <c r="B100" s="8">
        <f>B99*(1+aumento_risparmio_mensile)</f>
        <v>1000</v>
      </c>
      <c r="C100" s="8">
        <f>B100/(1+inflazione_mensile)^DATEDIF(A$2,A100,"M")</f>
        <v>850.67812261517474</v>
      </c>
      <c r="D100" s="10">
        <f>SUM(B$2:B100)</f>
        <v>99000</v>
      </c>
      <c r="E100" s="10">
        <f>SUM(C$2:C100)</f>
        <v>91411.46034483226</v>
      </c>
      <c r="F100" s="12">
        <f>B100+IF(ROW()&gt;2,F99*(1+rendimento_lordo_mensile),0)</f>
        <v>131257.31582341372</v>
      </c>
      <c r="G100" s="12">
        <f>F100/(1+inflazione)^(($A100-$A$2)/365.24)</f>
        <v>111662.52984622533</v>
      </c>
      <c r="H100" s="14">
        <f>(F100-D100)*tassazione</f>
        <v>8386.9021140875684</v>
      </c>
      <c r="I100" s="14">
        <f>H100/(1+inflazione)^(($A100-$A$2)/365.24)</f>
        <v>7134.8610304631857</v>
      </c>
      <c r="J100" s="16">
        <f t="shared" si="3"/>
        <v>122870.41370932615</v>
      </c>
      <c r="K100" s="16">
        <f>J100/(1+inflazione)^(($A100-$A$2)/365.24)</f>
        <v>104527.66881576214</v>
      </c>
    </row>
    <row r="101" spans="1:11" x14ac:dyDescent="0.25">
      <c r="A101" s="5">
        <f t="shared" si="4"/>
        <v>48305</v>
      </c>
      <c r="B101" s="8">
        <f>B100*(1+aumento_risparmio_mensile)</f>
        <v>1000</v>
      </c>
      <c r="C101" s="8">
        <f>B101/(1+inflazione_mensile)^DATEDIF(A$2,A101,"M")</f>
        <v>849.27547512028673</v>
      </c>
      <c r="D101" s="10">
        <f>SUM(B$2:B101)</f>
        <v>100000</v>
      </c>
      <c r="E101" s="10">
        <f>SUM(C$2:C101)</f>
        <v>92260.735819952548</v>
      </c>
      <c r="F101" s="12">
        <f>B101+IF(ROW()&gt;2,F100*(1+rendimento_lordo_mensile),0)</f>
        <v>132981.7582626589</v>
      </c>
      <c r="G101" s="12">
        <f>F101/(1+inflazione)^(($A101-$A$2)/365.24)</f>
        <v>112939.55429732215</v>
      </c>
      <c r="H101" s="14">
        <f>(F101-D101)*tassazione</f>
        <v>8575.2571482913136</v>
      </c>
      <c r="I101" s="14">
        <f>H101/(1+inflazione)^(($A101-$A$2)/365.24)</f>
        <v>7282.8464066480628</v>
      </c>
      <c r="J101" s="16">
        <f t="shared" si="3"/>
        <v>124406.50111436758</v>
      </c>
      <c r="K101" s="16">
        <f>J101/(1+inflazione)^(($A101-$A$2)/365.24)</f>
        <v>105656.70789067408</v>
      </c>
    </row>
    <row r="102" spans="1:11" x14ac:dyDescent="0.25">
      <c r="A102" s="5">
        <f t="shared" si="4"/>
        <v>48335</v>
      </c>
      <c r="B102" s="8">
        <f>B101*(1+aumento_risparmio_mensile)</f>
        <v>1000</v>
      </c>
      <c r="C102" s="8">
        <f>B102/(1+inflazione_mensile)^DATEDIF(A$2,A102,"M")</f>
        <v>847.87514039205223</v>
      </c>
      <c r="D102" s="10">
        <f>SUM(B$2:B102)</f>
        <v>101000</v>
      </c>
      <c r="E102" s="10">
        <f>SUM(C$2:C102)</f>
        <v>93108.610960344595</v>
      </c>
      <c r="F102" s="12">
        <f>B102+IF(ROW()&gt;2,F101*(1+rendimento_lordo_mensile),0)</f>
        <v>134715.71833739118</v>
      </c>
      <c r="G102" s="12">
        <f>F102/(1+inflazione)^(($A102-$A$2)/365.24)</f>
        <v>114226.23727851435</v>
      </c>
      <c r="H102" s="14">
        <f>(F102-D102)*tassazione</f>
        <v>8766.0867677217084</v>
      </c>
      <c r="I102" s="14">
        <f>H102/(1+inflazione)^(($A102-$A$2)/365.24)</f>
        <v>7432.8157062270811</v>
      </c>
      <c r="J102" s="16">
        <f t="shared" si="3"/>
        <v>125949.63156966948</v>
      </c>
      <c r="K102" s="16">
        <f>J102/(1+inflazione)^(($A102-$A$2)/365.24)</f>
        <v>106793.42157228728</v>
      </c>
    </row>
    <row r="103" spans="1:11" x14ac:dyDescent="0.25">
      <c r="A103" s="5">
        <f t="shared" si="4"/>
        <v>48366</v>
      </c>
      <c r="B103" s="8">
        <f>B102*(1+aumento_risparmio_mensile)</f>
        <v>1000</v>
      </c>
      <c r="C103" s="8">
        <f>B103/(1+inflazione_mensile)^DATEDIF(A$2,A103,"M")</f>
        <v>846.47711461704716</v>
      </c>
      <c r="D103" s="10">
        <f>SUM(B$2:B103)</f>
        <v>102000</v>
      </c>
      <c r="E103" s="10">
        <f>SUM(C$2:C103)</f>
        <v>93955.088074961648</v>
      </c>
      <c r="F103" s="12">
        <f>B103+IF(ROW()&gt;2,F102*(1+rendimento_lordo_mensile),0)</f>
        <v>136459.24857785643</v>
      </c>
      <c r="G103" s="12">
        <f>F103/(1+inflazione)^(($A103-$A$2)/365.24)</f>
        <v>115510.27814806528</v>
      </c>
      <c r="H103" s="14">
        <f>(F103-D103)*tassazione</f>
        <v>8959.4046302426723</v>
      </c>
      <c r="I103" s="14">
        <f>H103/(1+inflazione)^(($A103-$A$2)/365.24)</f>
        <v>7583.9734694855351</v>
      </c>
      <c r="J103" s="16">
        <f t="shared" si="3"/>
        <v>127499.84394761376</v>
      </c>
      <c r="K103" s="16">
        <f>J103/(1+inflazione)^(($A103-$A$2)/365.24)</f>
        <v>107926.30467857973</v>
      </c>
    </row>
    <row r="104" spans="1:11" x14ac:dyDescent="0.25">
      <c r="A104" s="5">
        <f t="shared" si="4"/>
        <v>48396</v>
      </c>
      <c r="B104" s="8">
        <f>B103*(1+aumento_risparmio_mensile)</f>
        <v>1000</v>
      </c>
      <c r="C104" s="8">
        <f>B104/(1+inflazione_mensile)^DATEDIF(A$2,A104,"M")</f>
        <v>845.08139398813603</v>
      </c>
      <c r="D104" s="10">
        <f>SUM(B$2:B104)</f>
        <v>103000</v>
      </c>
      <c r="E104" s="10">
        <f>SUM(C$2:C104)</f>
        <v>94800.169468949782</v>
      </c>
      <c r="F104" s="12">
        <f>B104+IF(ROW()&gt;2,F103*(1+rendimento_lordo_mensile),0)</f>
        <v>138212.40180422823</v>
      </c>
      <c r="G104" s="12">
        <f>F104/(1+inflazione)^(($A104-$A$2)/365.24)</f>
        <v>116804.14890003818</v>
      </c>
      <c r="H104" s="14">
        <f>(F104-D104)*tassazione</f>
        <v>9155.2244690993393</v>
      </c>
      <c r="I104" s="14">
        <f>H104/(1+inflazione)^(($A104-$A$2)/365.24)</f>
        <v>7737.1363795317384</v>
      </c>
      <c r="J104" s="16">
        <f t="shared" si="3"/>
        <v>129057.17733512889</v>
      </c>
      <c r="K104" s="16">
        <f>J104/(1+inflazione)^(($A104-$A$2)/365.24)</f>
        <v>109067.01252050644</v>
      </c>
    </row>
    <row r="105" spans="1:11" x14ac:dyDescent="0.25">
      <c r="A105" s="5">
        <f t="shared" si="4"/>
        <v>48427</v>
      </c>
      <c r="B105" s="8">
        <f>B104*(1+aumento_risparmio_mensile)</f>
        <v>1000</v>
      </c>
      <c r="C105" s="8">
        <f>B105/(1+inflazione_mensile)^DATEDIF(A$2,A105,"M")</f>
        <v>843.68797470445907</v>
      </c>
      <c r="D105" s="10">
        <f>SUM(B$2:B105)</f>
        <v>104000</v>
      </c>
      <c r="E105" s="10">
        <f>SUM(C$2:C105)</f>
        <v>95643.85744365424</v>
      </c>
      <c r="F105" s="12">
        <f>B105+IF(ROW()&gt;2,F104*(1+rendimento_lordo_mensile),0)</f>
        <v>139975.23112820811</v>
      </c>
      <c r="G105" s="12">
        <f>F105/(1+inflazione)^(($A105-$A$2)/365.24)</f>
        <v>118095.26985816172</v>
      </c>
      <c r="H105" s="14">
        <f>(F105-D105)*tassazione</f>
        <v>9353.5600933341084</v>
      </c>
      <c r="I105" s="14">
        <f>H105/(1+inflazione)^(($A105-$A$2)/365.24)</f>
        <v>7891.4761879912348</v>
      </c>
      <c r="J105" s="16">
        <f t="shared" si="3"/>
        <v>130621.671034874</v>
      </c>
      <c r="K105" s="16">
        <f>J105/(1+inflazione)^(($A105-$A$2)/365.24)</f>
        <v>110203.79367017047</v>
      </c>
    </row>
    <row r="106" spans="1:11" x14ac:dyDescent="0.25">
      <c r="A106" s="5">
        <f t="shared" si="4"/>
        <v>48458</v>
      </c>
      <c r="B106" s="8">
        <f>B105*(1+aumento_risparmio_mensile)</f>
        <v>1000</v>
      </c>
      <c r="C106" s="8">
        <f>B106/(1+inflazione_mensile)^DATEDIF(A$2,A106,"M")</f>
        <v>842.2968529714251</v>
      </c>
      <c r="D106" s="10">
        <f>SUM(B$2:B106)</f>
        <v>105000</v>
      </c>
      <c r="E106" s="10">
        <f>SUM(C$2:C106)</f>
        <v>96486.154296625667</v>
      </c>
      <c r="F106" s="12">
        <f>B106+IF(ROW()&gt;2,F105*(1+rendimento_lordo_mensile),0)</f>
        <v>141747.78995463459</v>
      </c>
      <c r="G106" s="12">
        <f>F106/(1+inflazione)^(($A106-$A$2)/365.24)</f>
        <v>119389.91978358824</v>
      </c>
      <c r="H106" s="14">
        <f>(F106-D106)*tassazione</f>
        <v>9554.4253882049925</v>
      </c>
      <c r="I106" s="14">
        <f>H106/(1+inflazione)^(($A106-$A$2)/365.24)</f>
        <v>8047.4064607366854</v>
      </c>
      <c r="J106" s="16">
        <f t="shared" si="3"/>
        <v>132193.36456642961</v>
      </c>
      <c r="K106" s="16">
        <f>J106/(1+inflazione)^(($A106-$A$2)/365.24)</f>
        <v>111342.51332285156</v>
      </c>
    </row>
    <row r="107" spans="1:11" x14ac:dyDescent="0.25">
      <c r="A107" s="5">
        <f t="shared" si="4"/>
        <v>48488</v>
      </c>
      <c r="B107" s="8">
        <f>B106*(1+aumento_risparmio_mensile)</f>
        <v>1000</v>
      </c>
      <c r="C107" s="8">
        <f>B107/(1+inflazione_mensile)^DATEDIF(A$2,A107,"M")</f>
        <v>840.90802500069935</v>
      </c>
      <c r="D107" s="10">
        <f>SUM(B$2:B107)</f>
        <v>106000</v>
      </c>
      <c r="E107" s="10">
        <f>SUM(C$2:C107)</f>
        <v>97327.062321626363</v>
      </c>
      <c r="F107" s="12">
        <f>B107+IF(ROW()&gt;2,F106*(1+rendimento_lordo_mensile),0)</f>
        <v>143530.13198310102</v>
      </c>
      <c r="G107" s="12">
        <f>F107/(1+inflazione)^(($A107-$A$2)/365.24)</f>
        <v>120694.65823433174</v>
      </c>
      <c r="H107" s="14">
        <f>(F107-D107)*tassazione</f>
        <v>9757.8343156062656</v>
      </c>
      <c r="I107" s="14">
        <f>H107/(1+inflazione)^(($A107-$A$2)/365.24)</f>
        <v>8205.3744503488306</v>
      </c>
      <c r="J107" s="16">
        <f t="shared" si="3"/>
        <v>133772.29766749474</v>
      </c>
      <c r="K107" s="16">
        <f>J107/(1+inflazione)^(($A107-$A$2)/365.24)</f>
        <v>112489.2837839829</v>
      </c>
    </row>
    <row r="108" spans="1:11" x14ac:dyDescent="0.25">
      <c r="A108" s="5">
        <f t="shared" si="4"/>
        <v>48519</v>
      </c>
      <c r="B108" s="8">
        <f>B107*(1+aumento_risparmio_mensile)</f>
        <v>1000</v>
      </c>
      <c r="C108" s="8">
        <f>B108/(1+inflazione_mensile)^DATEDIF(A$2,A108,"M")</f>
        <v>839.52148701019314</v>
      </c>
      <c r="D108" s="10">
        <f>SUM(B$2:B108)</f>
        <v>107000</v>
      </c>
      <c r="E108" s="10">
        <f>SUM(C$2:C108)</f>
        <v>98166.583808636555</v>
      </c>
      <c r="F108" s="12">
        <f>B108+IF(ROW()&gt;2,F107*(1+rendimento_lordo_mensile),0)</f>
        <v>145322.31120958243</v>
      </c>
      <c r="G108" s="12">
        <f>F108/(1+inflazione)^(($A108-$A$2)/365.24)</f>
        <v>121996.48442462171</v>
      </c>
      <c r="H108" s="14">
        <f>(F108-D108)*tassazione</f>
        <v>9963.8009144914322</v>
      </c>
      <c r="I108" s="14">
        <f>H108/(1+inflazione)^(($A108-$A$2)/365.24)</f>
        <v>8364.5014516850952</v>
      </c>
      <c r="J108" s="16">
        <f t="shared" si="3"/>
        <v>135358.51029509099</v>
      </c>
      <c r="K108" s="16">
        <f>J108/(1+inflazione)^(($A108-$A$2)/365.24)</f>
        <v>113631.9829729366</v>
      </c>
    </row>
    <row r="109" spans="1:11" x14ac:dyDescent="0.25">
      <c r="A109" s="5">
        <f t="shared" si="4"/>
        <v>48549</v>
      </c>
      <c r="B109" s="8">
        <f>B108*(1+aumento_risparmio_mensile)</f>
        <v>1000</v>
      </c>
      <c r="C109" s="8">
        <f>B109/(1+inflazione_mensile)^DATEDIF(A$2,A109,"M")</f>
        <v>838.13723522405405</v>
      </c>
      <c r="D109" s="10">
        <f>SUM(B$2:B109)</f>
        <v>108000</v>
      </c>
      <c r="E109" s="10">
        <f>SUM(C$2:C109)</f>
        <v>99004.721043860613</v>
      </c>
      <c r="F109" s="12">
        <f>B109+IF(ROW()&gt;2,F108*(1+rendimento_lordo_mensile),0)</f>
        <v>147124.38192807138</v>
      </c>
      <c r="G109" s="12">
        <f>F109/(1+inflazione)^(($A109-$A$2)/365.24)</f>
        <v>123308.57301793603</v>
      </c>
      <c r="H109" s="14">
        <f>(F109-D109)*tassazione</f>
        <v>10172.33930129856</v>
      </c>
      <c r="I109" s="14">
        <f>H109/(1+inflazione)^(($A109-$A$2)/365.24)</f>
        <v>8525.6884485036262</v>
      </c>
      <c r="J109" s="16">
        <f t="shared" si="3"/>
        <v>136952.04262677283</v>
      </c>
      <c r="K109" s="16">
        <f>J109/(1+inflazione)^(($A109-$A$2)/365.24)</f>
        <v>114782.88456943241</v>
      </c>
    </row>
    <row r="110" spans="1:11" x14ac:dyDescent="0.25">
      <c r="A110" s="5">
        <f t="shared" si="4"/>
        <v>48580</v>
      </c>
      <c r="B110" s="8">
        <f>B109*(1+aumento_risparmio_mensile)</f>
        <v>1000</v>
      </c>
      <c r="C110" s="8">
        <f>B110/(1+inflazione_mensile)^DATEDIF(A$2,A110,"M")</f>
        <v>836.75526587265529</v>
      </c>
      <c r="D110" s="10">
        <f>SUM(B$2:B110)</f>
        <v>109000</v>
      </c>
      <c r="E110" s="10">
        <f>SUM(C$2:C110)</f>
        <v>99841.476309733262</v>
      </c>
      <c r="F110" s="12">
        <f>B110+IF(ROW()&gt;2,F109*(1+rendimento_lordo_mensile),0)</f>
        <v>148936.3987322227</v>
      </c>
      <c r="G110" s="12">
        <f>F110/(1+inflazione)^(($A110-$A$2)/365.24)</f>
        <v>124617.64030101862</v>
      </c>
      <c r="H110" s="14">
        <f>(F110-D110)*tassazione</f>
        <v>10383.463670377903</v>
      </c>
      <c r="I110" s="14">
        <f>H110/(1+inflazione)^(($A110-$A$2)/365.24)</f>
        <v>8688.0222146387678</v>
      </c>
      <c r="J110" s="16">
        <f t="shared" si="3"/>
        <v>138552.93506184479</v>
      </c>
      <c r="K110" s="16">
        <f>J110/(1+inflazione)^(($A110-$A$2)/365.24)</f>
        <v>115929.61808637984</v>
      </c>
    </row>
    <row r="111" spans="1:11" x14ac:dyDescent="0.25">
      <c r="A111" s="5">
        <f t="shared" si="4"/>
        <v>48611</v>
      </c>
      <c r="B111" s="8">
        <f>B110*(1+aumento_risparmio_mensile)</f>
        <v>1000</v>
      </c>
      <c r="C111" s="8">
        <f>B111/(1+inflazione_mensile)^DATEDIF(A$2,A111,"M")</f>
        <v>835.37557519258644</v>
      </c>
      <c r="D111" s="10">
        <f>SUM(B$2:B111)</f>
        <v>110000</v>
      </c>
      <c r="E111" s="10">
        <f>SUM(C$2:C111)</f>
        <v>100676.85188492585</v>
      </c>
      <c r="F111" s="12">
        <f>B111+IF(ROW()&gt;2,F110*(1+rendimento_lordo_mensile),0)</f>
        <v>150758.41651700751</v>
      </c>
      <c r="G111" s="12">
        <f>F111/(1+inflazione)^(($A111-$A$2)/365.24)</f>
        <v>125930.31700187227</v>
      </c>
      <c r="H111" s="14">
        <f>(F111-D111)*tassazione</f>
        <v>10597.188294421954</v>
      </c>
      <c r="I111" s="14">
        <f>H111/(1+inflazione)^(($A111-$A$2)/365.24)</f>
        <v>8851.9587302413529</v>
      </c>
      <c r="J111" s="16">
        <f t="shared" si="3"/>
        <v>140161.22822258557</v>
      </c>
      <c r="K111" s="16">
        <f>J111/(1+inflazione)^(($A111-$A$2)/365.24)</f>
        <v>117078.35827163093</v>
      </c>
    </row>
    <row r="112" spans="1:11" x14ac:dyDescent="0.25">
      <c r="A112" s="5">
        <f t="shared" si="4"/>
        <v>48639</v>
      </c>
      <c r="B112" s="8">
        <f>B111*(1+aumento_risparmio_mensile)</f>
        <v>1000</v>
      </c>
      <c r="C112" s="8">
        <f>B112/(1+inflazione_mensile)^DATEDIF(A$2,A112,"M")</f>
        <v>833.99815942664168</v>
      </c>
      <c r="D112" s="10">
        <f>SUM(B$2:B112)</f>
        <v>111000</v>
      </c>
      <c r="E112" s="10">
        <f>SUM(C$2:C112)</f>
        <v>101510.8500443525</v>
      </c>
      <c r="F112" s="12">
        <f>B112+IF(ROW()&gt;2,F111*(1+rendimento_lordo_mensile),0)</f>
        <v>152590.49048037617</v>
      </c>
      <c r="G112" s="12">
        <f>F112/(1+inflazione)^(($A112-$A$2)/365.24)</f>
        <v>127267.31820854505</v>
      </c>
      <c r="H112" s="14">
        <f>(F112-D112)*tassazione</f>
        <v>10813.527524897805</v>
      </c>
      <c r="I112" s="14">
        <f>H112/(1+inflazione)^(($A112-$A$2)/365.24)</f>
        <v>9018.9673297171576</v>
      </c>
      <c r="J112" s="16">
        <f t="shared" si="3"/>
        <v>141776.96295547838</v>
      </c>
      <c r="K112" s="16">
        <f>J112/(1+inflazione)^(($A112-$A$2)/365.24)</f>
        <v>118248.3508788279</v>
      </c>
    </row>
    <row r="113" spans="1:11" x14ac:dyDescent="0.25">
      <c r="A113" s="5">
        <f t="shared" si="4"/>
        <v>48670</v>
      </c>
      <c r="B113" s="8">
        <f>B112*(1+aumento_risparmio_mensile)</f>
        <v>1000</v>
      </c>
      <c r="C113" s="8">
        <f>B113/(1+inflazione_mensile)^DATEDIF(A$2,A113,"M")</f>
        <v>832.62301482381031</v>
      </c>
      <c r="D113" s="10">
        <f>SUM(B$2:B113)</f>
        <v>112000</v>
      </c>
      <c r="E113" s="10">
        <f>SUM(C$2:C113)</f>
        <v>102343.47305917631</v>
      </c>
      <c r="F113" s="12">
        <f>B113+IF(ROW()&gt;2,F112*(1+rendimento_lordo_mensile),0)</f>
        <v>154432.67612493056</v>
      </c>
      <c r="G113" s="12">
        <f>F113/(1+inflazione)^(($A113-$A$2)/365.24)</f>
        <v>128587.47707338304</v>
      </c>
      <c r="H113" s="14">
        <f>(F113-D113)*tassazione</f>
        <v>11032.495792481945</v>
      </c>
      <c r="I113" s="14">
        <f>H113/(1+inflazione)^(($A113-$A$2)/365.24)</f>
        <v>9186.1439908632856</v>
      </c>
      <c r="J113" s="16">
        <f t="shared" si="3"/>
        <v>143400.18033244862</v>
      </c>
      <c r="K113" s="16">
        <f>J113/(1+inflazione)^(($A113-$A$2)/365.24)</f>
        <v>119401.33308251976</v>
      </c>
    </row>
    <row r="114" spans="1:11" x14ac:dyDescent="0.25">
      <c r="A114" s="5">
        <f t="shared" si="4"/>
        <v>48700</v>
      </c>
      <c r="B114" s="8">
        <f>B113*(1+aumento_risparmio_mensile)</f>
        <v>1000</v>
      </c>
      <c r="C114" s="8">
        <f>B114/(1+inflazione_mensile)^DATEDIF(A$2,A114,"M")</f>
        <v>831.25013763926643</v>
      </c>
      <c r="D114" s="10">
        <f>SUM(B$2:B114)</f>
        <v>113000</v>
      </c>
      <c r="E114" s="10">
        <f>SUM(C$2:C114)</f>
        <v>103174.72319681557</v>
      </c>
      <c r="F114" s="12">
        <f>B114+IF(ROW()&gt;2,F113*(1+rendimento_lordo_mensile),0)</f>
        <v>156285.02925960548</v>
      </c>
      <c r="G114" s="12">
        <f>F114/(1+inflazione)^(($A114-$A$2)/365.24)</f>
        <v>129918.33842118087</v>
      </c>
      <c r="H114" s="14">
        <f>(F114-D114)*tassazione</f>
        <v>11254.107607497424</v>
      </c>
      <c r="I114" s="14">
        <f>H114/(1+inflazione)^(($A114-$A$2)/365.24)</f>
        <v>9355.4383788770556</v>
      </c>
      <c r="J114" s="16">
        <f t="shared" si="3"/>
        <v>145030.92165210805</v>
      </c>
      <c r="K114" s="16">
        <f>J114/(1+inflazione)^(($A114-$A$2)/365.24)</f>
        <v>120562.90004230382</v>
      </c>
    </row>
    <row r="115" spans="1:11" x14ac:dyDescent="0.25">
      <c r="A115" s="5">
        <f t="shared" si="4"/>
        <v>48731</v>
      </c>
      <c r="B115" s="8">
        <f>B114*(1+aumento_risparmio_mensile)</f>
        <v>1000</v>
      </c>
      <c r="C115" s="8">
        <f>B115/(1+inflazione_mensile)^DATEDIF(A$2,A115,"M")</f>
        <v>829.87952413435994</v>
      </c>
      <c r="D115" s="10">
        <f>SUM(B$2:B115)</f>
        <v>114000</v>
      </c>
      <c r="E115" s="10">
        <f>SUM(C$2:C115)</f>
        <v>104004.60272094993</v>
      </c>
      <c r="F115" s="12">
        <f>B115+IF(ROW()&gt;2,F114*(1+rendimento_lordo_mensile),0)</f>
        <v>158147.60600135944</v>
      </c>
      <c r="G115" s="12">
        <f>F115/(1+inflazione)^(($A115-$A$2)/365.24)</f>
        <v>131245.90311656875</v>
      </c>
      <c r="H115" s="14">
        <f>(F115-D115)*tassazione</f>
        <v>11478.377560353454</v>
      </c>
      <c r="I115" s="14">
        <f>H115/(1+inflazione)^(($A115-$A$2)/365.24)</f>
        <v>9525.8478285697001</v>
      </c>
      <c r="J115" s="16">
        <f t="shared" si="3"/>
        <v>146669.22844100598</v>
      </c>
      <c r="K115" s="16">
        <f>J115/(1+inflazione)^(($A115-$A$2)/365.24)</f>
        <v>121720.05528799904</v>
      </c>
    </row>
    <row r="116" spans="1:11" x14ac:dyDescent="0.25">
      <c r="A116" s="5">
        <f t="shared" si="4"/>
        <v>48761</v>
      </c>
      <c r="B116" s="8">
        <f>B115*(1+aumento_risparmio_mensile)</f>
        <v>1000</v>
      </c>
      <c r="C116" s="8">
        <f>B116/(1+inflazione_mensile)^DATEDIF(A$2,A116,"M")</f>
        <v>828.51117057660338</v>
      </c>
      <c r="D116" s="10">
        <f>SUM(B$2:B116)</f>
        <v>115000</v>
      </c>
      <c r="E116" s="10">
        <f>SUM(C$2:C116)</f>
        <v>104833.11389152653</v>
      </c>
      <c r="F116" s="12">
        <f>B116+IF(ROW()&gt;2,F115*(1+rendimento_lordo_mensile),0)</f>
        <v>160020.46277687466</v>
      </c>
      <c r="G116" s="12">
        <f>F116/(1+inflazione)^(($A116-$A$2)/365.24)</f>
        <v>132584.34782302735</v>
      </c>
      <c r="H116" s="14">
        <f>(F116-D116)*tassazione</f>
        <v>11705.320321987412</v>
      </c>
      <c r="I116" s="14">
        <f>H116/(1+inflazione)^(($A116-$A$2)/365.24)</f>
        <v>9698.398779875346</v>
      </c>
      <c r="J116" s="16">
        <f t="shared" si="3"/>
        <v>148315.14245488725</v>
      </c>
      <c r="K116" s="16">
        <f>J116/(1+inflazione)^(($A116-$A$2)/365.24)</f>
        <v>122885.949043152</v>
      </c>
    </row>
    <row r="117" spans="1:11" x14ac:dyDescent="0.25">
      <c r="A117" s="5">
        <f t="shared" si="4"/>
        <v>48792</v>
      </c>
      <c r="B117" s="8">
        <f>B116*(1+aumento_risparmio_mensile)</f>
        <v>1000</v>
      </c>
      <c r="C117" s="8">
        <f>B117/(1+inflazione_mensile)^DATEDIF(A$2,A117,"M")</f>
        <v>827.14507323966529</v>
      </c>
      <c r="D117" s="10">
        <f>SUM(B$2:B117)</f>
        <v>116000</v>
      </c>
      <c r="E117" s="10">
        <f>SUM(C$2:C117)</f>
        <v>105660.2589647662</v>
      </c>
      <c r="F117" s="12">
        <f>B117+IF(ROW()&gt;2,F116*(1+rendimento_lordo_mensile),0)</f>
        <v>161903.65632426657</v>
      </c>
      <c r="G117" s="12">
        <f>F117/(1+inflazione)^(($A117-$A$2)/365.24)</f>
        <v>133919.38484469999</v>
      </c>
      <c r="H117" s="14">
        <f>(F117-D117)*tassazione</f>
        <v>11934.950644309309</v>
      </c>
      <c r="I117" s="14">
        <f>H117/(1+inflazione)^(($A117-$A$2)/365.24)</f>
        <v>9872.0515936748325</v>
      </c>
      <c r="J117" s="16">
        <f t="shared" si="3"/>
        <v>149968.70567995726</v>
      </c>
      <c r="K117" s="16">
        <f>J117/(1+inflazione)^(($A117-$A$2)/365.24)</f>
        <v>124047.33325102515</v>
      </c>
    </row>
    <row r="118" spans="1:11" x14ac:dyDescent="0.25">
      <c r="A118" s="5">
        <f t="shared" si="4"/>
        <v>48823</v>
      </c>
      <c r="B118" s="8">
        <f>B117*(1+aumento_risparmio_mensile)</f>
        <v>1000</v>
      </c>
      <c r="C118" s="8">
        <f>B118/(1+inflazione_mensile)^DATEDIF(A$2,A118,"M")</f>
        <v>825.78122840335777</v>
      </c>
      <c r="D118" s="10">
        <f>SUM(B$2:B118)</f>
        <v>117000</v>
      </c>
      <c r="E118" s="10">
        <f>SUM(C$2:C118)</f>
        <v>106486.04019316955</v>
      </c>
      <c r="F118" s="12">
        <f>B118+IF(ROW()&gt;2,F117*(1+rendimento_lordo_mensile),0)</f>
        <v>163797.24369480263</v>
      </c>
      <c r="G118" s="12">
        <f>F118/(1+inflazione)^(($A118-$A$2)/365.24)</f>
        <v>135258.14682329533</v>
      </c>
      <c r="H118" s="14">
        <f>(F118-D118)*tassazione</f>
        <v>12167.283360648684</v>
      </c>
      <c r="I118" s="14">
        <f>H118/(1+inflazione)^(($A118-$A$2)/365.24)</f>
        <v>10047.325352444119</v>
      </c>
      <c r="J118" s="16">
        <f t="shared" si="3"/>
        <v>151629.96033415393</v>
      </c>
      <c r="K118" s="16">
        <f>J118/(1+inflazione)^(($A118-$A$2)/365.24)</f>
        <v>125210.82147085121</v>
      </c>
    </row>
    <row r="119" spans="1:11" x14ac:dyDescent="0.25">
      <c r="A119" s="5">
        <f t="shared" si="4"/>
        <v>48853</v>
      </c>
      <c r="B119" s="8">
        <f>B118*(1+aumento_risparmio_mensile)</f>
        <v>1000</v>
      </c>
      <c r="C119" s="8">
        <f>B119/(1+inflazione_mensile)^DATEDIF(A$2,A119,"M")</f>
        <v>824.41963235362641</v>
      </c>
      <c r="D119" s="10">
        <f>SUM(B$2:B119)</f>
        <v>118000</v>
      </c>
      <c r="E119" s="10">
        <f>SUM(C$2:C119)</f>
        <v>107310.45982552318</v>
      </c>
      <c r="F119" s="12">
        <f>B119+IF(ROW()&gt;2,F118*(1+rendimento_lordo_mensile),0)</f>
        <v>165701.2822546307</v>
      </c>
      <c r="G119" s="12">
        <f>F119/(1+inflazione)^(($A119-$A$2)/365.24)</f>
        <v>136608.05679218133</v>
      </c>
      <c r="H119" s="14">
        <f>(F119-D119)*tassazione</f>
        <v>12402.333386203982</v>
      </c>
      <c r="I119" s="14">
        <f>H119/(1+inflazione)^(($A119-$A$2)/365.24)</f>
        <v>10224.777023599479</v>
      </c>
      <c r="J119" s="16">
        <f t="shared" si="3"/>
        <v>153298.94886842673</v>
      </c>
      <c r="K119" s="16">
        <f>J119/(1+inflazione)^(($A119-$A$2)/365.24)</f>
        <v>126383.27976858187</v>
      </c>
    </row>
    <row r="120" spans="1:11" x14ac:dyDescent="0.25">
      <c r="A120" s="5">
        <f t="shared" si="4"/>
        <v>48884</v>
      </c>
      <c r="B120" s="8">
        <f>B119*(1+aumento_risparmio_mensile)</f>
        <v>1000</v>
      </c>
      <c r="C120" s="8">
        <f>B120/(1+inflazione_mensile)^DATEDIF(A$2,A120,"M")</f>
        <v>823.06028138254192</v>
      </c>
      <c r="D120" s="10">
        <f>SUM(B$2:B120)</f>
        <v>119000</v>
      </c>
      <c r="E120" s="10">
        <f>SUM(C$2:C120)</f>
        <v>108133.52010690572</v>
      </c>
      <c r="F120" s="12">
        <f>B120+IF(ROW()&gt;2,F119*(1+rendimento_lordo_mensile),0)</f>
        <v>167615.82968651704</v>
      </c>
      <c r="G120" s="12">
        <f>F120/(1+inflazione)^(($A120-$A$2)/365.24)</f>
        <v>137954.39154318193</v>
      </c>
      <c r="H120" s="14">
        <f>(F120-D120)*tassazione</f>
        <v>12640.115718494431</v>
      </c>
      <c r="I120" s="14">
        <f>H120/(1+inflazione)^(($A120-$A$2)/365.24)</f>
        <v>10403.310213847759</v>
      </c>
      <c r="J120" s="16">
        <f t="shared" si="3"/>
        <v>154975.71396802261</v>
      </c>
      <c r="K120" s="16">
        <f>J120/(1+inflazione)^(($A120-$A$2)/365.24)</f>
        <v>127551.08132933416</v>
      </c>
    </row>
    <row r="121" spans="1:11" x14ac:dyDescent="0.25">
      <c r="A121" s="5">
        <f t="shared" si="4"/>
        <v>48914</v>
      </c>
      <c r="B121" s="8">
        <f>B120*(1+aumento_risparmio_mensile)</f>
        <v>1000</v>
      </c>
      <c r="C121" s="8">
        <f>B121/(1+inflazione_mensile)^DATEDIF(A$2,A121,"M")</f>
        <v>821.70317178828805</v>
      </c>
      <c r="D121" s="10">
        <f>SUM(B$2:B121)</f>
        <v>120000</v>
      </c>
      <c r="E121" s="10">
        <f>SUM(C$2:C121)</f>
        <v>108955.22327869401</v>
      </c>
      <c r="F121" s="12">
        <f>B121+IF(ROW()&gt;2,F120*(1+rendimento_lordo_mensile),0)</f>
        <v>169540.9439915937</v>
      </c>
      <c r="G121" s="12">
        <f>F121/(1+inflazione)^(($A121-$A$2)/365.24)</f>
        <v>139312.05447353367</v>
      </c>
      <c r="H121" s="14">
        <f>(F121-D121)*tassazione</f>
        <v>12880.645437814361</v>
      </c>
      <c r="I121" s="14">
        <f>H121/(1+inflazione)^(($A121-$A$2)/365.24)</f>
        <v>10584.04616985051</v>
      </c>
      <c r="J121" s="16">
        <f t="shared" si="3"/>
        <v>156660.29855377934</v>
      </c>
      <c r="K121" s="16">
        <f>J121/(1+inflazione)^(($A121-$A$2)/365.24)</f>
        <v>128728.00830368316</v>
      </c>
    </row>
    <row r="122" spans="1:11" x14ac:dyDescent="0.25">
      <c r="A122" s="5">
        <f t="shared" si="4"/>
        <v>48945</v>
      </c>
      <c r="B122" s="8">
        <f>B121*(1+aumento_risparmio_mensile)</f>
        <v>1000</v>
      </c>
      <c r="C122" s="8">
        <f>B122/(1+inflazione_mensile)^DATEDIF(A$2,A122,"M")</f>
        <v>820.34829987515184</v>
      </c>
      <c r="D122" s="10">
        <f>SUM(B$2:B122)</f>
        <v>121000</v>
      </c>
      <c r="E122" s="10">
        <f>SUM(C$2:C122)</f>
        <v>109775.57157856917</v>
      </c>
      <c r="F122" s="12">
        <f>B122+IF(ROW()&gt;2,F121*(1+rendimento_lordo_mensile),0)</f>
        <v>171476.68349111566</v>
      </c>
      <c r="G122" s="12">
        <f>F122/(1+inflazione)^(($A122-$A$2)/365.24)</f>
        <v>140666.02970686328</v>
      </c>
      <c r="H122" s="14">
        <f>(F122-D122)*tassazione</f>
        <v>13123.937707690073</v>
      </c>
      <c r="I122" s="14">
        <f>H122/(1+inflazione)^(($A122-$A$2)/365.24)</f>
        <v>10765.849757973667</v>
      </c>
      <c r="J122" s="16">
        <f t="shared" si="3"/>
        <v>158352.74578342558</v>
      </c>
      <c r="K122" s="16">
        <f>J122/(1+inflazione)^(($A122-$A$2)/365.24)</f>
        <v>129900.17994888959</v>
      </c>
    </row>
    <row r="123" spans="1:11" x14ac:dyDescent="0.25">
      <c r="A123" s="5">
        <f t="shared" si="4"/>
        <v>48976</v>
      </c>
      <c r="B123" s="8">
        <f>B122*(1+aumento_risparmio_mensile)</f>
        <v>1000</v>
      </c>
      <c r="C123" s="8">
        <f>B123/(1+inflazione_mensile)^DATEDIF(A$2,A123,"M")</f>
        <v>818.99566195351576</v>
      </c>
      <c r="D123" s="10">
        <f>SUM(B$2:B123)</f>
        <v>122000</v>
      </c>
      <c r="E123" s="10">
        <f>SUM(C$2:C123)</f>
        <v>110594.56724052269</v>
      </c>
      <c r="F123" s="12">
        <f>B123+IF(ROW()&gt;2,F122*(1+rendimento_lordo_mensile),0)</f>
        <v>173423.10682822778</v>
      </c>
      <c r="G123" s="12">
        <f>F123/(1+inflazione)^(($A123-$A$2)/365.24)</f>
        <v>142023.81391778588</v>
      </c>
      <c r="H123" s="14">
        <f>(F123-D123)*tassazione</f>
        <v>13370.007775339225</v>
      </c>
      <c r="I123" s="14">
        <f>H123/(1+inflazione)^(($A123-$A$2)/365.24)</f>
        <v>10949.28773387108</v>
      </c>
      <c r="J123" s="16">
        <f t="shared" si="3"/>
        <v>160053.09905288857</v>
      </c>
      <c r="K123" s="16">
        <f>J123/(1+inflazione)^(($A123-$A$2)/365.24)</f>
        <v>131074.5261839148</v>
      </c>
    </row>
    <row r="124" spans="1:11" x14ac:dyDescent="0.25">
      <c r="A124" s="5">
        <f t="shared" si="4"/>
        <v>49004</v>
      </c>
      <c r="B124" s="8">
        <f>B123*(1+aumento_risparmio_mensile)</f>
        <v>1000</v>
      </c>
      <c r="C124" s="8">
        <f>B124/(1+inflazione_mensile)^DATEDIF(A$2,A124,"M")</f>
        <v>817.64525433984431</v>
      </c>
      <c r="D124" s="10">
        <f>SUM(B$2:B124)</f>
        <v>123000</v>
      </c>
      <c r="E124" s="10">
        <f>SUM(C$2:C124)</f>
        <v>111412.21249486254</v>
      </c>
      <c r="F124" s="12">
        <f>B124+IF(ROW()&gt;2,F123*(1+rendimento_lordo_mensile),0)</f>
        <v>175380.27296974129</v>
      </c>
      <c r="G124" s="12">
        <f>F124/(1+inflazione)^(($A124-$A$2)/365.24)</f>
        <v>143408.74817315303</v>
      </c>
      <c r="H124" s="14">
        <f>(F124-D124)*tassazione</f>
        <v>13618.870972132736</v>
      </c>
      <c r="I124" s="14">
        <f>H124/(1+inflazione)^(($A124-$A$2)/365.24)</f>
        <v>11136.174009617453</v>
      </c>
      <c r="J124" s="16">
        <f t="shared" si="3"/>
        <v>161761.40199760854</v>
      </c>
      <c r="K124" s="16">
        <f>J124/(1+inflazione)^(($A124-$A$2)/365.24)</f>
        <v>132272.57416353555</v>
      </c>
    </row>
    <row r="125" spans="1:11" x14ac:dyDescent="0.25">
      <c r="A125" s="5">
        <f t="shared" si="4"/>
        <v>49035</v>
      </c>
      <c r="B125" s="8">
        <f>B124*(1+aumento_risparmio_mensile)</f>
        <v>1000</v>
      </c>
      <c r="C125" s="8">
        <f>B125/(1+inflazione_mensile)^DATEDIF(A$2,A125,"M")</f>
        <v>816.29707335667638</v>
      </c>
      <c r="D125" s="10">
        <f>SUM(B$2:B125)</f>
        <v>124000</v>
      </c>
      <c r="E125" s="10">
        <f>SUM(C$2:C125)</f>
        <v>112228.50956821922</v>
      </c>
      <c r="F125" s="12">
        <f>B125+IF(ROW()&gt;2,F124*(1+rendimento_lordo_mensile),0)</f>
        <v>177348.24120792022</v>
      </c>
      <c r="G125" s="12">
        <f>F125/(1+inflazione)^(($A125-$A$2)/365.24)</f>
        <v>144774.42322794325</v>
      </c>
      <c r="H125" s="14">
        <f>(F125-D125)*tassazione</f>
        <v>13870.542714059256</v>
      </c>
      <c r="I125" s="14">
        <f>H125/(1+inflazione)^(($A125-$A$2)/365.24)</f>
        <v>11322.919289242996</v>
      </c>
      <c r="J125" s="16">
        <f t="shared" si="3"/>
        <v>163477.69849386095</v>
      </c>
      <c r="K125" s="16">
        <f>J125/(1+inflazione)^(($A125-$A$2)/365.24)</f>
        <v>133451.50393870025</v>
      </c>
    </row>
    <row r="126" spans="1:11" x14ac:dyDescent="0.25">
      <c r="A126" s="5">
        <f t="shared" si="4"/>
        <v>49065</v>
      </c>
      <c r="B126" s="8">
        <f>B125*(1+aumento_risparmio_mensile)</f>
        <v>1000</v>
      </c>
      <c r="C126" s="8">
        <f>B126/(1+inflazione_mensile)^DATEDIF(A$2,A126,"M")</f>
        <v>814.95111533261399</v>
      </c>
      <c r="D126" s="10">
        <f>SUM(B$2:B126)</f>
        <v>125000</v>
      </c>
      <c r="E126" s="10">
        <f>SUM(C$2:C126)</f>
        <v>113043.46068355184</v>
      </c>
      <c r="F126" s="12">
        <f>B126+IF(ROW()&gt;2,F125*(1+rendimento_lordo_mensile),0)</f>
        <v>179327.07116227763</v>
      </c>
      <c r="G126" s="12">
        <f>F126/(1+inflazione)^(($A126-$A$2)/365.24)</f>
        <v>146151.88264987204</v>
      </c>
      <c r="H126" s="14">
        <f>(F126-D126)*tassazione</f>
        <v>14125.038502192185</v>
      </c>
      <c r="I126" s="14">
        <f>H126/(1+inflazione)^(($A126-$A$2)/365.24)</f>
        <v>11511.93155733407</v>
      </c>
      <c r="J126" s="16">
        <f t="shared" si="3"/>
        <v>165202.03266008545</v>
      </c>
      <c r="K126" s="16">
        <f>J126/(1+inflazione)^(($A126-$A$2)/365.24)</f>
        <v>134639.95109253796</v>
      </c>
    </row>
    <row r="127" spans="1:11" x14ac:dyDescent="0.25">
      <c r="A127" s="5">
        <f t="shared" si="4"/>
        <v>49096</v>
      </c>
      <c r="B127" s="8">
        <f>B126*(1+aumento_risparmio_mensile)</f>
        <v>1000</v>
      </c>
      <c r="C127" s="8">
        <f>B127/(1+inflazione_mensile)^DATEDIF(A$2,A127,"M")</f>
        <v>813.60737660231314</v>
      </c>
      <c r="D127" s="10">
        <f>SUM(B$2:B127)</f>
        <v>126000</v>
      </c>
      <c r="E127" s="10">
        <f>SUM(C$2:C127)</f>
        <v>113857.06806015415</v>
      </c>
      <c r="F127" s="12">
        <f>B127+IF(ROW()&gt;2,F126*(1+rendimento_lordo_mensile),0)</f>
        <v>181316.82278138181</v>
      </c>
      <c r="G127" s="12">
        <f>F127/(1+inflazione)^(($A127-$A$2)/365.24)</f>
        <v>147525.37026331446</v>
      </c>
      <c r="H127" s="14">
        <f>(F127-D127)*tassazione</f>
        <v>14382.37392315927</v>
      </c>
      <c r="I127" s="14">
        <f>H127/(1+inflazione)^(($A127-$A$2)/365.24)</f>
        <v>11701.975612256203</v>
      </c>
      <c r="J127" s="16">
        <f t="shared" si="3"/>
        <v>166934.44885822255</v>
      </c>
      <c r="K127" s="16">
        <f>J127/(1+inflazione)^(($A127-$A$2)/365.24)</f>
        <v>135823.39465105825</v>
      </c>
    </row>
    <row r="128" spans="1:11" x14ac:dyDescent="0.25">
      <c r="A128" s="5">
        <f t="shared" si="4"/>
        <v>49126</v>
      </c>
      <c r="B128" s="8">
        <f>B127*(1+aumento_risparmio_mensile)</f>
        <v>1000</v>
      </c>
      <c r="C128" s="8">
        <f>B128/(1+inflazione_mensile)^DATEDIF(A$2,A128,"M")</f>
        <v>812.26585350647383</v>
      </c>
      <c r="D128" s="10">
        <f>SUM(B$2:B128)</f>
        <v>127000</v>
      </c>
      <c r="E128" s="10">
        <f>SUM(C$2:C128)</f>
        <v>114669.33391366062</v>
      </c>
      <c r="F128" s="12">
        <f>B128+IF(ROW()&gt;2,F127*(1+rendimento_lordo_mensile),0)</f>
        <v>183317.55634467246</v>
      </c>
      <c r="G128" s="12">
        <f>F128/(1+inflazione)^(($A128-$A$2)/365.24)</f>
        <v>148910.82627814598</v>
      </c>
      <c r="H128" s="14">
        <f>(F128-D128)*tassazione</f>
        <v>14642.564649614838</v>
      </c>
      <c r="I128" s="14">
        <f>H128/(1+inflazione)^(($A128-$A$2)/365.24)</f>
        <v>11894.313039530565</v>
      </c>
      <c r="J128" s="16">
        <f t="shared" si="3"/>
        <v>168674.99169505763</v>
      </c>
      <c r="K128" s="16">
        <f>J128/(1+inflazione)^(($A128-$A$2)/365.24)</f>
        <v>137016.51323861541</v>
      </c>
    </row>
    <row r="129" spans="1:11" x14ac:dyDescent="0.25">
      <c r="A129" s="5">
        <f t="shared" si="4"/>
        <v>49157</v>
      </c>
      <c r="B129" s="8">
        <f>B128*(1+aumento_risparmio_mensile)</f>
        <v>1000</v>
      </c>
      <c r="C129" s="8">
        <f>B129/(1+inflazione_mensile)^DATEDIF(A$2,A129,"M")</f>
        <v>810.92654239182843</v>
      </c>
      <c r="D129" s="10">
        <f>SUM(B$2:B129)</f>
        <v>128000</v>
      </c>
      <c r="E129" s="10">
        <f>SUM(C$2:C129)</f>
        <v>115480.26045605245</v>
      </c>
      <c r="F129" s="12">
        <f>B129+IF(ROW()&gt;2,F128*(1+rendimento_lordo_mensile),0)</f>
        <v>185329.33246428674</v>
      </c>
      <c r="G129" s="12">
        <f>F129/(1+inflazione)^(($A129-$A$2)/365.24)</f>
        <v>150292.19590907506</v>
      </c>
      <c r="H129" s="14">
        <f>(F129-D129)*tassazione</f>
        <v>14905.626440714552</v>
      </c>
      <c r="I129" s="14">
        <f>H129/(1+inflazione)^(($A129-$A$2)/365.24)</f>
        <v>12087.667393973108</v>
      </c>
      <c r="J129" s="16">
        <f t="shared" si="3"/>
        <v>170423.70602357219</v>
      </c>
      <c r="K129" s="16">
        <f>J129/(1+inflazione)^(($A129-$A$2)/365.24)</f>
        <v>138204.52851510193</v>
      </c>
    </row>
    <row r="130" spans="1:11" x14ac:dyDescent="0.25">
      <c r="A130" s="5">
        <f t="shared" si="4"/>
        <v>49188</v>
      </c>
      <c r="B130" s="8">
        <f>B129*(1+aumento_risparmio_mensile)</f>
        <v>1000</v>
      </c>
      <c r="C130" s="8">
        <f>B130/(1+inflazione_mensile)^DATEDIF(A$2,A130,"M")</f>
        <v>809.58943961113471</v>
      </c>
      <c r="D130" s="10">
        <f>SUM(B$2:B130)</f>
        <v>129000</v>
      </c>
      <c r="E130" s="10">
        <f>SUM(C$2:C130)</f>
        <v>116289.84989566359</v>
      </c>
      <c r="F130" s="12">
        <f>B130+IF(ROW()&gt;2,F129*(1+rendimento_lordo_mensile),0)</f>
        <v>187352.21208689563</v>
      </c>
      <c r="G130" s="12">
        <f>F130/(1+inflazione)^(($A130-$A$2)/365.24)</f>
        <v>151677.49519942838</v>
      </c>
      <c r="H130" s="14">
        <f>(F130-D130)*tassazione</f>
        <v>15171.575142592863</v>
      </c>
      <c r="I130" s="14">
        <f>H130/(1+inflazione)^(($A130-$A$2)/365.24)</f>
        <v>12282.675983516465</v>
      </c>
      <c r="J130" s="16">
        <f t="shared" si="3"/>
        <v>172180.63694430277</v>
      </c>
      <c r="K130" s="16">
        <f>J130/(1+inflazione)^(($A130-$A$2)/365.24)</f>
        <v>139394.81921591194</v>
      </c>
    </row>
    <row r="131" spans="1:11" x14ac:dyDescent="0.25">
      <c r="A131" s="5">
        <f t="shared" si="4"/>
        <v>49218</v>
      </c>
      <c r="B131" s="8">
        <f>B130*(1+aumento_risparmio_mensile)</f>
        <v>1000</v>
      </c>
      <c r="C131" s="8">
        <f>B131/(1+inflazione_mensile)^DATEDIF(A$2,A131,"M")</f>
        <v>808.25454152316297</v>
      </c>
      <c r="D131" s="10">
        <f>SUM(B$2:B131)</f>
        <v>130000</v>
      </c>
      <c r="E131" s="10">
        <f>SUM(C$2:C131)</f>
        <v>117098.10443718675</v>
      </c>
      <c r="F131" s="12">
        <f>B131+IF(ROW()&gt;2,F130*(1+rendimento_lordo_mensile),0)</f>
        <v>189386.25649555022</v>
      </c>
      <c r="G131" s="12">
        <f>F131/(1+inflazione)^(($A131-$A$2)/365.24)</f>
        <v>153075.04070576272</v>
      </c>
      <c r="H131" s="14">
        <f>(F131-D131)*tassazione</f>
        <v>15440.426688843057</v>
      </c>
      <c r="I131" s="14">
        <f>H131/(1+inflazione)^(($A131-$A$2)/365.24)</f>
        <v>12480.01828456084</v>
      </c>
      <c r="J131" s="16">
        <f t="shared" ref="J131:J194" si="5">F131-H131</f>
        <v>173945.82980670716</v>
      </c>
      <c r="K131" s="16">
        <f>J131/(1+inflazione)^(($A131-$A$2)/365.24)</f>
        <v>140595.02242120187</v>
      </c>
    </row>
    <row r="132" spans="1:11" x14ac:dyDescent="0.25">
      <c r="A132" s="5">
        <f t="shared" ref="A132:A195" si="6">EDATE(A131,1)</f>
        <v>49249</v>
      </c>
      <c r="B132" s="8">
        <f>B131*(1+aumento_risparmio_mensile)</f>
        <v>1000</v>
      </c>
      <c r="C132" s="8">
        <f>B132/(1+inflazione_mensile)^DATEDIF(A$2,A132,"M")</f>
        <v>806.92184449268791</v>
      </c>
      <c r="D132" s="10">
        <f>SUM(B$2:B132)</f>
        <v>131000</v>
      </c>
      <c r="E132" s="10">
        <f>SUM(C$2:C132)</f>
        <v>117905.02628167943</v>
      </c>
      <c r="F132" s="12">
        <f>B132+IF(ROW()&gt;2,F131*(1+rendimento_lordo_mensile),0)</f>
        <v>191431.52731153832</v>
      </c>
      <c r="G132" s="12">
        <f>F132/(1+inflazione)^(($A132-$A$2)/365.24)</f>
        <v>154468.32693727184</v>
      </c>
      <c r="H132" s="14">
        <f>(F132-D132)*tassazione</f>
        <v>15712.197100999963</v>
      </c>
      <c r="I132" s="14">
        <f>H132/(1+inflazione)^(($A132-$A$2)/365.24)</f>
        <v>12678.354672218247</v>
      </c>
      <c r="J132" s="16">
        <f t="shared" si="5"/>
        <v>175719.33021053835</v>
      </c>
      <c r="K132" s="16">
        <f>J132/(1+inflazione)^(($A132-$A$2)/365.24)</f>
        <v>141789.97226505357</v>
      </c>
    </row>
    <row r="133" spans="1:11" x14ac:dyDescent="0.25">
      <c r="A133" s="5">
        <f t="shared" si="6"/>
        <v>49279</v>
      </c>
      <c r="B133" s="8">
        <f>B132*(1+aumento_risparmio_mensile)</f>
        <v>1000</v>
      </c>
      <c r="C133" s="8">
        <f>B133/(1+inflazione_mensile)^DATEDIF(A$2,A133,"M")</f>
        <v>805.59134489047801</v>
      </c>
      <c r="D133" s="10">
        <f>SUM(B$2:B133)</f>
        <v>132000</v>
      </c>
      <c r="E133" s="10">
        <f>SUM(C$2:C133)</f>
        <v>118710.6176265699</v>
      </c>
      <c r="F133" s="12">
        <f>B133+IF(ROW()&gt;2,F132*(1+rendimento_lordo_mensile),0)</f>
        <v>193488.08649625129</v>
      </c>
      <c r="G133" s="12">
        <f>F133/(1+inflazione)^(($A133-$A$2)/365.24)</f>
        <v>155874.046221636</v>
      </c>
      <c r="H133" s="14">
        <f>(F133-D133)*tassazione</f>
        <v>15986.902489025335</v>
      </c>
      <c r="I133" s="14">
        <f>H133/(1+inflazione)^(($A133-$A$2)/365.24)</f>
        <v>12879.052259186008</v>
      </c>
      <c r="J133" s="16">
        <f t="shared" si="5"/>
        <v>177501.18400722597</v>
      </c>
      <c r="K133" s="16">
        <f>J133/(1+inflazione)^(($A133-$A$2)/365.24)</f>
        <v>142994.99396245001</v>
      </c>
    </row>
    <row r="134" spans="1:11" x14ac:dyDescent="0.25">
      <c r="A134" s="5">
        <f t="shared" si="6"/>
        <v>49310</v>
      </c>
      <c r="B134" s="8">
        <f>B133*(1+aumento_risparmio_mensile)</f>
        <v>1000</v>
      </c>
      <c r="C134" s="8">
        <f>B134/(1+inflazione_mensile)^DATEDIF(A$2,A134,"M")</f>
        <v>804.26303909328601</v>
      </c>
      <c r="D134" s="10">
        <f>SUM(B$2:B134)</f>
        <v>133000</v>
      </c>
      <c r="E134" s="10">
        <f>SUM(C$2:C134)</f>
        <v>119514.88066566319</v>
      </c>
      <c r="F134" s="12">
        <f>B134+IF(ROW()&gt;2,F133*(1+rendimento_lordo_mensile),0)</f>
        <v>195555.99635306111</v>
      </c>
      <c r="G134" s="12">
        <f>F134/(1+inflazione)^(($A134-$A$2)/365.24)</f>
        <v>157275.39012634128</v>
      </c>
      <c r="H134" s="14">
        <f>(F134-D134)*tassazione</f>
        <v>16264.55905179589</v>
      </c>
      <c r="I134" s="14">
        <f>H134/(1+inflazione)^(($A134-$A$2)/365.24)</f>
        <v>13080.728373502889</v>
      </c>
      <c r="J134" s="16">
        <f t="shared" si="5"/>
        <v>179291.43730126522</v>
      </c>
      <c r="K134" s="16">
        <f>J134/(1+inflazione)^(($A134-$A$2)/365.24)</f>
        <v>144194.66175283838</v>
      </c>
    </row>
    <row r="135" spans="1:11" x14ac:dyDescent="0.25">
      <c r="A135" s="5">
        <f t="shared" si="6"/>
        <v>49341</v>
      </c>
      <c r="B135" s="8">
        <f>B134*(1+aumento_risparmio_mensile)</f>
        <v>1000</v>
      </c>
      <c r="C135" s="8">
        <f>B135/(1+inflazione_mensile)^DATEDIF(A$2,A135,"M")</f>
        <v>802.93692348383877</v>
      </c>
      <c r="D135" s="10">
        <f>SUM(B$2:B135)</f>
        <v>134000</v>
      </c>
      <c r="E135" s="10">
        <f>SUM(C$2:C135)</f>
        <v>120317.81758914703</v>
      </c>
      <c r="F135" s="12">
        <f>B135+IF(ROW()&gt;2,F134*(1+rendimento_lordo_mensile),0)</f>
        <v>197635.31952920792</v>
      </c>
      <c r="G135" s="12">
        <f>F135/(1+inflazione)^(($A135-$A$2)/365.24)</f>
        <v>158680.75145505744</v>
      </c>
      <c r="H135" s="14">
        <f>(F135-D135)*tassazione</f>
        <v>16545.183077594058</v>
      </c>
      <c r="I135" s="14">
        <f>H135/(1+inflazione)^(($A135-$A$2)/365.24)</f>
        <v>13284.073362838999</v>
      </c>
      <c r="J135" s="16">
        <f t="shared" si="5"/>
        <v>181090.13645161386</v>
      </c>
      <c r="K135" s="16">
        <f>J135/(1+inflazione)^(($A135-$A$2)/365.24)</f>
        <v>145396.67809221844</v>
      </c>
    </row>
    <row r="136" spans="1:11" x14ac:dyDescent="0.25">
      <c r="A136" s="5">
        <f t="shared" si="6"/>
        <v>49369</v>
      </c>
      <c r="B136" s="8">
        <f>B135*(1+aumento_risparmio_mensile)</f>
        <v>1000</v>
      </c>
      <c r="C136" s="8">
        <f>B136/(1+inflazione_mensile)^DATEDIF(A$2,A136,"M")</f>
        <v>801.61299445082761</v>
      </c>
      <c r="D136" s="10">
        <f>SUM(B$2:B136)</f>
        <v>135000</v>
      </c>
      <c r="E136" s="10">
        <f>SUM(C$2:C136)</f>
        <v>121119.43058359786</v>
      </c>
      <c r="F136" s="12">
        <f>B136+IF(ROW()&gt;2,F135*(1+rendimento_lordo_mensile),0)</f>
        <v>199726.11901769784</v>
      </c>
      <c r="G136" s="12">
        <f>F136/(1+inflazione)^(($A136-$A$2)/365.24)</f>
        <v>160116.18934509592</v>
      </c>
      <c r="H136" s="14">
        <f>(F136-D136)*tassazione</f>
        <v>16828.790944601438</v>
      </c>
      <c r="I136" s="14">
        <f>H136/(1+inflazione)^(($A136-$A$2)/365.24)</f>
        <v>13491.284417818548</v>
      </c>
      <c r="J136" s="16">
        <f t="shared" si="5"/>
        <v>182897.3280730964</v>
      </c>
      <c r="K136" s="16">
        <f>J136/(1+inflazione)^(($A136-$A$2)/365.24)</f>
        <v>146624.90492727738</v>
      </c>
    </row>
    <row r="137" spans="1:11" x14ac:dyDescent="0.25">
      <c r="A137" s="5">
        <f t="shared" si="6"/>
        <v>49400</v>
      </c>
      <c r="B137" s="8">
        <f>B136*(1+aumento_risparmio_mensile)</f>
        <v>1000</v>
      </c>
      <c r="C137" s="8">
        <f>B137/(1+inflazione_mensile)^DATEDIF(A$2,A137,"M")</f>
        <v>800.29124838889823</v>
      </c>
      <c r="D137" s="10">
        <f>SUM(B$2:B137)</f>
        <v>136000</v>
      </c>
      <c r="E137" s="10">
        <f>SUM(C$2:C137)</f>
        <v>121919.72183198675</v>
      </c>
      <c r="F137" s="12">
        <f>B137+IF(ROW()&gt;2,F136*(1+rendimento_lordo_mensile),0)</f>
        <v>201828.45815921138</v>
      </c>
      <c r="G137" s="12">
        <f>F137/(1+inflazione)^(($A137-$A$2)/365.24)</f>
        <v>161529.86848036255</v>
      </c>
      <c r="H137" s="14">
        <f>(F137-D137)*tassazione</f>
        <v>17115.399121394959</v>
      </c>
      <c r="I137" s="14">
        <f>H137/(1+inflazione)^(($A137-$A$2)/365.24)</f>
        <v>13698.009657721121</v>
      </c>
      <c r="J137" s="16">
        <f t="shared" si="5"/>
        <v>184713.05903781642</v>
      </c>
      <c r="K137" s="16">
        <f>J137/(1+inflazione)^(($A137-$A$2)/365.24)</f>
        <v>147831.85882264143</v>
      </c>
    </row>
    <row r="138" spans="1:11" x14ac:dyDescent="0.25">
      <c r="A138" s="5">
        <f t="shared" si="6"/>
        <v>49430</v>
      </c>
      <c r="B138" s="8">
        <f>B137*(1+aumento_risparmio_mensile)</f>
        <v>1000</v>
      </c>
      <c r="C138" s="8">
        <f>B138/(1+inflazione_mensile)^DATEDIF(A$2,A138,"M")</f>
        <v>798.97168169864074</v>
      </c>
      <c r="D138" s="10">
        <f>SUM(B$2:B138)</f>
        <v>137000</v>
      </c>
      <c r="E138" s="10">
        <f>SUM(C$2:C138)</f>
        <v>122718.6935136854</v>
      </c>
      <c r="F138" s="12">
        <f>B138+IF(ROW()&gt;2,F137*(1+rendimento_lordo_mensile),0)</f>
        <v>203942.40064402236</v>
      </c>
      <c r="G138" s="12">
        <f>F138/(1+inflazione)^(($A138-$A$2)/365.24)</f>
        <v>162956.4538194144</v>
      </c>
      <c r="H138" s="14">
        <f>(F138-D138)*tassazione</f>
        <v>17405.024167445816</v>
      </c>
      <c r="I138" s="14">
        <f>H138/(1+inflazione)^(($A138-$A$2)/365.24)</f>
        <v>13907.166964847178</v>
      </c>
      <c r="J138" s="16">
        <f t="shared" si="5"/>
        <v>186537.37647657655</v>
      </c>
      <c r="K138" s="16">
        <f>J138/(1+inflazione)^(($A138-$A$2)/365.24)</f>
        <v>149049.28685456724</v>
      </c>
    </row>
    <row r="139" spans="1:11" x14ac:dyDescent="0.25">
      <c r="A139" s="5">
        <f t="shared" si="6"/>
        <v>49461</v>
      </c>
      <c r="B139" s="8">
        <f>B138*(1+aumento_risparmio_mensile)</f>
        <v>1000</v>
      </c>
      <c r="C139" s="8">
        <f>B139/(1+inflazione_mensile)^DATEDIF(A$2,A139,"M")</f>
        <v>797.65429078658133</v>
      </c>
      <c r="D139" s="10">
        <f>SUM(B$2:B139)</f>
        <v>138000</v>
      </c>
      <c r="E139" s="10">
        <f>SUM(C$2:C139)</f>
        <v>123516.34780447198</v>
      </c>
      <c r="F139" s="12">
        <f>B139+IF(ROW()&gt;2,F138*(1+rendimento_lordo_mensile),0)</f>
        <v>206068.01051392735</v>
      </c>
      <c r="G139" s="12">
        <f>F139/(1+inflazione)^(($A139-$A$2)/365.24)</f>
        <v>164378.3703992533</v>
      </c>
      <c r="H139" s="14">
        <f>(F139-D139)*tassazione</f>
        <v>17697.682733621114</v>
      </c>
      <c r="I139" s="14">
        <f>H139/(1+inflazione)^(($A139-$A$2)/365.24)</f>
        <v>14117.262744180398</v>
      </c>
      <c r="J139" s="16">
        <f t="shared" si="5"/>
        <v>188370.32778030622</v>
      </c>
      <c r="K139" s="16">
        <f>J139/(1+inflazione)^(($A139-$A$2)/365.24)</f>
        <v>150261.1076550729</v>
      </c>
    </row>
    <row r="140" spans="1:11" x14ac:dyDescent="0.25">
      <c r="A140" s="5">
        <f t="shared" si="6"/>
        <v>49491</v>
      </c>
      <c r="B140" s="8">
        <f>B139*(1+aumento_risparmio_mensile)</f>
        <v>1000</v>
      </c>
      <c r="C140" s="8">
        <f>B140/(1+inflazione_mensile)^DATEDIF(A$2,A140,"M")</f>
        <v>796.33907206516994</v>
      </c>
      <c r="D140" s="10">
        <f>SUM(B$2:B140)</f>
        <v>139000</v>
      </c>
      <c r="E140" s="10">
        <f>SUM(C$2:C140)</f>
        <v>124312.68687653715</v>
      </c>
      <c r="F140" s="12">
        <f>B140+IF(ROW()&gt;2,F139*(1+rendimento_lordo_mensile),0)</f>
        <v>208205.3521641859</v>
      </c>
      <c r="G140" s="12">
        <f>F140/(1+inflazione)^(($A140-$A$2)/365.24)</f>
        <v>165813.3840685203</v>
      </c>
      <c r="H140" s="14">
        <f>(F140-D140)*tassazione</f>
        <v>17993.391562688335</v>
      </c>
      <c r="I140" s="14">
        <f>H140/(1+inflazione)^(($A140-$A$2)/365.24)</f>
        <v>14329.819646166248</v>
      </c>
      <c r="J140" s="16">
        <f t="shared" si="5"/>
        <v>190211.96060149756</v>
      </c>
      <c r="K140" s="16">
        <f>J140/(1+inflazione)^(($A140-$A$2)/365.24)</f>
        <v>151483.56442235404</v>
      </c>
    </row>
    <row r="141" spans="1:11" x14ac:dyDescent="0.25">
      <c r="A141" s="5">
        <f t="shared" si="6"/>
        <v>49522</v>
      </c>
      <c r="B141" s="8">
        <f>B140*(1+aumento_risparmio_mensile)</f>
        <v>1000</v>
      </c>
      <c r="C141" s="8">
        <f>B141/(1+inflazione_mensile)^DATEDIF(A$2,A141,"M")</f>
        <v>795.02602195277279</v>
      </c>
      <c r="D141" s="10">
        <f>SUM(B$2:B141)</f>
        <v>140000</v>
      </c>
      <c r="E141" s="10">
        <f>SUM(C$2:C141)</f>
        <v>125107.71289848992</v>
      </c>
      <c r="F141" s="12">
        <f>B141+IF(ROW()&gt;2,F140*(1+rendimento_lordo_mensile),0)</f>
        <v>210354.49034547131</v>
      </c>
      <c r="G141" s="12">
        <f>F141/(1+inflazione)^(($A141-$A$2)/365.24)</f>
        <v>167243.61065878544</v>
      </c>
      <c r="H141" s="14">
        <f>(F141-D141)*tassazione</f>
        <v>18292.167489822539</v>
      </c>
      <c r="I141" s="14">
        <f>H141/(1+inflazione)^(($A141-$A$2)/365.24)</f>
        <v>14543.298470828367</v>
      </c>
      <c r="J141" s="16">
        <f t="shared" si="5"/>
        <v>192062.32285564876</v>
      </c>
      <c r="K141" s="16">
        <f>J141/(1+inflazione)^(($A141-$A$2)/365.24)</f>
        <v>152700.31218795708</v>
      </c>
    </row>
    <row r="142" spans="1:11" x14ac:dyDescent="0.25">
      <c r="A142" s="5">
        <f t="shared" si="6"/>
        <v>49553</v>
      </c>
      <c r="B142" s="8">
        <f>B141*(1+aumento_risparmio_mensile)</f>
        <v>1000</v>
      </c>
      <c r="C142" s="8">
        <f>B142/(1+inflazione_mensile)^DATEDIF(A$2,A142,"M")</f>
        <v>793.71513687366109</v>
      </c>
      <c r="D142" s="10">
        <f>SUM(B$2:B142)</f>
        <v>141000</v>
      </c>
      <c r="E142" s="10">
        <f>SUM(C$2:C142)</f>
        <v>125901.42803536358</v>
      </c>
      <c r="F142" s="12">
        <f>B142+IF(ROW()&gt;2,F141*(1+rendimento_lordo_mensile),0)</f>
        <v>212515.49016583228</v>
      </c>
      <c r="G142" s="12">
        <f>F142/(1+inflazione)^(($A142-$A$2)/365.24)</f>
        <v>168677.9807474775</v>
      </c>
      <c r="H142" s="14">
        <f>(F142-D142)*tassazione</f>
        <v>18594.027443116393</v>
      </c>
      <c r="I142" s="14">
        <f>H142/(1+inflazione)^(($A142-$A$2)/365.24)</f>
        <v>14758.467726849582</v>
      </c>
      <c r="J142" s="16">
        <f t="shared" si="5"/>
        <v>193921.46272271589</v>
      </c>
      <c r="K142" s="16">
        <f>J142/(1+inflazione)^(($A142-$A$2)/365.24)</f>
        <v>153919.51302062793</v>
      </c>
    </row>
    <row r="143" spans="1:11" x14ac:dyDescent="0.25">
      <c r="A143" s="5">
        <f t="shared" si="6"/>
        <v>49583</v>
      </c>
      <c r="B143" s="8">
        <f>B142*(1+aumento_risparmio_mensile)</f>
        <v>1000</v>
      </c>
      <c r="C143" s="8">
        <f>B143/(1+inflazione_mensile)^DATEDIF(A$2,A143,"M")</f>
        <v>792.40641325800266</v>
      </c>
      <c r="D143" s="10">
        <f>SUM(B$2:B143)</f>
        <v>142000</v>
      </c>
      <c r="E143" s="10">
        <f>SUM(C$2:C143)</f>
        <v>126693.83444862159</v>
      </c>
      <c r="F143" s="12">
        <f>B143+IF(ROW()&gt;2,F142*(1+rendimento_lordo_mensile),0)</f>
        <v>214688.41709266539</v>
      </c>
      <c r="G143" s="12">
        <f>F143/(1+inflazione)^(($A143-$A$2)/365.24)</f>
        <v>170125.73609711925</v>
      </c>
      <c r="H143" s="14">
        <f>(F143-D143)*tassazione</f>
        <v>18898.988444093004</v>
      </c>
      <c r="I143" s="14">
        <f>H143/(1+inflazione)^(($A143-$A$2)/365.24)</f>
        <v>14976.142467688431</v>
      </c>
      <c r="J143" s="16">
        <f t="shared" si="5"/>
        <v>195789.42864857239</v>
      </c>
      <c r="K143" s="16">
        <f>J143/(1+inflazione)^(($A143-$A$2)/365.24)</f>
        <v>155149.59362943083</v>
      </c>
    </row>
    <row r="144" spans="1:11" x14ac:dyDescent="0.25">
      <c r="A144" s="5">
        <f t="shared" si="6"/>
        <v>49614</v>
      </c>
      <c r="B144" s="8">
        <f>B143*(1+aumento_risparmio_mensile)</f>
        <v>1000</v>
      </c>
      <c r="C144" s="8">
        <f>B144/(1+inflazione_mensile)^DATEDIF(A$2,A144,"M")</f>
        <v>791.09984754185075</v>
      </c>
      <c r="D144" s="10">
        <f>SUM(B$2:B144)</f>
        <v>143000</v>
      </c>
      <c r="E144" s="10">
        <f>SUM(C$2:C144)</f>
        <v>127484.93429616344</v>
      </c>
      <c r="F144" s="12">
        <f>B144+IF(ROW()&gt;2,F143*(1+rendimento_lordo_mensile),0)</f>
        <v>216873.33695469834</v>
      </c>
      <c r="G144" s="12">
        <f>F144/(1+inflazione)^(($A144-$A$2)/365.24)</f>
        <v>171568.5258149002</v>
      </c>
      <c r="H144" s="14">
        <f>(F144-D144)*tassazione</f>
        <v>19207.067608221569</v>
      </c>
      <c r="I144" s="14">
        <f>H144/(1+inflazione)^(($A144-$A$2)/365.24)</f>
        <v>15194.713748781583</v>
      </c>
      <c r="J144" s="16">
        <f t="shared" si="5"/>
        <v>197666.26934647677</v>
      </c>
      <c r="K144" s="16">
        <f>J144/(1+inflazione)^(($A144-$A$2)/365.24)</f>
        <v>156373.81206611861</v>
      </c>
    </row>
    <row r="145" spans="1:11" x14ac:dyDescent="0.25">
      <c r="A145" s="5">
        <f t="shared" si="6"/>
        <v>49644</v>
      </c>
      <c r="B145" s="8">
        <f>B144*(1+aumento_risparmio_mensile)</f>
        <v>1000</v>
      </c>
      <c r="C145" s="8">
        <f>B145/(1+inflazione_mensile)^DATEDIF(A$2,A145,"M")</f>
        <v>789.79543616713522</v>
      </c>
      <c r="D145" s="10">
        <f>SUM(B$2:B145)</f>
        <v>144000</v>
      </c>
      <c r="E145" s="10">
        <f>SUM(C$2:C145)</f>
        <v>128274.72973233057</v>
      </c>
      <c r="F145" s="12">
        <f>B145+IF(ROW()&gt;2,F144*(1+rendimento_lordo_mensile),0)</f>
        <v>219070.31594398434</v>
      </c>
      <c r="G145" s="12">
        <f>F145/(1+inflazione)^(($A145-$A$2)/365.24)</f>
        <v>173024.89462997133</v>
      </c>
      <c r="H145" s="14">
        <f>(F145-D145)*tassazione</f>
        <v>19518.282145435929</v>
      </c>
      <c r="I145" s="14">
        <f>H145/(1+inflazione)^(($A145-$A$2)/365.24)</f>
        <v>15415.820701311399</v>
      </c>
      <c r="J145" s="16">
        <f t="shared" si="5"/>
        <v>199552.03379854842</v>
      </c>
      <c r="K145" s="16">
        <f>J145/(1+inflazione)^(($A145-$A$2)/365.24)</f>
        <v>157609.07392865993</v>
      </c>
    </row>
    <row r="146" spans="1:11" x14ac:dyDescent="0.25">
      <c r="A146" s="5">
        <f t="shared" si="6"/>
        <v>49675</v>
      </c>
      <c r="B146" s="8">
        <f>B145*(1+aumento_risparmio_mensile)</f>
        <v>1000</v>
      </c>
      <c r="C146" s="8">
        <f>B146/(1+inflazione_mensile)^DATEDIF(A$2,A146,"M")</f>
        <v>788.49317558165262</v>
      </c>
      <c r="D146" s="10">
        <f>SUM(B$2:B146)</f>
        <v>145000</v>
      </c>
      <c r="E146" s="10">
        <f>SUM(C$2:C146)</f>
        <v>129063.22290791222</v>
      </c>
      <c r="F146" s="12">
        <f>B146+IF(ROW()&gt;2,F145*(1+rendimento_lordo_mensile),0)</f>
        <v>221279.42061790731</v>
      </c>
      <c r="G146" s="12">
        <f>F146/(1+inflazione)^(($A146-$A$2)/365.24)</f>
        <v>174476.17787768223</v>
      </c>
      <c r="H146" s="14">
        <f>(F146-D146)*tassazione</f>
        <v>19832.649360655902</v>
      </c>
      <c r="I146" s="14">
        <f>H146/(1+inflazione)^(($A146-$A$2)/365.24)</f>
        <v>15637.80693194507</v>
      </c>
      <c r="J146" s="16">
        <f t="shared" si="5"/>
        <v>201446.77125725141</v>
      </c>
      <c r="K146" s="16">
        <f>J146/(1+inflazione)^(($A146-$A$2)/365.24)</f>
        <v>158838.37094573717</v>
      </c>
    </row>
    <row r="147" spans="1:11" x14ac:dyDescent="0.25">
      <c r="A147" s="5">
        <f t="shared" si="6"/>
        <v>49706</v>
      </c>
      <c r="B147" s="8">
        <f>B146*(1+aumento_risparmio_mensile)</f>
        <v>1000</v>
      </c>
      <c r="C147" s="8">
        <f>B147/(1+inflazione_mensile)^DATEDIF(A$2,A147,"M")</f>
        <v>787.19306223905733</v>
      </c>
      <c r="D147" s="10">
        <f>SUM(B$2:B147)</f>
        <v>146000</v>
      </c>
      <c r="E147" s="10">
        <f>SUM(C$2:C147)</f>
        <v>129850.41597015128</v>
      </c>
      <c r="F147" s="12">
        <f>B147+IF(ROW()&gt;2,F146*(1+rendimento_lordo_mensile),0)</f>
        <v>223500.71790119825</v>
      </c>
      <c r="G147" s="12">
        <f>F147/(1+inflazione)^(($A147-$A$2)/365.24)</f>
        <v>175931.69631417008</v>
      </c>
      <c r="H147" s="14">
        <f>(F147-D147)*tassazione</f>
        <v>20150.186654311547</v>
      </c>
      <c r="I147" s="14">
        <f>H147/(1+inflazione)^(($A147-$A$2)/365.24)</f>
        <v>15861.499472710088</v>
      </c>
      <c r="J147" s="16">
        <f t="shared" si="5"/>
        <v>203350.53124688671</v>
      </c>
      <c r="K147" s="16">
        <f>J147/(1+inflazione)^(($A147-$A$2)/365.24)</f>
        <v>160070.19684145998</v>
      </c>
    </row>
    <row r="148" spans="1:11" x14ac:dyDescent="0.25">
      <c r="A148" s="5">
        <f t="shared" si="6"/>
        <v>49735</v>
      </c>
      <c r="B148" s="8">
        <f>B147*(1+aumento_risparmio_mensile)</f>
        <v>1000</v>
      </c>
      <c r="C148" s="8">
        <f>B148/(1+inflazione_mensile)^DATEDIF(A$2,A148,"M")</f>
        <v>785.8950925988504</v>
      </c>
      <c r="D148" s="10">
        <f>SUM(B$2:B148)</f>
        <v>147000</v>
      </c>
      <c r="E148" s="10">
        <f>SUM(C$2:C148)</f>
        <v>130636.31106275013</v>
      </c>
      <c r="F148" s="12">
        <f>B148+IF(ROW()&gt;2,F147*(1+rendimento_lordo_mensile),0)</f>
        <v>225734.27508796277</v>
      </c>
      <c r="G148" s="12">
        <f>F148/(1+inflazione)^(($A148-$A$2)/365.24)</f>
        <v>177410.70509451794</v>
      </c>
      <c r="H148" s="14">
        <f>(F148-D148)*tassazione</f>
        <v>20470.911522870319</v>
      </c>
      <c r="I148" s="14">
        <f>H148/(1+inflazione)^(($A148-$A$2)/365.24)</f>
        <v>16088.646023226705</v>
      </c>
      <c r="J148" s="16">
        <f t="shared" si="5"/>
        <v>205263.36356509244</v>
      </c>
      <c r="K148" s="16">
        <f>J148/(1+inflazione)^(($A148-$A$2)/365.24)</f>
        <v>161322.05907129124</v>
      </c>
    </row>
    <row r="149" spans="1:11" x14ac:dyDescent="0.25">
      <c r="A149" s="5">
        <f t="shared" si="6"/>
        <v>49766</v>
      </c>
      <c r="B149" s="8">
        <f>B148*(1+aumento_risparmio_mensile)</f>
        <v>1000</v>
      </c>
      <c r="C149" s="8">
        <f>B149/(1+inflazione_mensile)^DATEDIF(A$2,A149,"M")</f>
        <v>784.59926312637037</v>
      </c>
      <c r="D149" s="10">
        <f>SUM(B$2:B149)</f>
        <v>148000</v>
      </c>
      <c r="E149" s="10">
        <f>SUM(C$2:C149)</f>
        <v>131420.9103258765</v>
      </c>
      <c r="F149" s="12">
        <f>B149+IF(ROW()&gt;2,F148*(1+rendimento_lordo_mensile),0)</f>
        <v>227980.15984371971</v>
      </c>
      <c r="G149" s="12">
        <f>F149/(1+inflazione)^(($A149-$A$2)/365.24)</f>
        <v>178874.90808106511</v>
      </c>
      <c r="H149" s="14">
        <f>(F149-D149)*tassazione</f>
        <v>20794.841559367127</v>
      </c>
      <c r="I149" s="14">
        <f>H149/(1+inflazione)^(($A149-$A$2)/365.24)</f>
        <v>16315.785439583615</v>
      </c>
      <c r="J149" s="16">
        <f t="shared" si="5"/>
        <v>207185.31828435257</v>
      </c>
      <c r="K149" s="16">
        <f>J149/(1+inflazione)^(($A149-$A$2)/365.24)</f>
        <v>162559.12264148149</v>
      </c>
    </row>
    <row r="150" spans="1:11" x14ac:dyDescent="0.25">
      <c r="A150" s="5">
        <f t="shared" si="6"/>
        <v>49796</v>
      </c>
      <c r="B150" s="8">
        <f>B149*(1+aumento_risparmio_mensile)</f>
        <v>1000</v>
      </c>
      <c r="C150" s="8">
        <f>B150/(1+inflazione_mensile)^DATEDIF(A$2,A150,"M")</f>
        <v>783.30557029278486</v>
      </c>
      <c r="D150" s="10">
        <f>SUM(B$2:B150)</f>
        <v>149000</v>
      </c>
      <c r="E150" s="10">
        <f>SUM(C$2:C150)</f>
        <v>132204.21589616928</v>
      </c>
      <c r="F150" s="12">
        <f>B150+IF(ROW()&gt;2,F149*(1+rendimento_lordo_mensile),0)</f>
        <v>230238.44020745109</v>
      </c>
      <c r="G150" s="12">
        <f>F150/(1+inflazione)^(($A150-$A$2)/365.24)</f>
        <v>180353.18041011132</v>
      </c>
      <c r="H150" s="14">
        <f>(F150-D150)*tassazione</f>
        <v>21121.994453937285</v>
      </c>
      <c r="I150" s="14">
        <f>H150/(1+inflazione)^(($A150-$A$2)/365.24)</f>
        <v>16545.538064538363</v>
      </c>
      <c r="J150" s="16">
        <f t="shared" si="5"/>
        <v>209116.44575351381</v>
      </c>
      <c r="K150" s="16">
        <f>J150/(1+inflazione)^(($A150-$A$2)/365.24)</f>
        <v>163807.64234557297</v>
      </c>
    </row>
    <row r="151" spans="1:11" x14ac:dyDescent="0.25">
      <c r="A151" s="5">
        <f t="shared" si="6"/>
        <v>49827</v>
      </c>
      <c r="B151" s="8">
        <f>B150*(1+aumento_risparmio_mensile)</f>
        <v>1000</v>
      </c>
      <c r="C151" s="8">
        <f>B151/(1+inflazione_mensile)^DATEDIF(A$2,A151,"M")</f>
        <v>782.0140105750794</v>
      </c>
      <c r="D151" s="10">
        <f>SUM(B$2:B151)</f>
        <v>150000</v>
      </c>
      <c r="E151" s="10">
        <f>SUM(C$2:C151)</f>
        <v>132986.22990674435</v>
      </c>
      <c r="F151" s="12">
        <f>B151+IF(ROW()&gt;2,F150*(1+rendimento_lordo_mensile),0)</f>
        <v>232509.18459366332</v>
      </c>
      <c r="G151" s="12">
        <f>F151/(1+inflazione)^(($A151-$A$2)/365.24)</f>
        <v>181826.06429553081</v>
      </c>
      <c r="H151" s="14">
        <f>(F151-D151)*tassazione</f>
        <v>21452.387994352463</v>
      </c>
      <c r="I151" s="14">
        <f>H151/(1+inflazione)^(($A151-$A$2)/365.24)</f>
        <v>16776.125577880113</v>
      </c>
      <c r="J151" s="16">
        <f t="shared" si="5"/>
        <v>211056.79659931085</v>
      </c>
      <c r="K151" s="16">
        <f>J151/(1+inflazione)^(($A151-$A$2)/365.24)</f>
        <v>165049.93871765069</v>
      </c>
    </row>
    <row r="152" spans="1:11" x14ac:dyDescent="0.25">
      <c r="A152" s="5">
        <f t="shared" si="6"/>
        <v>49857</v>
      </c>
      <c r="B152" s="8">
        <f>B151*(1+aumento_risparmio_mensile)</f>
        <v>1000</v>
      </c>
      <c r="C152" s="8">
        <f>B152/(1+inflazione_mensile)^DATEDIF(A$2,A152,"M")</f>
        <v>780.7245804560489</v>
      </c>
      <c r="D152" s="10">
        <f>SUM(B$2:B152)</f>
        <v>151000</v>
      </c>
      <c r="E152" s="10">
        <f>SUM(C$2:C152)</f>
        <v>133766.95448720039</v>
      </c>
      <c r="F152" s="12">
        <f>B152+IF(ROW()&gt;2,F151*(1+rendimento_lordo_mensile),0)</f>
        <v>234792.46179445987</v>
      </c>
      <c r="G152" s="12">
        <f>F152/(1+inflazione)^(($A152-$A$2)/365.24)</f>
        <v>183313.21561061416</v>
      </c>
      <c r="H152" s="14">
        <f>(F152-D152)*tassazione</f>
        <v>21786.040066559566</v>
      </c>
      <c r="I152" s="14">
        <f>H152/(1+inflazione)^(($A152-$A$2)/365.24)</f>
        <v>17009.358092249222</v>
      </c>
      <c r="J152" s="16">
        <f t="shared" si="5"/>
        <v>213006.42172790031</v>
      </c>
      <c r="K152" s="16">
        <f>J152/(1+inflazione)^(($A152-$A$2)/365.24)</f>
        <v>166303.85751836494</v>
      </c>
    </row>
    <row r="153" spans="1:11" x14ac:dyDescent="0.25">
      <c r="A153" s="5">
        <f t="shared" si="6"/>
        <v>49888</v>
      </c>
      <c r="B153" s="8">
        <f>B152*(1+aumento_risparmio_mensile)</f>
        <v>1000</v>
      </c>
      <c r="C153" s="8">
        <f>B153/(1+inflazione_mensile)^DATEDIF(A$2,A153,"M")</f>
        <v>779.43727642428689</v>
      </c>
      <c r="D153" s="10">
        <f>SUM(B$2:B153)</f>
        <v>152000</v>
      </c>
      <c r="E153" s="10">
        <f>SUM(C$2:C153)</f>
        <v>134546.39176362468</v>
      </c>
      <c r="F153" s="12">
        <f>B153+IF(ROW()&gt;2,F152*(1+rendimento_lordo_mensile),0)</f>
        <v>237088.34098162528</v>
      </c>
      <c r="G153" s="12">
        <f>F153/(1+inflazione)^(($A153-$A$2)/365.24)</f>
        <v>184794.85621433155</v>
      </c>
      <c r="H153" s="14">
        <f>(F153-D153)*tassazione</f>
        <v>22122.968655222576</v>
      </c>
      <c r="I153" s="14">
        <f>H153/(1+inflazione)^(($A153-$A$2)/365.24)</f>
        <v>17243.407224283808</v>
      </c>
      <c r="J153" s="16">
        <f t="shared" si="5"/>
        <v>214965.37232640269</v>
      </c>
      <c r="K153" s="16">
        <f>J153/(1+inflazione)^(($A153-$A$2)/365.24)</f>
        <v>167551.44899004773</v>
      </c>
    </row>
    <row r="154" spans="1:11" x14ac:dyDescent="0.25">
      <c r="A154" s="5">
        <f t="shared" si="6"/>
        <v>49919</v>
      </c>
      <c r="B154" s="8">
        <f>B153*(1+aumento_risparmio_mensile)</f>
        <v>1000</v>
      </c>
      <c r="C154" s="8">
        <f>B154/(1+inflazione_mensile)^DATEDIF(A$2,A154,"M")</f>
        <v>778.1520949741772</v>
      </c>
      <c r="D154" s="10">
        <f>SUM(B$2:B154)</f>
        <v>153000</v>
      </c>
      <c r="E154" s="10">
        <f>SUM(C$2:C154)</f>
        <v>135324.54385859886</v>
      </c>
      <c r="F154" s="12">
        <f>B154+IF(ROW()&gt;2,F153*(1+rendimento_lordo_mensile),0)</f>
        <v>239396.89170872068</v>
      </c>
      <c r="G154" s="12">
        <f>F154/(1+inflazione)^(($A154-$A$2)/365.24)</f>
        <v>186280.86349867863</v>
      </c>
      <c r="H154" s="14">
        <f>(F154-D154)*tassazione</f>
        <v>22463.191844267378</v>
      </c>
      <c r="I154" s="14">
        <f>H154/(1+inflazione)^(($A154-$A$2)/365.24)</f>
        <v>17479.185898444863</v>
      </c>
      <c r="J154" s="16">
        <f t="shared" si="5"/>
        <v>216933.69986445329</v>
      </c>
      <c r="K154" s="16">
        <f>J154/(1+inflazione)^(($A154-$A$2)/365.24)</f>
        <v>168801.67760023376</v>
      </c>
    </row>
    <row r="155" spans="1:11" x14ac:dyDescent="0.25">
      <c r="A155" s="5">
        <f t="shared" si="6"/>
        <v>49949</v>
      </c>
      <c r="B155" s="8">
        <f>B154*(1+aumento_risparmio_mensile)</f>
        <v>1000</v>
      </c>
      <c r="C155" s="8">
        <f>B155/(1+inflazione_mensile)^DATEDIF(A$2,A155,"M")</f>
        <v>776.86903260588451</v>
      </c>
      <c r="D155" s="10">
        <f>SUM(B$2:B155)</f>
        <v>154000</v>
      </c>
      <c r="E155" s="10">
        <f>SUM(C$2:C155)</f>
        <v>136101.41289120473</v>
      </c>
      <c r="F155" s="12">
        <f>B155+IF(ROW()&gt;2,F154*(1+rendimento_lordo_mensile),0)</f>
        <v>241718.18391319102</v>
      </c>
      <c r="G155" s="12">
        <f>F155/(1+inflazione)^(($A155-$A$2)/365.24)</f>
        <v>187781.43727008218</v>
      </c>
      <c r="H155" s="14">
        <f>(F155-D155)*tassazione</f>
        <v>22806.727817429666</v>
      </c>
      <c r="I155" s="14">
        <f>H155/(1+inflazione)^(($A155-$A$2)/365.24)</f>
        <v>17717.658058040677</v>
      </c>
      <c r="J155" s="16">
        <f t="shared" si="5"/>
        <v>218911.45609576136</v>
      </c>
      <c r="K155" s="16">
        <f>J155/(1+inflazione)^(($A155-$A$2)/365.24)</f>
        <v>170063.77921204153</v>
      </c>
    </row>
    <row r="156" spans="1:11" x14ac:dyDescent="0.25">
      <c r="A156" s="5">
        <f t="shared" si="6"/>
        <v>49980</v>
      </c>
      <c r="B156" s="8">
        <f>B155*(1+aumento_risparmio_mensile)</f>
        <v>1000</v>
      </c>
      <c r="C156" s="8">
        <f>B156/(1+inflazione_mensile)^DATEDIF(A$2,A156,"M")</f>
        <v>775.58808582534346</v>
      </c>
      <c r="D156" s="10">
        <f>SUM(B$2:B156)</f>
        <v>155000</v>
      </c>
      <c r="E156" s="10">
        <f>SUM(C$2:C156)</f>
        <v>136877.00097703008</v>
      </c>
      <c r="F156" s="12">
        <f>B156+IF(ROW()&gt;2,F155*(1+rendimento_lordo_mensile),0)</f>
        <v>244052.28791848372</v>
      </c>
      <c r="G156" s="12">
        <f>F156/(1+inflazione)^(($A156-$A$2)/365.24)</f>
        <v>189276.31580780624</v>
      </c>
      <c r="H156" s="14">
        <f>(F156-D156)*tassazione</f>
        <v>23153.594858805769</v>
      </c>
      <c r="I156" s="14">
        <f>H156/(1+inflazione)^(($A156-$A$2)/365.24)</f>
        <v>17956.918863408078</v>
      </c>
      <c r="J156" s="16">
        <f t="shared" si="5"/>
        <v>220898.69305967796</v>
      </c>
      <c r="K156" s="16">
        <f>J156/(1+inflazione)^(($A156-$A$2)/365.24)</f>
        <v>171319.39694439815</v>
      </c>
    </row>
    <row r="157" spans="1:11" x14ac:dyDescent="0.25">
      <c r="A157" s="5">
        <f t="shared" si="6"/>
        <v>50010</v>
      </c>
      <c r="B157" s="8">
        <f>B156*(1+aumento_risparmio_mensile)</f>
        <v>1000</v>
      </c>
      <c r="C157" s="8">
        <f>B157/(1+inflazione_mensile)^DATEDIF(A$2,A157,"M")</f>
        <v>774.30925114424974</v>
      </c>
      <c r="D157" s="10">
        <f>SUM(B$2:B157)</f>
        <v>156000</v>
      </c>
      <c r="E157" s="10">
        <f>SUM(C$2:C157)</f>
        <v>137651.31022817432</v>
      </c>
      <c r="F157" s="12">
        <f>B157+IF(ROW()&gt;2,F156*(1+rendimento_lordo_mensile),0)</f>
        <v>246399.27443617917</v>
      </c>
      <c r="G157" s="12">
        <f>F157/(1+inflazione)^(($A157-$A$2)/365.24)</f>
        <v>190785.96202506425</v>
      </c>
      <c r="H157" s="14">
        <f>(F157-D157)*tassazione</f>
        <v>23503.811353406585</v>
      </c>
      <c r="I157" s="14">
        <f>H157/(1+inflazione)^(($A157-$A$2)/365.24)</f>
        <v>18198.906107074483</v>
      </c>
      <c r="J157" s="16">
        <f t="shared" si="5"/>
        <v>222895.46308277259</v>
      </c>
      <c r="K157" s="16">
        <f>J157/(1+inflazione)^(($A157-$A$2)/365.24)</f>
        <v>172587.05591798978</v>
      </c>
    </row>
    <row r="158" spans="1:11" x14ac:dyDescent="0.25">
      <c r="A158" s="5">
        <f t="shared" si="6"/>
        <v>50041</v>
      </c>
      <c r="B158" s="8">
        <f>B157*(1+aumento_risparmio_mensile)</f>
        <v>1000</v>
      </c>
      <c r="C158" s="8">
        <f>B158/(1+inflazione_mensile)^DATEDIF(A$2,A158,"M")</f>
        <v>773.0325250800513</v>
      </c>
      <c r="D158" s="10">
        <f>SUM(B$2:B158)</f>
        <v>157000</v>
      </c>
      <c r="E158" s="10">
        <f>SUM(C$2:C158)</f>
        <v>138424.34275325437</v>
      </c>
      <c r="F158" s="12">
        <f>B158+IF(ROW()&gt;2,F157*(1+rendimento_lordo_mensile),0)</f>
        <v>248759.21456813291</v>
      </c>
      <c r="G158" s="12">
        <f>F158/(1+inflazione)^(($A158-$A$2)/365.24)</f>
        <v>192289.78903517895</v>
      </c>
      <c r="H158" s="14">
        <f>(F158-D158)*tassazione</f>
        <v>23857.395787714559</v>
      </c>
      <c r="I158" s="14">
        <f>H158/(1+inflazione)^(($A158-$A$2)/365.24)</f>
        <v>18441.662998947584</v>
      </c>
      <c r="J158" s="16">
        <f t="shared" si="5"/>
        <v>224901.81878041837</v>
      </c>
      <c r="K158" s="16">
        <f>J158/(1+inflazione)^(($A158-$A$2)/365.24)</f>
        <v>173848.12603623138</v>
      </c>
    </row>
    <row r="159" spans="1:11" x14ac:dyDescent="0.25">
      <c r="A159" s="5">
        <f t="shared" si="6"/>
        <v>50072</v>
      </c>
      <c r="B159" s="8">
        <f>B158*(1+aumento_risparmio_mensile)</f>
        <v>1000</v>
      </c>
      <c r="C159" s="8">
        <f>B159/(1+inflazione_mensile)^DATEDIF(A$2,A159,"M")</f>
        <v>771.75790415593826</v>
      </c>
      <c r="D159" s="10">
        <f>SUM(B$2:B159)</f>
        <v>158000</v>
      </c>
      <c r="E159" s="10">
        <f>SUM(C$2:C159)</f>
        <v>139196.10065741031</v>
      </c>
      <c r="F159" s="12">
        <f>B159+IF(ROW()&gt;2,F158*(1+rendimento_lordo_mensile),0)</f>
        <v>251132.17980862968</v>
      </c>
      <c r="G159" s="12">
        <f>F159/(1+inflazione)^(($A159-$A$2)/365.24)</f>
        <v>193798.07852720935</v>
      </c>
      <c r="H159" s="14">
        <f>(F159-D159)*tassazione</f>
        <v>24214.366750243717</v>
      </c>
      <c r="I159" s="14">
        <f>H159/(1+inflazione)^(($A159-$A$2)/365.24)</f>
        <v>18686.166593729075</v>
      </c>
      <c r="J159" s="16">
        <f t="shared" si="5"/>
        <v>226917.81305838597</v>
      </c>
      <c r="K159" s="16">
        <f>J159/(1+inflazione)^(($A159-$A$2)/365.24)</f>
        <v>175111.9119334803</v>
      </c>
    </row>
    <row r="160" spans="1:11" x14ac:dyDescent="0.25">
      <c r="A160" s="5">
        <f t="shared" si="6"/>
        <v>50100</v>
      </c>
      <c r="B160" s="8">
        <f>B159*(1+aumento_risparmio_mensile)</f>
        <v>1000</v>
      </c>
      <c r="C160" s="8">
        <f>B160/(1+inflazione_mensile)^DATEDIF(A$2,A160,"M")</f>
        <v>770.48538490083354</v>
      </c>
      <c r="D160" s="10">
        <f>SUM(B$2:B160)</f>
        <v>159000</v>
      </c>
      <c r="E160" s="10">
        <f>SUM(C$2:C160)</f>
        <v>139966.58604231113</v>
      </c>
      <c r="F160" s="12">
        <f>B160+IF(ROW()&gt;2,F159*(1+rendimento_lordo_mensile),0)</f>
        <v>253518.24204654928</v>
      </c>
      <c r="G160" s="12">
        <f>F160/(1+inflazione)^(($A160-$A$2)/365.24)</f>
        <v>195342.62052217708</v>
      </c>
      <c r="H160" s="14">
        <f>(F160-D160)*tassazione</f>
        <v>24574.742932102814</v>
      </c>
      <c r="I160" s="14">
        <f>H160/(1+inflazione)^(($A160-$A$2)/365.24)</f>
        <v>18935.500042377145</v>
      </c>
      <c r="J160" s="16">
        <f t="shared" si="5"/>
        <v>228943.49911444646</v>
      </c>
      <c r="K160" s="16">
        <f>J160/(1+inflazione)^(($A160-$A$2)/365.24)</f>
        <v>176407.12047979995</v>
      </c>
    </row>
    <row r="161" spans="1:11" x14ac:dyDescent="0.25">
      <c r="A161" s="5">
        <f t="shared" si="6"/>
        <v>50131</v>
      </c>
      <c r="B161" s="8">
        <f>B160*(1+aumento_risparmio_mensile)</f>
        <v>1000</v>
      </c>
      <c r="C161" s="8">
        <f>B161/(1+inflazione_mensile)^DATEDIF(A$2,A161,"M")</f>
        <v>769.21496384938246</v>
      </c>
      <c r="D161" s="10">
        <f>SUM(B$2:B161)</f>
        <v>160000</v>
      </c>
      <c r="E161" s="10">
        <f>SUM(C$2:C161)</f>
        <v>140735.8010061605</v>
      </c>
      <c r="F161" s="12">
        <f>B161+IF(ROW()&gt;2,F160*(1+rendimento_lordo_mensile),0)</f>
        <v>255917.47356754454</v>
      </c>
      <c r="G161" s="12">
        <f>F161/(1+inflazione)^(($A161-$A$2)/365.24)</f>
        <v>196860.13968172227</v>
      </c>
      <c r="H161" s="14">
        <f>(F161-D161)*tassazione</f>
        <v>24938.543127561581</v>
      </c>
      <c r="I161" s="14">
        <f>H161/(1+inflazione)^(($A161-$A$2)/365.24)</f>
        <v>19183.54778637139</v>
      </c>
      <c r="J161" s="16">
        <f t="shared" si="5"/>
        <v>230978.93043998297</v>
      </c>
      <c r="K161" s="16">
        <f>J161/(1+inflazione)^(($A161-$A$2)/365.24)</f>
        <v>177676.5918953509</v>
      </c>
    </row>
    <row r="162" spans="1:11" x14ac:dyDescent="0.25">
      <c r="A162" s="5">
        <f t="shared" si="6"/>
        <v>50161</v>
      </c>
      <c r="B162" s="8">
        <f>B161*(1+aumento_risparmio_mensile)</f>
        <v>1000</v>
      </c>
      <c r="C162" s="8">
        <f>B162/(1+inflazione_mensile)^DATEDIF(A$2,A162,"M")</f>
        <v>767.94663754194562</v>
      </c>
      <c r="D162" s="10">
        <f>SUM(B$2:B162)</f>
        <v>161000</v>
      </c>
      <c r="E162" s="10">
        <f>SUM(C$2:C162)</f>
        <v>141503.74764370246</v>
      </c>
      <c r="F162" s="12">
        <f>B162+IF(ROW()&gt;2,F161*(1+rendimento_lordo_mensile),0)</f>
        <v>258329.94705623112</v>
      </c>
      <c r="G162" s="12">
        <f>F162/(1+inflazione)^(($A162-$A$2)/365.24)</f>
        <v>198392.93629283342</v>
      </c>
      <c r="H162" s="14">
        <f>(F162-D162)*tassazione</f>
        <v>25305.786234620093</v>
      </c>
      <c r="I162" s="14">
        <f>H162/(1+inflazione)^(($A162-$A$2)/365.24)</f>
        <v>19434.406631888585</v>
      </c>
      <c r="J162" s="16">
        <f t="shared" si="5"/>
        <v>233024.16082161103</v>
      </c>
      <c r="K162" s="16">
        <f>J162/(1+inflazione)^(($A162-$A$2)/365.24)</f>
        <v>178958.52966094483</v>
      </c>
    </row>
    <row r="163" spans="1:11" x14ac:dyDescent="0.25">
      <c r="A163" s="5">
        <f t="shared" si="6"/>
        <v>50192</v>
      </c>
      <c r="B163" s="8">
        <f>B162*(1+aumento_risparmio_mensile)</f>
        <v>1000</v>
      </c>
      <c r="C163" s="8">
        <f>B163/(1+inflazione_mensile)^DATEDIF(A$2,A163,"M")</f>
        <v>766.68040252458741</v>
      </c>
      <c r="D163" s="10">
        <f>SUM(B$2:B163)</f>
        <v>162000</v>
      </c>
      <c r="E163" s="10">
        <f>SUM(C$2:C163)</f>
        <v>142270.42804622705</v>
      </c>
      <c r="F163" s="12">
        <f>B163+IF(ROW()&gt;2,F162*(1+rendimento_lordo_mensile),0)</f>
        <v>260755.73559838952</v>
      </c>
      <c r="G163" s="12">
        <f>F163/(1+inflazione)^(($A163-$A$2)/365.24)</f>
        <v>199919.60021266839</v>
      </c>
      <c r="H163" s="14">
        <f>(F163-D163)*tassazione</f>
        <v>25676.491255581277</v>
      </c>
      <c r="I163" s="14">
        <f>H163/(1+inflazione)^(($A163-$A$2)/365.24)</f>
        <v>19685.986407547265</v>
      </c>
      <c r="J163" s="16">
        <f t="shared" si="5"/>
        <v>235079.24434280826</v>
      </c>
      <c r="K163" s="16">
        <f>J163/(1+inflazione)^(($A163-$A$2)/365.24)</f>
        <v>180233.61380512113</v>
      </c>
    </row>
    <row r="164" spans="1:11" x14ac:dyDescent="0.25">
      <c r="A164" s="5">
        <f t="shared" si="6"/>
        <v>50222</v>
      </c>
      <c r="B164" s="8">
        <f>B163*(1+aumento_risparmio_mensile)</f>
        <v>1000</v>
      </c>
      <c r="C164" s="8">
        <f>B164/(1+inflazione_mensile)^DATEDIF(A$2,A164,"M")</f>
        <v>765.416255349067</v>
      </c>
      <c r="D164" s="10">
        <f>SUM(B$2:B164)</f>
        <v>163000</v>
      </c>
      <c r="E164" s="10">
        <f>SUM(C$2:C164)</f>
        <v>143035.84430157611</v>
      </c>
      <c r="F164" s="12">
        <f>B164+IF(ROW()&gt;2,F163*(1+rendimento_lordo_mensile),0)</f>
        <v>263194.91268317925</v>
      </c>
      <c r="G164" s="12">
        <f>F164/(1+inflazione)^(($A164-$A$2)/365.24)</f>
        <v>201461.74726032538</v>
      </c>
      <c r="H164" s="14">
        <f>(F164-D164)*tassazione</f>
        <v>26050.677297626607</v>
      </c>
      <c r="I164" s="14">
        <f>H164/(1+inflazione)^(($A164-$A$2)/365.24)</f>
        <v>19940.411887870658</v>
      </c>
      <c r="J164" s="16">
        <f t="shared" si="5"/>
        <v>237144.23538555263</v>
      </c>
      <c r="K164" s="16">
        <f>J164/(1+inflazione)^(($A164-$A$2)/365.24)</f>
        <v>181521.33537245472</v>
      </c>
    </row>
    <row r="165" spans="1:11" x14ac:dyDescent="0.25">
      <c r="A165" s="5">
        <f t="shared" si="6"/>
        <v>50253</v>
      </c>
      <c r="B165" s="8">
        <f>B164*(1+aumento_risparmio_mensile)</f>
        <v>1000</v>
      </c>
      <c r="C165" s="8">
        <f>B165/(1+inflazione_mensile)^DATEDIF(A$2,A165,"M")</f>
        <v>764.15419257282997</v>
      </c>
      <c r="D165" s="10">
        <f>SUM(B$2:B165)</f>
        <v>164000</v>
      </c>
      <c r="E165" s="10">
        <f>SUM(C$2:C165)</f>
        <v>143799.99849414895</v>
      </c>
      <c r="F165" s="12">
        <f>B165+IF(ROW()&gt;2,F164*(1+rendimento_lordo_mensile),0)</f>
        <v>265647.55220536509</v>
      </c>
      <c r="G165" s="12">
        <f>F165/(1+inflazione)^(($A165-$A$2)/365.24)</f>
        <v>202997.63517509951</v>
      </c>
      <c r="H165" s="14">
        <f>(F165-D165)*tassazione</f>
        <v>26428.363573394927</v>
      </c>
      <c r="I165" s="14">
        <f>H165/(1+inflazione)^(($A165-$A$2)/365.24)</f>
        <v>20195.538270194389</v>
      </c>
      <c r="J165" s="16">
        <f t="shared" si="5"/>
        <v>239219.18863197017</v>
      </c>
      <c r="K165" s="16">
        <f>J165/(1+inflazione)^(($A165-$A$2)/365.24)</f>
        <v>182802.09690490511</v>
      </c>
    </row>
    <row r="166" spans="1:11" x14ac:dyDescent="0.25">
      <c r="A166" s="5">
        <f t="shared" si="6"/>
        <v>50284</v>
      </c>
      <c r="B166" s="8">
        <f>B165*(1+aumento_risparmio_mensile)</f>
        <v>1000</v>
      </c>
      <c r="C166" s="8">
        <f>B166/(1+inflazione_mensile)^DATEDIF(A$2,A166,"M")</f>
        <v>762.89421075899713</v>
      </c>
      <c r="D166" s="10">
        <f>SUM(B$2:B166)</f>
        <v>165000</v>
      </c>
      <c r="E166" s="10">
        <f>SUM(C$2:C166)</f>
        <v>144562.89270490795</v>
      </c>
      <c r="F166" s="12">
        <f>B166+IF(ROW()&gt;2,F165*(1+rendimento_lordo_mensile),0)</f>
        <v>268113.72846755583</v>
      </c>
      <c r="G166" s="12">
        <f>F166/(1+inflazione)^(($A166-$A$2)/365.24)</f>
        <v>204538.1232210091</v>
      </c>
      <c r="H166" s="14">
        <f>(F166-D166)*tassazione</f>
        <v>26809.569401564517</v>
      </c>
      <c r="I166" s="14">
        <f>H166/(1+inflazione)^(($A166-$A$2)/365.24)</f>
        <v>20452.436513048455</v>
      </c>
      <c r="J166" s="16">
        <f t="shared" si="5"/>
        <v>241304.15906599132</v>
      </c>
      <c r="K166" s="16">
        <f>J166/(1+inflazione)^(($A166-$A$2)/365.24)</f>
        <v>184085.68670796065</v>
      </c>
    </row>
    <row r="167" spans="1:11" x14ac:dyDescent="0.25">
      <c r="A167" s="5">
        <f t="shared" si="6"/>
        <v>50314</v>
      </c>
      <c r="B167" s="8">
        <f>B166*(1+aumento_risparmio_mensile)</f>
        <v>1000</v>
      </c>
      <c r="C167" s="8">
        <f>B167/(1+inflazione_mensile)^DATEDIF(A$2,A167,"M")</f>
        <v>761.63630647635705</v>
      </c>
      <c r="D167" s="10">
        <f>SUM(B$2:B167)</f>
        <v>166000</v>
      </c>
      <c r="E167" s="10">
        <f>SUM(C$2:C167)</f>
        <v>145324.52901138429</v>
      </c>
      <c r="F167" s="12">
        <f>B167+IF(ROW()&gt;2,F166*(1+rendimento_lordo_mensile),0)</f>
        <v>270593.51618245518</v>
      </c>
      <c r="G167" s="12">
        <f>F167/(1+inflazione)^(($A167-$A$2)/365.24)</f>
        <v>206094.40492349054</v>
      </c>
      <c r="H167" s="14">
        <f>(F167-D167)*tassazione</f>
        <v>27194.314207438347</v>
      </c>
      <c r="I167" s="14">
        <f>H167/(1+inflazione)^(($A167-$A$2)/365.24)</f>
        <v>20712.233178955317</v>
      </c>
      <c r="J167" s="16">
        <f t="shared" si="5"/>
        <v>243399.20197501683</v>
      </c>
      <c r="K167" s="16">
        <f>J167/(1+inflazione)^(($A167-$A$2)/365.24)</f>
        <v>185382.17174453524</v>
      </c>
    </row>
    <row r="168" spans="1:11" x14ac:dyDescent="0.25">
      <c r="A168" s="5">
        <f t="shared" si="6"/>
        <v>50345</v>
      </c>
      <c r="B168" s="8">
        <f>B167*(1+aumento_risparmio_mensile)</f>
        <v>1000</v>
      </c>
      <c r="C168" s="8">
        <f>B168/(1+inflazione_mensile)^DATEDIF(A$2,A168,"M")</f>
        <v>760.38047629935602</v>
      </c>
      <c r="D168" s="10">
        <f>SUM(B$2:B168)</f>
        <v>167000</v>
      </c>
      <c r="E168" s="10">
        <f>SUM(C$2:C168)</f>
        <v>146084.90948768365</v>
      </c>
      <c r="F168" s="12">
        <f>B168+IF(ROW()&gt;2,F167*(1+rendimento_lordo_mensile),0)</f>
        <v>273086.99047512526</v>
      </c>
      <c r="G168" s="12">
        <f>F168/(1+inflazione)^(($A168-$A$2)/365.24)</f>
        <v>207644.23666007086</v>
      </c>
      <c r="H168" s="14">
        <f>(F168-D168)*tassazione</f>
        <v>27582.617523532568</v>
      </c>
      <c r="I168" s="14">
        <f>H168/(1+inflazione)^(($A168-$A$2)/365.24)</f>
        <v>20972.70013044545</v>
      </c>
      <c r="J168" s="16">
        <f t="shared" si="5"/>
        <v>245504.3729515927</v>
      </c>
      <c r="K168" s="16">
        <f>J168/(1+inflazione)^(($A168-$A$2)/365.24)</f>
        <v>186671.53652962542</v>
      </c>
    </row>
    <row r="169" spans="1:11" x14ac:dyDescent="0.25">
      <c r="A169" s="5">
        <f t="shared" si="6"/>
        <v>50375</v>
      </c>
      <c r="B169" s="8">
        <f>B168*(1+aumento_risparmio_mensile)</f>
        <v>1000</v>
      </c>
      <c r="C169" s="8">
        <f>B169/(1+inflazione_mensile)^DATEDIF(A$2,A169,"M")</f>
        <v>759.12671680808785</v>
      </c>
      <c r="D169" s="10">
        <f>SUM(B$2:B169)</f>
        <v>168000</v>
      </c>
      <c r="E169" s="10">
        <f>SUM(C$2:C169)</f>
        <v>146844.03620449174</v>
      </c>
      <c r="F169" s="12">
        <f>B169+IF(ROW()&gt;2,F168*(1+rendimento_lordo_mensile),0)</f>
        <v>275594.22688526241</v>
      </c>
      <c r="G169" s="12">
        <f>F169/(1+inflazione)^(($A169-$A$2)/365.24)</f>
        <v>209210.07099659945</v>
      </c>
      <c r="H169" s="14">
        <f>(F169-D169)*tassazione</f>
        <v>27974.498990168227</v>
      </c>
      <c r="I169" s="14">
        <f>H169/(1+inflazione)^(($A169-$A$2)/365.24)</f>
        <v>21236.10129998831</v>
      </c>
      <c r="J169" s="16">
        <f t="shared" si="5"/>
        <v>247619.7278950942</v>
      </c>
      <c r="K169" s="16">
        <f>J169/(1+inflazione)^(($A169-$A$2)/365.24)</f>
        <v>187973.96969661117</v>
      </c>
    </row>
    <row r="170" spans="1:11" x14ac:dyDescent="0.25">
      <c r="A170" s="5">
        <f t="shared" si="6"/>
        <v>50406</v>
      </c>
      <c r="B170" s="8">
        <f>B169*(1+aumento_risparmio_mensile)</f>
        <v>1000</v>
      </c>
      <c r="C170" s="8">
        <f>B170/(1+inflazione_mensile)^DATEDIF(A$2,A170,"M")</f>
        <v>757.87502458828521</v>
      </c>
      <c r="D170" s="10">
        <f>SUM(B$2:B170)</f>
        <v>169000</v>
      </c>
      <c r="E170" s="10">
        <f>SUM(C$2:C170)</f>
        <v>147601.91122908003</v>
      </c>
      <c r="F170" s="12">
        <f>B170+IF(ROW()&gt;2,F169*(1+rendimento_lordo_mensile),0)</f>
        <v>278115.30136948579</v>
      </c>
      <c r="G170" s="12">
        <f>F170/(1+inflazione)^(($A170-$A$2)/365.24)</f>
        <v>210769.32712579455</v>
      </c>
      <c r="H170" s="14">
        <f>(F170-D170)*tassazione</f>
        <v>28369.978356066309</v>
      </c>
      <c r="I170" s="14">
        <f>H170/(1+inflazione)^(($A170-$A$2)/365.24)</f>
        <v>21500.151984580847</v>
      </c>
      <c r="J170" s="16">
        <f t="shared" si="5"/>
        <v>249745.32301341949</v>
      </c>
      <c r="K170" s="16">
        <f>J170/(1+inflazione)^(($A170-$A$2)/365.24)</f>
        <v>189269.17514121369</v>
      </c>
    </row>
    <row r="171" spans="1:11" x14ac:dyDescent="0.25">
      <c r="A171" s="5">
        <f t="shared" si="6"/>
        <v>50437</v>
      </c>
      <c r="B171" s="8">
        <f>B170*(1+aumento_risparmio_mensile)</f>
        <v>1000</v>
      </c>
      <c r="C171" s="8">
        <f>B171/(1+inflazione_mensile)^DATEDIF(A$2,A171,"M")</f>
        <v>756.6253962313117</v>
      </c>
      <c r="D171" s="10">
        <f>SUM(B$2:B171)</f>
        <v>170000</v>
      </c>
      <c r="E171" s="10">
        <f>SUM(C$2:C171)</f>
        <v>148358.53662531133</v>
      </c>
      <c r="F171" s="12">
        <f>B171+IF(ROW()&gt;2,F170*(1+rendimento_lordo_mensile),0)</f>
        <v>280650.29030363844</v>
      </c>
      <c r="G171" s="12">
        <f>F171/(1+inflazione)^(($A171-$A$2)/365.24)</f>
        <v>212333.28350259946</v>
      </c>
      <c r="H171" s="14">
        <f>(F171-D171)*tassazione</f>
        <v>28769.075478945993</v>
      </c>
      <c r="I171" s="14">
        <f>H171/(1+inflazione)^(($A171-$A$2)/365.24)</f>
        <v>21765.993019888665</v>
      </c>
      <c r="J171" s="16">
        <f t="shared" si="5"/>
        <v>251881.21482469243</v>
      </c>
      <c r="K171" s="16">
        <f>J171/(1+inflazione)^(($A171-$A$2)/365.24)</f>
        <v>190567.29048271078</v>
      </c>
    </row>
    <row r="172" spans="1:11" x14ac:dyDescent="0.25">
      <c r="A172" s="5">
        <f t="shared" si="6"/>
        <v>50465</v>
      </c>
      <c r="B172" s="8">
        <f>B171*(1+aumento_risparmio_mensile)</f>
        <v>1000</v>
      </c>
      <c r="C172" s="8">
        <f>B172/(1+inflazione_mensile)^DATEDIF(A$2,A172,"M")</f>
        <v>755.37782833414997</v>
      </c>
      <c r="D172" s="10">
        <f>SUM(B$2:B172)</f>
        <v>171000</v>
      </c>
      <c r="E172" s="10">
        <f>SUM(C$2:C172)</f>
        <v>149113.91445364547</v>
      </c>
      <c r="F172" s="12">
        <f>B172+IF(ROW()&gt;2,F171*(1+rendimento_lordo_mensile),0)</f>
        <v>283199.27048510098</v>
      </c>
      <c r="G172" s="12">
        <f>F172/(1+inflazione)^(($A172-$A$2)/365.24)</f>
        <v>213936.75518740673</v>
      </c>
      <c r="H172" s="14">
        <f>(F172-D172)*tassazione</f>
        <v>29171.810326126255</v>
      </c>
      <c r="I172" s="14">
        <f>H172/(1+inflazione)^(($A172-$A$2)/365.24)</f>
        <v>22037.212290214105</v>
      </c>
      <c r="J172" s="16">
        <f t="shared" si="5"/>
        <v>254027.46015897472</v>
      </c>
      <c r="K172" s="16">
        <f>J172/(1+inflazione)^(($A172-$A$2)/365.24)</f>
        <v>191899.54289719262</v>
      </c>
    </row>
    <row r="173" spans="1:11" x14ac:dyDescent="0.25">
      <c r="A173" s="5">
        <f t="shared" si="6"/>
        <v>50496</v>
      </c>
      <c r="B173" s="8">
        <f>B172*(1+aumento_risparmio_mensile)</f>
        <v>1000</v>
      </c>
      <c r="C173" s="8">
        <f>B173/(1+inflazione_mensile)^DATEDIF(A$2,A173,"M")</f>
        <v>754.13231749939428</v>
      </c>
      <c r="D173" s="10">
        <f>SUM(B$2:B173)</f>
        <v>172000</v>
      </c>
      <c r="E173" s="10">
        <f>SUM(C$2:C173)</f>
        <v>149868.04677114487</v>
      </c>
      <c r="F173" s="12">
        <f>B173+IF(ROW()&gt;2,F172*(1+rendimento_lordo_mensile),0)</f>
        <v>285762.31913511828</v>
      </c>
      <c r="G173" s="12">
        <f>F173/(1+inflazione)^(($A173-$A$2)/365.24)</f>
        <v>215510.42850371561</v>
      </c>
      <c r="H173" s="14">
        <f>(F173-D173)*tassazione</f>
        <v>29578.202975130753</v>
      </c>
      <c r="I173" s="14">
        <f>H173/(1+inflazione)^(($A173-$A$2)/365.24)</f>
        <v>22306.689058350843</v>
      </c>
      <c r="J173" s="16">
        <f t="shared" si="5"/>
        <v>256184.11615998752</v>
      </c>
      <c r="K173" s="16">
        <f>J173/(1+inflazione)^(($A173-$A$2)/365.24)</f>
        <v>193203.73944536477</v>
      </c>
    </row>
    <row r="174" spans="1:11" x14ac:dyDescent="0.25">
      <c r="A174" s="5">
        <f t="shared" si="6"/>
        <v>50526</v>
      </c>
      <c r="B174" s="8">
        <f>B173*(1+aumento_risparmio_mensile)</f>
        <v>1000</v>
      </c>
      <c r="C174" s="8">
        <f>B174/(1+inflazione_mensile)^DATEDIF(A$2,A174,"M")</f>
        <v>752.88886033524034</v>
      </c>
      <c r="D174" s="10">
        <f>SUM(B$2:B174)</f>
        <v>173000</v>
      </c>
      <c r="E174" s="10">
        <f>SUM(C$2:C174)</f>
        <v>150620.93563148013</v>
      </c>
      <c r="F174" s="12">
        <f>B174+IF(ROW()&gt;2,F173*(1+rendimento_lordo_mensile),0)</f>
        <v>288339.51390113891</v>
      </c>
      <c r="G174" s="12">
        <f>F174/(1+inflazione)^(($A174-$A$2)/365.24)</f>
        <v>217100.6339595782</v>
      </c>
      <c r="H174" s="14">
        <f>(F174-D174)*tassazione</f>
        <v>29988.273614296118</v>
      </c>
      <c r="I174" s="14">
        <f>H174/(1+inflazione)^(($A174-$A$2)/365.24)</f>
        <v>22579.19188713477</v>
      </c>
      <c r="J174" s="16">
        <f t="shared" si="5"/>
        <v>258351.2402868428</v>
      </c>
      <c r="K174" s="16">
        <f>J174/(1+inflazione)^(($A174-$A$2)/365.24)</f>
        <v>194521.44207244346</v>
      </c>
    </row>
    <row r="175" spans="1:11" x14ac:dyDescent="0.25">
      <c r="A175" s="5">
        <f t="shared" si="6"/>
        <v>50557</v>
      </c>
      <c r="B175" s="8">
        <f>B174*(1+aumento_risparmio_mensile)</f>
        <v>1000</v>
      </c>
      <c r="C175" s="8">
        <f>B175/(1+inflazione_mensile)^DATEDIF(A$2,A175,"M")</f>
        <v>751.64745345547738</v>
      </c>
      <c r="D175" s="10">
        <f>SUM(B$2:B175)</f>
        <v>174000</v>
      </c>
      <c r="E175" s="10">
        <f>SUM(C$2:C175)</f>
        <v>151372.58308493561</v>
      </c>
      <c r="F175" s="12">
        <f>B175+IF(ROW()&gt;2,F174*(1+rendimento_lordo_mensile),0)</f>
        <v>290930.93285916734</v>
      </c>
      <c r="G175" s="12">
        <f>F175/(1+inflazione)^(($A175-$A$2)/365.24)</f>
        <v>218683.93682385559</v>
      </c>
      <c r="H175" s="14">
        <f>(F175-D175)*tassazione</f>
        <v>30402.042543383508</v>
      </c>
      <c r="I175" s="14">
        <f>H175/(1+inflazione)^(($A175-$A$2)/365.24)</f>
        <v>22852.291042189721</v>
      </c>
      <c r="J175" s="16">
        <f t="shared" si="5"/>
        <v>260528.89031578382</v>
      </c>
      <c r="K175" s="16">
        <f>J175/(1+inflazione)^(($A175-$A$2)/365.24)</f>
        <v>195831.64578166587</v>
      </c>
    </row>
    <row r="176" spans="1:11" x14ac:dyDescent="0.25">
      <c r="A176" s="5">
        <f t="shared" si="6"/>
        <v>50587</v>
      </c>
      <c r="B176" s="8">
        <f>B175*(1+aumento_risparmio_mensile)</f>
        <v>1000</v>
      </c>
      <c r="C176" s="8">
        <f>B176/(1+inflazione_mensile)^DATEDIF(A$2,A176,"M")</f>
        <v>750.40809347947732</v>
      </c>
      <c r="D176" s="10">
        <f>SUM(B$2:B176)</f>
        <v>175000</v>
      </c>
      <c r="E176" s="10">
        <f>SUM(C$2:C176)</f>
        <v>152122.9911784151</v>
      </c>
      <c r="F176" s="12">
        <f>B176+IF(ROW()&gt;2,F175*(1+rendimento_lordo_mensile),0)</f>
        <v>293536.65451612946</v>
      </c>
      <c r="G176" s="12">
        <f>F176/(1+inflazione)^(($A176-$A$2)/365.24)</f>
        <v>220283.9854874131</v>
      </c>
      <c r="H176" s="14">
        <f>(F176-D176)*tassazione</f>
        <v>30819.53017419366</v>
      </c>
      <c r="I176" s="14">
        <f>H176/(1+inflazione)^(($A176-$A$2)/365.24)</f>
        <v>23128.453749028868</v>
      </c>
      <c r="J176" s="16">
        <f t="shared" si="5"/>
        <v>262717.12434193579</v>
      </c>
      <c r="K176" s="16">
        <f>J176/(1+inflazione)^(($A176-$A$2)/365.24)</f>
        <v>197155.53173838422</v>
      </c>
    </row>
    <row r="177" spans="1:11" x14ac:dyDescent="0.25">
      <c r="A177" s="5">
        <f t="shared" si="6"/>
        <v>50618</v>
      </c>
      <c r="B177" s="8">
        <f>B176*(1+aumento_risparmio_mensile)</f>
        <v>1000</v>
      </c>
      <c r="C177" s="8">
        <f>B177/(1+inflazione_mensile)^DATEDIF(A$2,A177,"M")</f>
        <v>749.17077703218592</v>
      </c>
      <c r="D177" s="10">
        <f>SUM(B$2:B177)</f>
        <v>176000</v>
      </c>
      <c r="E177" s="10">
        <f>SUM(C$2:C177)</f>
        <v>152872.16195544729</v>
      </c>
      <c r="F177" s="12">
        <f>B177+IF(ROW()&gt;2,F176*(1+rendimento_lordo_mensile),0)</f>
        <v>296156.75781225064</v>
      </c>
      <c r="G177" s="12">
        <f>F177/(1+inflazione)^(($A177-$A$2)/365.24)</f>
        <v>221877.00071464898</v>
      </c>
      <c r="H177" s="14">
        <f>(F177-D177)*tassazione</f>
        <v>31240.757031185167</v>
      </c>
      <c r="I177" s="14">
        <f>H177/(1+inflazione)^(($A177-$A$2)/365.24)</f>
        <v>23405.190958123454</v>
      </c>
      <c r="J177" s="16">
        <f t="shared" si="5"/>
        <v>264916.00078106549</v>
      </c>
      <c r="K177" s="16">
        <f>J177/(1+inflazione)^(($A177-$A$2)/365.24)</f>
        <v>198471.80975652553</v>
      </c>
    </row>
    <row r="178" spans="1:11" x14ac:dyDescent="0.25">
      <c r="A178" s="5">
        <f t="shared" si="6"/>
        <v>50649</v>
      </c>
      <c r="B178" s="8">
        <f>B177*(1+aumento_risparmio_mensile)</f>
        <v>1000</v>
      </c>
      <c r="C178" s="8">
        <f>B178/(1+inflazione_mensile)^DATEDIF(A$2,A178,"M")</f>
        <v>747.93550074411451</v>
      </c>
      <c r="D178" s="10">
        <f>SUM(B$2:B178)</f>
        <v>177000</v>
      </c>
      <c r="E178" s="10">
        <f>SUM(C$2:C178)</f>
        <v>153620.0974561914</v>
      </c>
      <c r="F178" s="12">
        <f>B178+IF(ROW()&gt;2,F177*(1+rendimento_lordo_mensile),0)</f>
        <v>298791.32212344749</v>
      </c>
      <c r="G178" s="12">
        <f>F178/(1+inflazione)^(($A178-$A$2)/365.24)</f>
        <v>223474.86005316835</v>
      </c>
      <c r="H178" s="14">
        <f>(F178-D178)*tassazione</f>
        <v>31665.74375209635</v>
      </c>
      <c r="I178" s="14">
        <f>H178/(1+inflazione)^(($A178-$A$2)/365.24)</f>
        <v>23683.745575969315</v>
      </c>
      <c r="J178" s="16">
        <f t="shared" si="5"/>
        <v>267125.57837135112</v>
      </c>
      <c r="K178" s="16">
        <f>J178/(1+inflazione)^(($A178-$A$2)/365.24)</f>
        <v>199791.11447719904</v>
      </c>
    </row>
    <row r="179" spans="1:11" x14ac:dyDescent="0.25">
      <c r="A179" s="5">
        <f t="shared" si="6"/>
        <v>50679</v>
      </c>
      <c r="B179" s="8">
        <f>B178*(1+aumento_risparmio_mensile)</f>
        <v>1000</v>
      </c>
      <c r="C179" s="8">
        <f>B179/(1+inflazione_mensile)^DATEDIF(A$2,A179,"M")</f>
        <v>746.70226125133024</v>
      </c>
      <c r="D179" s="10">
        <f>SUM(B$2:B179)</f>
        <v>178000</v>
      </c>
      <c r="E179" s="10">
        <f>SUM(C$2:C179)</f>
        <v>154366.79971744274</v>
      </c>
      <c r="F179" s="12">
        <f>B179+IF(ROW()&gt;2,F178*(1+rendimento_lordo_mensile),0)</f>
        <v>301440.42726373248</v>
      </c>
      <c r="G179" s="12">
        <f>F179/(1+inflazione)^(($A179-$A$2)/365.24)</f>
        <v>225089.78778686546</v>
      </c>
      <c r="H179" s="14">
        <f>(F179-D179)*tassazione</f>
        <v>32094.511088570445</v>
      </c>
      <c r="I179" s="14">
        <f>H179/(1+inflazione)^(($A179-$A$2)/365.24)</f>
        <v>23965.420815068916</v>
      </c>
      <c r="J179" s="16">
        <f t="shared" si="5"/>
        <v>269345.91617516201</v>
      </c>
      <c r="K179" s="16">
        <f>J179/(1+inflazione)^(($A179-$A$2)/365.24)</f>
        <v>201124.36697179652</v>
      </c>
    </row>
    <row r="180" spans="1:11" x14ac:dyDescent="0.25">
      <c r="A180" s="5">
        <f t="shared" si="6"/>
        <v>50710</v>
      </c>
      <c r="B180" s="8">
        <f>B179*(1+aumento_risparmio_mensile)</f>
        <v>1000</v>
      </c>
      <c r="C180" s="8">
        <f>B180/(1+inflazione_mensile)^DATEDIF(A$2,A180,"M")</f>
        <v>745.47105519544675</v>
      </c>
      <c r="D180" s="10">
        <f>SUM(B$2:B180)</f>
        <v>179000</v>
      </c>
      <c r="E180" s="10">
        <f>SUM(C$2:C180)</f>
        <v>155112.27077263818</v>
      </c>
      <c r="F180" s="12">
        <f>B180+IF(ROW()&gt;2,F179*(1+rendimento_lordo_mensile),0)</f>
        <v>304104.15348763176</v>
      </c>
      <c r="G180" s="12">
        <f>F180/(1+inflazione)^(($A180-$A$2)/365.24)</f>
        <v>226697.48459419989</v>
      </c>
      <c r="H180" s="14">
        <f>(F180-D180)*tassazione</f>
        <v>32527.07990678426</v>
      </c>
      <c r="I180" s="14">
        <f>H180/(1+inflazione)^(($A180-$A$2)/365.24)</f>
        <v>24247.637237096911</v>
      </c>
      <c r="J180" s="16">
        <f t="shared" si="5"/>
        <v>271577.07358084747</v>
      </c>
      <c r="K180" s="16">
        <f>J180/(1+inflazione)^(($A180-$A$2)/365.24)</f>
        <v>202449.84735710296</v>
      </c>
    </row>
    <row r="181" spans="1:11" x14ac:dyDescent="0.25">
      <c r="A181" s="5">
        <f t="shared" si="6"/>
        <v>50740</v>
      </c>
      <c r="B181" s="8">
        <f>B180*(1+aumento_risparmio_mensile)</f>
        <v>1000</v>
      </c>
      <c r="C181" s="8">
        <f>B181/(1+inflazione_mensile)^DATEDIF(A$2,A181,"M")</f>
        <v>744.24187922361511</v>
      </c>
      <c r="D181" s="10">
        <f>SUM(B$2:B181)</f>
        <v>180000</v>
      </c>
      <c r="E181" s="10">
        <f>SUM(C$2:C181)</f>
        <v>155856.51265186179</v>
      </c>
      <c r="F181" s="12">
        <f>B181+IF(ROW()&gt;2,F180*(1+rendimento_lordo_mensile),0)</f>
        <v>306782.58149261668</v>
      </c>
      <c r="G181" s="12">
        <f>F181/(1+inflazione)^(($A181-$A$2)/365.24)</f>
        <v>228322.46689273766</v>
      </c>
      <c r="H181" s="14">
        <f>(F181-D181)*tassazione</f>
        <v>32963.471188080337</v>
      </c>
      <c r="I181" s="14">
        <f>H181/(1+inflazione)^(($A181-$A$2)/365.24)</f>
        <v>24533.012996995461</v>
      </c>
      <c r="J181" s="16">
        <f t="shared" si="5"/>
        <v>273819.11030453636</v>
      </c>
      <c r="K181" s="16">
        <f>J181/(1+inflazione)^(($A181-$A$2)/365.24)</f>
        <v>203789.45389574222</v>
      </c>
    </row>
    <row r="182" spans="1:11" x14ac:dyDescent="0.25">
      <c r="A182" s="5">
        <f t="shared" si="6"/>
        <v>50771</v>
      </c>
      <c r="B182" s="8">
        <f>B181*(1+aumento_risparmio_mensile)</f>
        <v>1000</v>
      </c>
      <c r="C182" s="8">
        <f>B182/(1+inflazione_mensile)^DATEDIF(A$2,A182,"M")</f>
        <v>743.01472998851466</v>
      </c>
      <c r="D182" s="10">
        <f>SUM(B$2:B182)</f>
        <v>181000</v>
      </c>
      <c r="E182" s="10">
        <f>SUM(C$2:C182)</f>
        <v>156599.52738185032</v>
      </c>
      <c r="F182" s="12">
        <f>B182+IF(ROW()&gt;2,F181*(1+rendimento_lordo_mensile),0)</f>
        <v>309475.79242154839</v>
      </c>
      <c r="G182" s="12">
        <f>F182/(1+inflazione)^(($A182-$A$2)/365.24)</f>
        <v>229940.08552205586</v>
      </c>
      <c r="H182" s="14">
        <f>(F182-D182)*tassazione</f>
        <v>33403.706029602581</v>
      </c>
      <c r="I182" s="14">
        <f>H182/(1+inflazione)^(($A182-$A$2)/365.24)</f>
        <v>24818.907356534241</v>
      </c>
      <c r="J182" s="16">
        <f t="shared" si="5"/>
        <v>276072.08639194584</v>
      </c>
      <c r="K182" s="16">
        <f>J182/(1+inflazione)^(($A182-$A$2)/365.24)</f>
        <v>205121.17816552165</v>
      </c>
    </row>
    <row r="183" spans="1:11" x14ac:dyDescent="0.25">
      <c r="A183" s="5">
        <f t="shared" si="6"/>
        <v>50802</v>
      </c>
      <c r="B183" s="8">
        <f>B182*(1+aumento_risparmio_mensile)</f>
        <v>1000</v>
      </c>
      <c r="C183" s="8">
        <f>B183/(1+inflazione_mensile)^DATEDIF(A$2,A183,"M")</f>
        <v>741.78960414834444</v>
      </c>
      <c r="D183" s="10">
        <f>SUM(B$2:B183)</f>
        <v>182000</v>
      </c>
      <c r="E183" s="10">
        <f>SUM(C$2:C183)</f>
        <v>157341.31698599865</v>
      </c>
      <c r="F183" s="12">
        <f>B183+IF(ROW()&gt;2,F182*(1+rendimento_lordo_mensile),0)</f>
        <v>312183.86786513601</v>
      </c>
      <c r="G183" s="12">
        <f>F183/(1+inflazione)^(($A183-$A$2)/365.24)</f>
        <v>231562.65290295001</v>
      </c>
      <c r="H183" s="14">
        <f>(F183-D183)*tassazione</f>
        <v>33847.805644935361</v>
      </c>
      <c r="I183" s="14">
        <f>H183/(1+inflazione)^(($A183-$A$2)/365.24)</f>
        <v>25106.638993500652</v>
      </c>
      <c r="J183" s="16">
        <f t="shared" si="5"/>
        <v>278336.06222020066</v>
      </c>
      <c r="K183" s="16">
        <f>J183/(1+inflazione)^(($A183-$A$2)/365.24)</f>
        <v>206456.01390944936</v>
      </c>
    </row>
    <row r="184" spans="1:11" x14ac:dyDescent="0.25">
      <c r="A184" s="5">
        <f t="shared" si="6"/>
        <v>50830</v>
      </c>
      <c r="B184" s="8">
        <f>B183*(1+aumento_risparmio_mensile)</f>
        <v>1000</v>
      </c>
      <c r="C184" s="8">
        <f>B184/(1+inflazione_mensile)^DATEDIF(A$2,A184,"M")</f>
        <v>740.56649836681356</v>
      </c>
      <c r="D184" s="10">
        <f>SUM(B$2:B184)</f>
        <v>183000</v>
      </c>
      <c r="E184" s="10">
        <f>SUM(C$2:C184)</f>
        <v>158081.88348436548</v>
      </c>
      <c r="F184" s="12">
        <f>B184+IF(ROW()&gt;2,F183*(1+rendimento_lordo_mensile),0)</f>
        <v>314906.88986440859</v>
      </c>
      <c r="G184" s="12">
        <f>F184/(1+inflazione)^(($A184-$A$2)/365.24)</f>
        <v>233228.1225758814</v>
      </c>
      <c r="H184" s="14">
        <f>(F184-D184)*tassazione</f>
        <v>34295.791364746234</v>
      </c>
      <c r="I184" s="14">
        <f>H184/(1+inflazione)^(($A184-$A$2)/365.24)</f>
        <v>25400.343052824148</v>
      </c>
      <c r="J184" s="16">
        <f t="shared" si="5"/>
        <v>280611.09849966236</v>
      </c>
      <c r="K184" s="16">
        <f>J184/(1+inflazione)^(($A184-$A$2)/365.24)</f>
        <v>207827.77952305725</v>
      </c>
    </row>
    <row r="185" spans="1:11" x14ac:dyDescent="0.25">
      <c r="A185" s="5">
        <f t="shared" si="6"/>
        <v>50861</v>
      </c>
      <c r="B185" s="8">
        <f>B184*(1+aumento_risparmio_mensile)</f>
        <v>1000</v>
      </c>
      <c r="C185" s="8">
        <f>B185/(1+inflazione_mensile)^DATEDIF(A$2,A185,"M")</f>
        <v>739.34540931313143</v>
      </c>
      <c r="D185" s="10">
        <f>SUM(B$2:B185)</f>
        <v>184000</v>
      </c>
      <c r="E185" s="10">
        <f>SUM(C$2:C185)</f>
        <v>158821.22889367861</v>
      </c>
      <c r="F185" s="12">
        <f>B185+IF(ROW()&gt;2,F184*(1+rendimento_lordo_mensile),0)</f>
        <v>317644.94091320038</v>
      </c>
      <c r="G185" s="12">
        <f>F185/(1+inflazione)^(($A185-$A$2)/365.24)</f>
        <v>234860.91625331363</v>
      </c>
      <c r="H185" s="14">
        <f>(F185-D185)*tassazione</f>
        <v>34747.684637432103</v>
      </c>
      <c r="I185" s="14">
        <f>H185/(1+inflazione)^(($A185-$A$2)/365.24)</f>
        <v>25691.808684774656</v>
      </c>
      <c r="J185" s="16">
        <f t="shared" si="5"/>
        <v>282897.25627576828</v>
      </c>
      <c r="K185" s="16">
        <f>J185/(1+inflazione)^(($A185-$A$2)/365.24)</f>
        <v>209169.10756853898</v>
      </c>
    </row>
    <row r="186" spans="1:11" x14ac:dyDescent="0.25">
      <c r="A186" s="5">
        <f t="shared" si="6"/>
        <v>50891</v>
      </c>
      <c r="B186" s="8">
        <f>B185*(1+aumento_risparmio_mensile)</f>
        <v>1000</v>
      </c>
      <c r="C186" s="8">
        <f>B186/(1+inflazione_mensile)^DATEDIF(A$2,A186,"M")</f>
        <v>738.12633366200009</v>
      </c>
      <c r="D186" s="10">
        <f>SUM(B$2:B186)</f>
        <v>185000</v>
      </c>
      <c r="E186" s="10">
        <f>SUM(C$2:C186)</f>
        <v>159559.35522734059</v>
      </c>
      <c r="F186" s="12">
        <f>B186+IF(ROW()&gt;2,F185*(1+rendimento_lordo_mensile),0)</f>
        <v>320398.1039606501</v>
      </c>
      <c r="G186" s="12">
        <f>F186/(1+inflazione)^(($A186-$A$2)/365.24)</f>
        <v>236511.54575063617</v>
      </c>
      <c r="H186" s="14">
        <f>(F186-D186)*tassazione</f>
        <v>35203.507029769025</v>
      </c>
      <c r="I186" s="14">
        <f>H186/(1+inflazione)^(($A186-$A$2)/365.24)</f>
        <v>25986.532880596031</v>
      </c>
      <c r="J186" s="16">
        <f t="shared" si="5"/>
        <v>285194.59693088109</v>
      </c>
      <c r="K186" s="16">
        <f>J186/(1+inflazione)^(($A186-$A$2)/365.24)</f>
        <v>210525.01287004014</v>
      </c>
    </row>
    <row r="187" spans="1:11" x14ac:dyDescent="0.25">
      <c r="A187" s="5">
        <f t="shared" si="6"/>
        <v>50922</v>
      </c>
      <c r="B187" s="8">
        <f>B186*(1+aumento_risparmio_mensile)</f>
        <v>1000</v>
      </c>
      <c r="C187" s="8">
        <f>B187/(1+inflazione_mensile)^DATEDIF(A$2,A187,"M")</f>
        <v>736.90926809360508</v>
      </c>
      <c r="D187" s="10">
        <f>SUM(B$2:B187)</f>
        <v>186000</v>
      </c>
      <c r="E187" s="10">
        <f>SUM(C$2:C187)</f>
        <v>160296.26449543421</v>
      </c>
      <c r="F187" s="12">
        <f>B187+IF(ROW()&gt;2,F186*(1+rendimento_lordo_mensile),0)</f>
        <v>323166.4624137138</v>
      </c>
      <c r="G187" s="12">
        <f>F187/(1+inflazione)^(($A187-$A$2)/365.24)</f>
        <v>238154.47570104606</v>
      </c>
      <c r="H187" s="14">
        <f>(F187-D187)*tassazione</f>
        <v>35663.280227565592</v>
      </c>
      <c r="I187" s="14">
        <f>H187/(1+inflazione)^(($A187-$A$2)/365.24)</f>
        <v>26281.717913854118</v>
      </c>
      <c r="J187" s="16">
        <f t="shared" si="5"/>
        <v>287503.18218614819</v>
      </c>
      <c r="K187" s="16">
        <f>J187/(1+inflazione)^(($A187-$A$2)/365.24)</f>
        <v>211872.75778719192</v>
      </c>
    </row>
    <row r="188" spans="1:11" x14ac:dyDescent="0.25">
      <c r="A188" s="5">
        <f t="shared" si="6"/>
        <v>50952</v>
      </c>
      <c r="B188" s="8">
        <f>B187*(1+aumento_risparmio_mensile)</f>
        <v>1000</v>
      </c>
      <c r="C188" s="8">
        <f>B188/(1+inflazione_mensile)^DATEDIF(A$2,A188,"M")</f>
        <v>735.69420929360479</v>
      </c>
      <c r="D188" s="10">
        <f>SUM(B$2:B188)</f>
        <v>187000</v>
      </c>
      <c r="E188" s="10">
        <f>SUM(C$2:C188)</f>
        <v>161031.95870472782</v>
      </c>
      <c r="F188" s="12">
        <f>B188+IF(ROW()&gt;2,F187*(1+rendimento_lordo_mensile),0)</f>
        <v>325950.10013969161</v>
      </c>
      <c r="G188" s="12">
        <f>F188/(1+inflazione)^(($A188-$A$2)/365.24)</f>
        <v>239815.46352690735</v>
      </c>
      <c r="H188" s="14">
        <f>(F188-D188)*tassazione</f>
        <v>36127.026036319818</v>
      </c>
      <c r="I188" s="14">
        <f>H188/(1+inflazione)^(($A188-$A$2)/365.24)</f>
        <v>26580.201972742627</v>
      </c>
      <c r="J188" s="16">
        <f t="shared" si="5"/>
        <v>289823.07410337182</v>
      </c>
      <c r="K188" s="16">
        <f>J188/(1+inflazione)^(($A188-$A$2)/365.24)</f>
        <v>213235.26155416475</v>
      </c>
    </row>
    <row r="189" spans="1:11" x14ac:dyDescent="0.25">
      <c r="A189" s="5">
        <f t="shared" si="6"/>
        <v>50983</v>
      </c>
      <c r="B189" s="8">
        <f>B188*(1+aumento_risparmio_mensile)</f>
        <v>1000</v>
      </c>
      <c r="C189" s="8">
        <f>B189/(1+inflazione_mensile)^DATEDIF(A$2,A189,"M")</f>
        <v>734.48115395312311</v>
      </c>
      <c r="D189" s="10">
        <f>SUM(B$2:B189)</f>
        <v>188000</v>
      </c>
      <c r="E189" s="10">
        <f>SUM(C$2:C189)</f>
        <v>161766.43985868094</v>
      </c>
      <c r="F189" s="12">
        <f>B189+IF(ROW()&gt;2,F188*(1+rendimento_lordo_mensile),0)</f>
        <v>328749.10146876867</v>
      </c>
      <c r="G189" s="12">
        <f>F189/(1+inflazione)^(($A189-$A$2)/365.24)</f>
        <v>241468.61631849295</v>
      </c>
      <c r="H189" s="14">
        <f>(F189-D189)*tassazione</f>
        <v>36594.766381879854</v>
      </c>
      <c r="I189" s="14">
        <f>H189/(1+inflazione)^(($A189-$A$2)/365.24)</f>
        <v>26879.123207491113</v>
      </c>
      <c r="J189" s="16">
        <f t="shared" si="5"/>
        <v>292154.33508688881</v>
      </c>
      <c r="K189" s="16">
        <f>J189/(1+inflazione)^(($A189-$A$2)/365.24)</f>
        <v>214589.49311100182</v>
      </c>
    </row>
    <row r="190" spans="1:11" x14ac:dyDescent="0.25">
      <c r="A190" s="5">
        <f t="shared" si="6"/>
        <v>51014</v>
      </c>
      <c r="B190" s="8">
        <f>B189*(1+aumento_risparmio_mensile)</f>
        <v>1000</v>
      </c>
      <c r="C190" s="8">
        <f>B190/(1+inflazione_mensile)^DATEDIF(A$2,A190,"M")</f>
        <v>733.27009876873933</v>
      </c>
      <c r="D190" s="10">
        <f>SUM(B$2:B190)</f>
        <v>189000</v>
      </c>
      <c r="E190" s="10">
        <f>SUM(C$2:C190)</f>
        <v>162499.70995744967</v>
      </c>
      <c r="F190" s="12">
        <f>B190+IF(ROW()&gt;2,F189*(1+rendimento_lordo_mensile),0)</f>
        <v>331563.55119656975</v>
      </c>
      <c r="G190" s="12">
        <f>F190/(1+inflazione)^(($A190-$A$2)/365.24)</f>
        <v>243126.86823994279</v>
      </c>
      <c r="H190" s="14">
        <f>(F190-D190)*tassazione</f>
        <v>37066.52331110814</v>
      </c>
      <c r="I190" s="14">
        <f>H190/(1+inflazione)^(($A190-$A$2)/365.24)</f>
        <v>27179.910749085349</v>
      </c>
      <c r="J190" s="16">
        <f t="shared" si="5"/>
        <v>294497.02788546163</v>
      </c>
      <c r="K190" s="16">
        <f>J190/(1+inflazione)^(($A190-$A$2)/365.24)</f>
        <v>215946.95749085746</v>
      </c>
    </row>
    <row r="191" spans="1:11" x14ac:dyDescent="0.25">
      <c r="A191" s="5">
        <f t="shared" si="6"/>
        <v>51044</v>
      </c>
      <c r="B191" s="8">
        <f>B190*(1+aumento_risparmio_mensile)</f>
        <v>1000</v>
      </c>
      <c r="C191" s="8">
        <f>B191/(1+inflazione_mensile)^DATEDIF(A$2,A191,"M")</f>
        <v>732.06104044248036</v>
      </c>
      <c r="D191" s="10">
        <f>SUM(B$2:B191)</f>
        <v>190000</v>
      </c>
      <c r="E191" s="10">
        <f>SUM(C$2:C191)</f>
        <v>163231.77099789213</v>
      </c>
      <c r="F191" s="12">
        <f>B191+IF(ROW()&gt;2,F190*(1+rendimento_lordo_mensile),0)</f>
        <v>334393.53458672826</v>
      </c>
      <c r="G191" s="12">
        <f>F191/(1+inflazione)^(($A191-$A$2)/365.24)</f>
        <v>244803.51332285616</v>
      </c>
      <c r="H191" s="14">
        <f>(F191-D191)*tassazione</f>
        <v>37542.31899254935</v>
      </c>
      <c r="I191" s="14">
        <f>H191/(1+inflazione)^(($A191-$A$2)/365.24)</f>
        <v>27484.058862028702</v>
      </c>
      <c r="J191" s="16">
        <f t="shared" si="5"/>
        <v>296851.21559417888</v>
      </c>
      <c r="K191" s="16">
        <f>J191/(1+inflazione)^(($A191-$A$2)/365.24)</f>
        <v>217319.45446082743</v>
      </c>
    </row>
    <row r="192" spans="1:11" x14ac:dyDescent="0.25">
      <c r="A192" s="5">
        <f t="shared" si="6"/>
        <v>51075</v>
      </c>
      <c r="B192" s="8">
        <f>B191*(1+aumento_risparmio_mensile)</f>
        <v>1000</v>
      </c>
      <c r="C192" s="8">
        <f>B192/(1+inflazione_mensile)^DATEDIF(A$2,A192,"M")</f>
        <v>730.85397568181054</v>
      </c>
      <c r="D192" s="10">
        <f>SUM(B$2:B192)</f>
        <v>191000</v>
      </c>
      <c r="E192" s="10">
        <f>SUM(C$2:C192)</f>
        <v>163962.62497357395</v>
      </c>
      <c r="F192" s="12">
        <f>B192+IF(ROW()&gt;2,F191*(1+rendimento_lordo_mensile),0)</f>
        <v>337239.13737346919</v>
      </c>
      <c r="G192" s="12">
        <f>F192/(1+inflazione)^(($A192-$A$2)/365.24)</f>
        <v>246472.11886264669</v>
      </c>
      <c r="H192" s="14">
        <f>(F192-D192)*tassazione</f>
        <v>38022.175717101993</v>
      </c>
      <c r="I192" s="14">
        <f>H192/(1+inflazione)^(($A192-$A$2)/365.24)</f>
        <v>27788.608065332024</v>
      </c>
      <c r="J192" s="16">
        <f t="shared" si="5"/>
        <v>299216.96165636717</v>
      </c>
      <c r="K192" s="16">
        <f>J192/(1+inflazione)^(($A192-$A$2)/365.24)</f>
        <v>218683.51079731464</v>
      </c>
    </row>
    <row r="193" spans="1:11" x14ac:dyDescent="0.25">
      <c r="A193" s="5">
        <f t="shared" si="6"/>
        <v>51105</v>
      </c>
      <c r="B193" s="8">
        <f>B192*(1+aumento_risparmio_mensile)</f>
        <v>1000</v>
      </c>
      <c r="C193" s="8">
        <f>B193/(1+inflazione_mensile)^DATEDIF(A$2,A193,"M")</f>
        <v>729.64890119962229</v>
      </c>
      <c r="D193" s="10">
        <f>SUM(B$2:B193)</f>
        <v>192000</v>
      </c>
      <c r="E193" s="10">
        <f>SUM(C$2:C193)</f>
        <v>164692.27387477359</v>
      </c>
      <c r="F193" s="12">
        <f>B193+IF(ROW()&gt;2,F192*(1+rendimento_lordo_mensile),0)</f>
        <v>340100.44576420647</v>
      </c>
      <c r="G193" s="12">
        <f>F193/(1+inflazione)^(($A193-$A$2)/365.24)</f>
        <v>248159.34323266576</v>
      </c>
      <c r="H193" s="14">
        <f>(F193-D193)*tassazione</f>
        <v>38506.115898693686</v>
      </c>
      <c r="I193" s="14">
        <f>H193/(1+inflazione)^(($A193-$A$2)/365.24)</f>
        <v>28096.559563128951</v>
      </c>
      <c r="J193" s="16">
        <f t="shared" si="5"/>
        <v>301594.32986551279</v>
      </c>
      <c r="K193" s="16">
        <f>J193/(1+inflazione)^(($A193-$A$2)/365.24)</f>
        <v>220062.78366953682</v>
      </c>
    </row>
    <row r="194" spans="1:11" x14ac:dyDescent="0.25">
      <c r="A194" s="5">
        <f t="shared" si="6"/>
        <v>51136</v>
      </c>
      <c r="B194" s="8">
        <f>B193*(1+aumento_risparmio_mensile)</f>
        <v>1000</v>
      </c>
      <c r="C194" s="8">
        <f>B194/(1+inflazione_mensile)^DATEDIF(A$2,A194,"M")</f>
        <v>728.44581371422987</v>
      </c>
      <c r="D194" s="10">
        <f>SUM(B$2:B194)</f>
        <v>193000</v>
      </c>
      <c r="E194" s="10">
        <f>SUM(C$2:C194)</f>
        <v>165420.71968848782</v>
      </c>
      <c r="F194" s="12">
        <f>B194+IF(ROW()&gt;2,F193*(1+rendimento_lordo_mensile),0)</f>
        <v>342977.54644215468</v>
      </c>
      <c r="G194" s="12">
        <f>F194/(1+inflazione)^(($A194-$A$2)/365.24)</f>
        <v>249838.39057138615</v>
      </c>
      <c r="H194" s="14">
        <f>(F194-D194)*tassazione</f>
        <v>38994.162074960215</v>
      </c>
      <c r="I194" s="14">
        <f>H194/(1+inflazione)^(($A194-$A$2)/365.24)</f>
        <v>28404.887712178366</v>
      </c>
      <c r="J194" s="16">
        <f t="shared" si="5"/>
        <v>303983.38436719449</v>
      </c>
      <c r="K194" s="16">
        <f>J194/(1+inflazione)^(($A194-$A$2)/365.24)</f>
        <v>221433.5028592078</v>
      </c>
    </row>
    <row r="195" spans="1:11" x14ac:dyDescent="0.25">
      <c r="A195" s="5">
        <f t="shared" si="6"/>
        <v>51167</v>
      </c>
      <c r="B195" s="8">
        <f>B194*(1+aumento_risparmio_mensile)</f>
        <v>1000</v>
      </c>
      <c r="C195" s="8">
        <f>B195/(1+inflazione_mensile)^DATEDIF(A$2,A195,"M")</f>
        <v>727.24470994935712</v>
      </c>
      <c r="D195" s="10">
        <f>SUM(B$2:B195)</f>
        <v>194000</v>
      </c>
      <c r="E195" s="10">
        <f>SUM(C$2:C195)</f>
        <v>166147.96439843718</v>
      </c>
      <c r="F195" s="12">
        <f>B195+IF(ROW()&gt;2,F194*(1+rendimento_lordo_mensile),0)</f>
        <v>345870.52656895504</v>
      </c>
      <c r="G195" s="12">
        <f>F195/(1+inflazione)^(($A195-$A$2)/365.24)</f>
        <v>251522.64642250424</v>
      </c>
      <c r="H195" s="14">
        <f>(F195-D195)*tassazione</f>
        <v>39486.336907928315</v>
      </c>
      <c r="I195" s="14">
        <f>H195/(1+inflazione)^(($A195-$A$2)/365.24)</f>
        <v>28715.103466998313</v>
      </c>
      <c r="J195" s="16">
        <f t="shared" ref="J195:J258" si="7">F195-H195</f>
        <v>306384.1896610267</v>
      </c>
      <c r="K195" s="16">
        <f>J195/(1+inflazione)^(($A195-$A$2)/365.24)</f>
        <v>222807.54295550589</v>
      </c>
    </row>
    <row r="196" spans="1:11" x14ac:dyDescent="0.25">
      <c r="A196" s="5">
        <f t="shared" ref="A196:A259" si="8">EDATE(A195,1)</f>
        <v>51196</v>
      </c>
      <c r="B196" s="8">
        <f>B195*(1+aumento_risparmio_mensile)</f>
        <v>1000</v>
      </c>
      <c r="C196" s="8">
        <f>B196/(1+inflazione_mensile)^DATEDIF(A$2,A196,"M")</f>
        <v>726.04558663413036</v>
      </c>
      <c r="D196" s="10">
        <f>SUM(B$2:B196)</f>
        <v>195000</v>
      </c>
      <c r="E196" s="10">
        <f>SUM(C$2:C196)</f>
        <v>166874.00998507132</v>
      </c>
      <c r="F196" s="12">
        <f>B196+IF(ROW()&gt;2,F195*(1+rendimento_lordo_mensile),0)</f>
        <v>348779.47378731595</v>
      </c>
      <c r="G196" s="12">
        <f>F196/(1+inflazione)^(($A196-$A$2)/365.24)</f>
        <v>253239.59165422112</v>
      </c>
      <c r="H196" s="14">
        <f>(F196-D196)*tassazione</f>
        <v>39982.663184702149</v>
      </c>
      <c r="I196" s="14">
        <f>H196/(1+inflazione)^(($A196-$A$2)/365.24)</f>
        <v>29030.358891809461</v>
      </c>
      <c r="J196" s="16">
        <f t="shared" si="7"/>
        <v>308796.81060261378</v>
      </c>
      <c r="K196" s="16">
        <f>J196/(1+inflazione)^(($A196-$A$2)/365.24)</f>
        <v>224209.23276241164</v>
      </c>
    </row>
    <row r="197" spans="1:11" x14ac:dyDescent="0.25">
      <c r="A197" s="5">
        <f t="shared" si="8"/>
        <v>51227</v>
      </c>
      <c r="B197" s="8">
        <f>B196*(1+aumento_risparmio_mensile)</f>
        <v>1000</v>
      </c>
      <c r="C197" s="8">
        <f>B197/(1+inflazione_mensile)^DATEDIF(A$2,A197,"M")</f>
        <v>724.8484405030697</v>
      </c>
      <c r="D197" s="10">
        <f>SUM(B$2:B197)</f>
        <v>196000</v>
      </c>
      <c r="E197" s="10">
        <f>SUM(C$2:C197)</f>
        <v>167598.85842557438</v>
      </c>
      <c r="F197" s="12">
        <f>B197+IF(ROW()&gt;2,F196*(1+rendimento_lordo_mensile),0)</f>
        <v>351704.4762236682</v>
      </c>
      <c r="G197" s="12">
        <f>F197/(1+inflazione)^(($A197-$A$2)/365.24)</f>
        <v>254934.51441087987</v>
      </c>
      <c r="H197" s="14">
        <f>(F197-D197)*tassazione</f>
        <v>40483.163818153735</v>
      </c>
      <c r="I197" s="14">
        <f>H197/(1+inflazione)^(($A197-$A$2)/365.24)</f>
        <v>29344.396808966729</v>
      </c>
      <c r="J197" s="16">
        <f t="shared" si="7"/>
        <v>311221.31240551447</v>
      </c>
      <c r="K197" s="16">
        <f>J197/(1+inflazione)^(($A197-$A$2)/365.24)</f>
        <v>225590.11760191314</v>
      </c>
    </row>
    <row r="198" spans="1:11" x14ac:dyDescent="0.25">
      <c r="A198" s="5">
        <f t="shared" si="8"/>
        <v>51257</v>
      </c>
      <c r="B198" s="8">
        <f>B197*(1+aumento_risparmio_mensile)</f>
        <v>1000</v>
      </c>
      <c r="C198" s="8">
        <f>B198/(1+inflazione_mensile)^DATEDIF(A$2,A198,"M")</f>
        <v>723.65326829607841</v>
      </c>
      <c r="D198" s="10">
        <f>SUM(B$2:B198)</f>
        <v>197000</v>
      </c>
      <c r="E198" s="10">
        <f>SUM(C$2:C198)</f>
        <v>168322.51169387045</v>
      </c>
      <c r="F198" s="12">
        <f>B198+IF(ROW()&gt;2,F197*(1+rendimento_lordo_mensile),0)</f>
        <v>354645.62249083474</v>
      </c>
      <c r="G198" s="12">
        <f>F198/(1+inflazione)^(($A198-$A$2)/365.24)</f>
        <v>256648.62714325837</v>
      </c>
      <c r="H198" s="14">
        <f>(F198-D198)*tassazione</f>
        <v>40987.86184761703</v>
      </c>
      <c r="I198" s="14">
        <f>H198/(1+inflazione)^(($A198-$A$2)/365.24)</f>
        <v>29661.943657574138</v>
      </c>
      <c r="J198" s="16">
        <f t="shared" si="7"/>
        <v>313657.76064321771</v>
      </c>
      <c r="K198" s="16">
        <f>J198/(1+inflazione)^(($A198-$A$2)/365.24)</f>
        <v>226986.68348568422</v>
      </c>
    </row>
    <row r="199" spans="1:11" x14ac:dyDescent="0.25">
      <c r="A199" s="5">
        <f t="shared" si="8"/>
        <v>51288</v>
      </c>
      <c r="B199" s="8">
        <f>B198*(1+aumento_risparmio_mensile)</f>
        <v>1000</v>
      </c>
      <c r="C199" s="8">
        <f>B199/(1+inflazione_mensile)^DATEDIF(A$2,A199,"M")</f>
        <v>722.46006675843614</v>
      </c>
      <c r="D199" s="10">
        <f>SUM(B$2:B199)</f>
        <v>198000</v>
      </c>
      <c r="E199" s="10">
        <f>SUM(C$2:C199)</f>
        <v>169044.97176062889</v>
      </c>
      <c r="F199" s="12">
        <f>B199+IF(ROW()&gt;2,F198*(1+rendimento_lordo_mensile),0)</f>
        <v>357603.00169071514</v>
      </c>
      <c r="G199" s="12">
        <f>F199/(1+inflazione)^(($A199-$A$2)/365.24)</f>
        <v>258354.21531550144</v>
      </c>
      <c r="H199" s="14">
        <f>(F199-D199)*tassazione</f>
        <v>41496.780439585942</v>
      </c>
      <c r="I199" s="14">
        <f>H199/(1+inflazione)^(($A199-$A$2)/365.24)</f>
        <v>29979.804693756945</v>
      </c>
      <c r="J199" s="16">
        <f t="shared" si="7"/>
        <v>316106.22125112917</v>
      </c>
      <c r="K199" s="16">
        <f>J199/(1+inflazione)^(($A199-$A$2)/365.24)</f>
        <v>228374.41062174446</v>
      </c>
    </row>
    <row r="200" spans="1:11" x14ac:dyDescent="0.25">
      <c r="A200" s="5">
        <f t="shared" si="8"/>
        <v>51318</v>
      </c>
      <c r="B200" s="8">
        <f>B199*(1+aumento_risparmio_mensile)</f>
        <v>1000</v>
      </c>
      <c r="C200" s="8">
        <f>B200/(1+inflazione_mensile)^DATEDIF(A$2,A200,"M")</f>
        <v>721.2688326407889</v>
      </c>
      <c r="D200" s="10">
        <f>SUM(B$2:B200)</f>
        <v>199000</v>
      </c>
      <c r="E200" s="10">
        <f>SUM(C$2:C200)</f>
        <v>169766.24059326967</v>
      </c>
      <c r="F200" s="12">
        <f>B200+IF(ROW()&gt;2,F199*(1+rendimento_lordo_mensile),0)</f>
        <v>360576.70341698499</v>
      </c>
      <c r="G200" s="12">
        <f>F200/(1+inflazione)^(($A200-$A$2)/365.24)</f>
        <v>260079.22433355692</v>
      </c>
      <c r="H200" s="14">
        <f>(F200-D200)*tassazione</f>
        <v>42009.942888416103</v>
      </c>
      <c r="I200" s="14">
        <f>H200/(1+inflazione)^(($A200-$A$2)/365.24)</f>
        <v>30301.218179592521</v>
      </c>
      <c r="J200" s="16">
        <f t="shared" si="7"/>
        <v>318566.76052856888</v>
      </c>
      <c r="K200" s="16">
        <f>J200/(1+inflazione)^(($A200-$A$2)/365.24)</f>
        <v>229778.00615396438</v>
      </c>
    </row>
    <row r="201" spans="1:11" x14ac:dyDescent="0.25">
      <c r="A201" s="5">
        <f t="shared" si="8"/>
        <v>51349</v>
      </c>
      <c r="B201" s="8">
        <f>B200*(1+aumento_risparmio_mensile)</f>
        <v>1000</v>
      </c>
      <c r="C201" s="8">
        <f>B201/(1+inflazione_mensile)^DATEDIF(A$2,A201,"M")</f>
        <v>720.07956269913996</v>
      </c>
      <c r="D201" s="10">
        <f>SUM(B$2:B201)</f>
        <v>200000</v>
      </c>
      <c r="E201" s="10">
        <f>SUM(C$2:C201)</f>
        <v>170486.3201559688</v>
      </c>
      <c r="F201" s="12">
        <f>B201+IF(ROW()&gt;2,F200*(1+rendimento_lordo_mensile),0)</f>
        <v>363566.81775781006</v>
      </c>
      <c r="G201" s="12">
        <f>F201/(1+inflazione)^(($A201-$A$2)/365.24)</f>
        <v>261795.56841887019</v>
      </c>
      <c r="H201" s="14">
        <f>(F201-D201)*tassazione</f>
        <v>42527.372617030618</v>
      </c>
      <c r="I201" s="14">
        <f>H201/(1+inflazione)^(($A201-$A$2)/365.24)</f>
        <v>30622.920310217058</v>
      </c>
      <c r="J201" s="16">
        <f t="shared" si="7"/>
        <v>321039.44514077943</v>
      </c>
      <c r="K201" s="16">
        <f>J201/(1+inflazione)^(($A201-$A$2)/365.24)</f>
        <v>231172.64810865311</v>
      </c>
    </row>
    <row r="202" spans="1:11" x14ac:dyDescent="0.25">
      <c r="A202" s="5">
        <f t="shared" si="8"/>
        <v>51380</v>
      </c>
      <c r="B202" s="8">
        <f>B201*(1+aumento_risparmio_mensile)</f>
        <v>1000</v>
      </c>
      <c r="C202" s="8">
        <f>B202/(1+inflazione_mensile)^DATEDIF(A$2,A202,"M")</f>
        <v>718.89225369484222</v>
      </c>
      <c r="D202" s="10">
        <f>SUM(B$2:B202)</f>
        <v>201000</v>
      </c>
      <c r="E202" s="10">
        <f>SUM(C$2:C202)</f>
        <v>171205.21240966365</v>
      </c>
      <c r="F202" s="12">
        <f>B202+IF(ROW()&gt;2,F201*(1+rendimento_lordo_mensile),0)</f>
        <v>366573.43529857567</v>
      </c>
      <c r="G202" s="12">
        <f>F202/(1+inflazione)^(($A202-$A$2)/365.24)</f>
        <v>263517.27793282835</v>
      </c>
      <c r="H202" s="14">
        <f>(F202-D202)*tassazione</f>
        <v>43049.093177629678</v>
      </c>
      <c r="I202" s="14">
        <f>H202/(1+inflazione)^(($A202-$A$2)/365.24)</f>
        <v>30946.541018188564</v>
      </c>
      <c r="J202" s="16">
        <f t="shared" si="7"/>
        <v>323524.34212094598</v>
      </c>
      <c r="K202" s="16">
        <f>J202/(1+inflazione)^(($A202-$A$2)/365.24)</f>
        <v>232570.73691463977</v>
      </c>
    </row>
    <row r="203" spans="1:11" x14ac:dyDescent="0.25">
      <c r="A203" s="5">
        <f t="shared" si="8"/>
        <v>51410</v>
      </c>
      <c r="B203" s="8">
        <f>B202*(1+aumento_risparmio_mensile)</f>
        <v>1000</v>
      </c>
      <c r="C203" s="8">
        <f>B203/(1+inflazione_mensile)^DATEDIF(A$2,A203,"M")</f>
        <v>717.70690239458827</v>
      </c>
      <c r="D203" s="10">
        <f>SUM(B$2:B203)</f>
        <v>202000</v>
      </c>
      <c r="E203" s="10">
        <f>SUM(C$2:C203)</f>
        <v>171922.91931205825</v>
      </c>
      <c r="F203" s="12">
        <f>B203+IF(ROW()&gt;2,F202*(1+rendimento_lordo_mensile),0)</f>
        <v>369596.64712463081</v>
      </c>
      <c r="G203" s="12">
        <f>F203/(1+inflazione)^(($A203-$A$2)/365.24)</f>
        <v>265258.75690127397</v>
      </c>
      <c r="H203" s="14">
        <f>(F203-D203)*tassazione</f>
        <v>43575.128252404014</v>
      </c>
      <c r="I203" s="14">
        <f>H203/(1+inflazione)^(($A203-$A$2)/365.24)</f>
        <v>31273.780327743596</v>
      </c>
      <c r="J203" s="16">
        <f t="shared" si="7"/>
        <v>326021.51887222682</v>
      </c>
      <c r="K203" s="16">
        <f>J203/(1+inflazione)^(($A203-$A$2)/365.24)</f>
        <v>233984.97657353038</v>
      </c>
    </row>
    <row r="204" spans="1:11" x14ac:dyDescent="0.25">
      <c r="A204" s="5">
        <f t="shared" si="8"/>
        <v>51441</v>
      </c>
      <c r="B204" s="8">
        <f>B203*(1+aumento_risparmio_mensile)</f>
        <v>1000</v>
      </c>
      <c r="C204" s="8">
        <f>B204/(1+inflazione_mensile)^DATEDIF(A$2,A204,"M")</f>
        <v>716.52350557040199</v>
      </c>
      <c r="D204" s="10">
        <f>SUM(B$2:B204)</f>
        <v>203000</v>
      </c>
      <c r="E204" s="10">
        <f>SUM(C$2:C204)</f>
        <v>172639.44281762865</v>
      </c>
      <c r="F204" s="12">
        <f>B204+IF(ROW()&gt;2,F203*(1+rendimento_lordo_mensile),0)</f>
        <v>372636.5448240476</v>
      </c>
      <c r="G204" s="12">
        <f>F204/(1+inflazione)^(($A204-$A$2)/365.24)</f>
        <v>266991.35904281371</v>
      </c>
      <c r="H204" s="14">
        <f>(F204-D204)*tassazione</f>
        <v>44105.501654252374</v>
      </c>
      <c r="I204" s="14">
        <f>H204/(1+inflazione)^(($A204-$A$2)/365.24)</f>
        <v>31601.269364211792</v>
      </c>
      <c r="J204" s="16">
        <f t="shared" si="7"/>
        <v>328531.04316979524</v>
      </c>
      <c r="K204" s="16">
        <f>J204/(1+inflazione)^(($A204-$A$2)/365.24)</f>
        <v>235390.08967860191</v>
      </c>
    </row>
    <row r="205" spans="1:11" x14ac:dyDescent="0.25">
      <c r="A205" s="5">
        <f t="shared" si="8"/>
        <v>51471</v>
      </c>
      <c r="B205" s="8">
        <f>B204*(1+aumento_risparmio_mensile)</f>
        <v>1000</v>
      </c>
      <c r="C205" s="8">
        <f>B205/(1+inflazione_mensile)^DATEDIF(A$2,A205,"M")</f>
        <v>715.34205999962944</v>
      </c>
      <c r="D205" s="10">
        <f>SUM(B$2:B205)</f>
        <v>204000</v>
      </c>
      <c r="E205" s="10">
        <f>SUM(C$2:C205)</f>
        <v>173354.78487762826</v>
      </c>
      <c r="F205" s="12">
        <f>B205+IF(ROW()&gt;2,F204*(1+rendimento_lordo_mensile),0)</f>
        <v>375693.22049039602</v>
      </c>
      <c r="G205" s="12">
        <f>F205/(1+inflazione)^(($A205-$A$2)/365.24)</f>
        <v>268743.9653069335</v>
      </c>
      <c r="H205" s="14">
        <f>(F205-D205)*tassazione</f>
        <v>44640.237327502968</v>
      </c>
      <c r="I205" s="14">
        <f>H205/(1+inflazione)^(($A205-$A$2)/365.24)</f>
        <v>31932.421820058938</v>
      </c>
      <c r="J205" s="16">
        <f t="shared" si="7"/>
        <v>331052.98316289304</v>
      </c>
      <c r="K205" s="16">
        <f>J205/(1+inflazione)^(($A205-$A$2)/365.24)</f>
        <v>236811.54348687458</v>
      </c>
    </row>
    <row r="206" spans="1:11" x14ac:dyDescent="0.25">
      <c r="A206" s="5">
        <f t="shared" si="8"/>
        <v>51502</v>
      </c>
      <c r="B206" s="8">
        <f>B205*(1+aumento_risparmio_mensile)</f>
        <v>1000</v>
      </c>
      <c r="C206" s="8">
        <f>B206/(1+inflazione_mensile)^DATEDIF(A$2,A206,"M")</f>
        <v>714.16256246493094</v>
      </c>
      <c r="D206" s="10">
        <f>SUM(B$2:B206)</f>
        <v>205000</v>
      </c>
      <c r="E206" s="10">
        <f>SUM(C$2:C206)</f>
        <v>174068.94744009318</v>
      </c>
      <c r="F206" s="12">
        <f>B206+IF(ROW()&gt;2,F205*(1+rendimento_lordo_mensile),0)</f>
        <v>378766.76672553387</v>
      </c>
      <c r="G206" s="12">
        <f>F206/(1+inflazione)^(($A206-$A$2)/365.24)</f>
        <v>270487.55226353911</v>
      </c>
      <c r="H206" s="14">
        <f>(F206-D206)*tassazione</f>
        <v>45179.359348638805</v>
      </c>
      <c r="I206" s="14">
        <f>H206/(1+inflazione)^(($A206-$A$2)/365.24)</f>
        <v>32263.797662859561</v>
      </c>
      <c r="J206" s="16">
        <f t="shared" si="7"/>
        <v>333587.40737689508</v>
      </c>
      <c r="K206" s="16">
        <f>J206/(1+inflazione)^(($A206-$A$2)/365.24)</f>
        <v>238223.75460067953</v>
      </c>
    </row>
    <row r="207" spans="1:11" x14ac:dyDescent="0.25">
      <c r="A207" s="5">
        <f t="shared" si="8"/>
        <v>51533</v>
      </c>
      <c r="B207" s="8">
        <f>B206*(1+aumento_risparmio_mensile)</f>
        <v>1000</v>
      </c>
      <c r="C207" s="8">
        <f>B207/(1+inflazione_mensile)^DATEDIF(A$2,A207,"M")</f>
        <v>712.98500975427135</v>
      </c>
      <c r="D207" s="10">
        <f>SUM(B$2:B207)</f>
        <v>206000</v>
      </c>
      <c r="E207" s="10">
        <f>SUM(C$2:C207)</f>
        <v>174781.93244984746</v>
      </c>
      <c r="F207" s="12">
        <f>B207+IF(ROW()&gt;2,F206*(1+rendimento_lordo_mensile),0)</f>
        <v>381857.27664241201</v>
      </c>
      <c r="G207" s="12">
        <f>F207/(1+inflazione)^(($A207-$A$2)/365.24)</f>
        <v>272236.61899604544</v>
      </c>
      <c r="H207" s="14">
        <f>(F207-D207)*tassazione</f>
        <v>45722.891927027122</v>
      </c>
      <c r="I207" s="14">
        <f>H207/(1+inflazione)^(($A207-$A$2)/365.24)</f>
        <v>32597.114865488817</v>
      </c>
      <c r="J207" s="16">
        <f t="shared" si="7"/>
        <v>336134.38471538486</v>
      </c>
      <c r="K207" s="16">
        <f>J207/(1+inflazione)^(($A207-$A$2)/365.24)</f>
        <v>239639.5041305566</v>
      </c>
    </row>
    <row r="208" spans="1:11" x14ac:dyDescent="0.25">
      <c r="A208" s="5">
        <f t="shared" si="8"/>
        <v>51561</v>
      </c>
      <c r="B208" s="8">
        <f>B207*(1+aumento_risparmio_mensile)</f>
        <v>1000</v>
      </c>
      <c r="C208" s="8">
        <f>B208/(1+inflazione_mensile)^DATEDIF(A$2,A208,"M")</f>
        <v>711.80939866091217</v>
      </c>
      <c r="D208" s="10">
        <f>SUM(B$2:B208)</f>
        <v>207000</v>
      </c>
      <c r="E208" s="10">
        <f>SUM(C$2:C208)</f>
        <v>175493.74184850836</v>
      </c>
      <c r="F208" s="12">
        <f>B208+IF(ROW()&gt;2,F207*(1+rendimento_lordo_mensile),0)</f>
        <v>384964.84386789537</v>
      </c>
      <c r="G208" s="12">
        <f>F208/(1+inflazione)^(($A208-$A$2)/365.24)</f>
        <v>274035.75799807382</v>
      </c>
      <c r="H208" s="14">
        <f>(F208-D208)*tassazione</f>
        <v>46270.859405652795</v>
      </c>
      <c r="I208" s="14">
        <f>H208/(1+inflazione)^(($A208-$A$2)/365.24)</f>
        <v>32937.735048870061</v>
      </c>
      <c r="J208" s="16">
        <f t="shared" si="7"/>
        <v>338693.98446224257</v>
      </c>
      <c r="K208" s="16">
        <f>J208/(1+inflazione)^(($A208-$A$2)/365.24)</f>
        <v>241098.02294920379</v>
      </c>
    </row>
    <row r="209" spans="1:11" x14ac:dyDescent="0.25">
      <c r="A209" s="5">
        <f t="shared" si="8"/>
        <v>51592</v>
      </c>
      <c r="B209" s="8">
        <f>B208*(1+aumento_risparmio_mensile)</f>
        <v>1000</v>
      </c>
      <c r="C209" s="8">
        <f>B209/(1+inflazione_mensile)^DATEDIF(A$2,A209,"M")</f>
        <v>710.63572598340147</v>
      </c>
      <c r="D209" s="10">
        <f>SUM(B$2:B209)</f>
        <v>208000</v>
      </c>
      <c r="E209" s="10">
        <f>SUM(C$2:C209)</f>
        <v>176204.37757449175</v>
      </c>
      <c r="F209" s="12">
        <f>B209+IF(ROW()&gt;2,F208*(1+rendimento_lordo_mensile),0)</f>
        <v>388089.56254559936</v>
      </c>
      <c r="G209" s="12">
        <f>F209/(1+inflazione)^(($A209-$A$2)/365.24)</f>
        <v>275796.13969265355</v>
      </c>
      <c r="H209" s="14">
        <f>(F209-D209)*tassazione</f>
        <v>46823.286261855836</v>
      </c>
      <c r="I209" s="14">
        <f>H209/(1+inflazione)^(($A209-$A$2)/365.24)</f>
        <v>33275.003620399046</v>
      </c>
      <c r="J209" s="16">
        <f t="shared" si="7"/>
        <v>341266.2762837435</v>
      </c>
      <c r="K209" s="16">
        <f>J209/(1+inflazione)^(($A209-$A$2)/365.24)</f>
        <v>242521.13607225451</v>
      </c>
    </row>
    <row r="210" spans="1:11" x14ac:dyDescent="0.25">
      <c r="A210" s="5">
        <f t="shared" si="8"/>
        <v>51622</v>
      </c>
      <c r="B210" s="8">
        <f>B209*(1+aumento_risparmio_mensile)</f>
        <v>1000</v>
      </c>
      <c r="C210" s="8">
        <f>B210/(1+inflazione_mensile)^DATEDIF(A$2,A210,"M")</f>
        <v>709.46398852556672</v>
      </c>
      <c r="D210" s="10">
        <f>SUM(B$2:B210)</f>
        <v>209000</v>
      </c>
      <c r="E210" s="10">
        <f>SUM(C$2:C210)</f>
        <v>176913.84156301731</v>
      </c>
      <c r="F210" s="12">
        <f>B210+IF(ROW()&gt;2,F209*(1+rendimento_lordo_mensile),0)</f>
        <v>391231.52733874175</v>
      </c>
      <c r="G210" s="12">
        <f>F210/(1+inflazione)^(($A210-$A$2)/365.24)</f>
        <v>277577.12063791207</v>
      </c>
      <c r="H210" s="14">
        <f>(F210-D210)*tassazione</f>
        <v>47380.197108072854</v>
      </c>
      <c r="I210" s="14">
        <f>H210/(1+inflazione)^(($A210-$A$2)/365.24)</f>
        <v>33616.050265622973</v>
      </c>
      <c r="J210" s="16">
        <f t="shared" si="7"/>
        <v>343851.33023066889</v>
      </c>
      <c r="K210" s="16">
        <f>J210/(1+inflazione)^(($A210-$A$2)/365.24)</f>
        <v>243961.07037228908</v>
      </c>
    </row>
    <row r="211" spans="1:11" x14ac:dyDescent="0.25">
      <c r="A211" s="5">
        <f t="shared" si="8"/>
        <v>51653</v>
      </c>
      <c r="B211" s="8">
        <f>B210*(1+aumento_risparmio_mensile)</f>
        <v>1000</v>
      </c>
      <c r="C211" s="8">
        <f>B211/(1+inflazione_mensile)^DATEDIF(A$2,A211,"M")</f>
        <v>708.29418309650566</v>
      </c>
      <c r="D211" s="10">
        <f>SUM(B$2:B211)</f>
        <v>210000</v>
      </c>
      <c r="E211" s="10">
        <f>SUM(C$2:C211)</f>
        <v>177622.13574611381</v>
      </c>
      <c r="F211" s="12">
        <f>B211+IF(ROW()&gt;2,F210*(1+rendimento_lordo_mensile),0)</f>
        <v>394390.83343301079</v>
      </c>
      <c r="G211" s="12">
        <f>F211/(1+inflazione)^(($A211-$A$2)/365.24)</f>
        <v>279348.7215430722</v>
      </c>
      <c r="H211" s="14">
        <f>(F211-D211)*tassazione</f>
        <v>47941.616692582807</v>
      </c>
      <c r="I211" s="14">
        <f>H211/(1+inflazione)^(($A211-$A$2)/365.24)</f>
        <v>33957.253050750194</v>
      </c>
      <c r="J211" s="16">
        <f t="shared" si="7"/>
        <v>346449.216740428</v>
      </c>
      <c r="K211" s="16">
        <f>J211/(1+inflazione)^(($A211-$A$2)/365.24)</f>
        <v>245391.46849232202</v>
      </c>
    </row>
    <row r="212" spans="1:11" x14ac:dyDescent="0.25">
      <c r="A212" s="5">
        <f t="shared" si="8"/>
        <v>51683</v>
      </c>
      <c r="B212" s="8">
        <f>B211*(1+aumento_risparmio_mensile)</f>
        <v>1000</v>
      </c>
      <c r="C212" s="8">
        <f>B212/(1+inflazione_mensile)^DATEDIF(A$2,A212,"M")</f>
        <v>707.12630651057702</v>
      </c>
      <c r="D212" s="10">
        <f>SUM(B$2:B212)</f>
        <v>211000</v>
      </c>
      <c r="E212" s="10">
        <f>SUM(C$2:C212)</f>
        <v>178329.2620526244</v>
      </c>
      <c r="F212" s="12">
        <f>B212+IF(ROW()&gt;2,F211*(1+rendimento_lordo_mensile),0)</f>
        <v>397567.57653944858</v>
      </c>
      <c r="G212" s="12">
        <f>F212/(1+inflazione)^(($A212-$A$2)/365.24)</f>
        <v>281141.1618465202</v>
      </c>
      <c r="H212" s="14">
        <f>(F212-D212)*tassazione</f>
        <v>48507.569900256633</v>
      </c>
      <c r="I212" s="14">
        <f>H212/(1+inflazione)^(($A212-$A$2)/365.24)</f>
        <v>34302.280580358813</v>
      </c>
      <c r="J212" s="16">
        <f t="shared" si="7"/>
        <v>349060.00663919194</v>
      </c>
      <c r="K212" s="16">
        <f>J212/(1+inflazione)^(($A212-$A$2)/365.24)</f>
        <v>246838.88126616139</v>
      </c>
    </row>
    <row r="213" spans="1:11" x14ac:dyDescent="0.25">
      <c r="A213" s="5">
        <f t="shared" si="8"/>
        <v>51714</v>
      </c>
      <c r="B213" s="8">
        <f>B212*(1+aumento_risparmio_mensile)</f>
        <v>1000</v>
      </c>
      <c r="C213" s="8">
        <f>B213/(1+inflazione_mensile)^DATEDIF(A$2,A213,"M")</f>
        <v>705.96035558739186</v>
      </c>
      <c r="D213" s="10">
        <f>SUM(B$2:B213)</f>
        <v>212000</v>
      </c>
      <c r="E213" s="10">
        <f>SUM(C$2:C213)</f>
        <v>179035.22240821179</v>
      </c>
      <c r="F213" s="12">
        <f>B213+IF(ROW()&gt;2,F212*(1+rendimento_lordo_mensile),0)</f>
        <v>400761.85289735085</v>
      </c>
      <c r="G213" s="12">
        <f>F213/(1+inflazione)^(($A213-$A$2)/365.24)</f>
        <v>282924.07658320863</v>
      </c>
      <c r="H213" s="14">
        <f>(F213-D213)*tassazione</f>
        <v>49078.08175331122</v>
      </c>
      <c r="I213" s="14">
        <f>H213/(1+inflazione)^(($A213-$A$2)/365.24)</f>
        <v>34647.436776092873</v>
      </c>
      <c r="J213" s="16">
        <f t="shared" si="7"/>
        <v>351683.77114403964</v>
      </c>
      <c r="K213" s="16">
        <f>J213/(1+inflazione)^(($A213-$A$2)/365.24)</f>
        <v>248276.63980711575</v>
      </c>
    </row>
    <row r="214" spans="1:11" x14ac:dyDescent="0.25">
      <c r="A214" s="5">
        <f t="shared" si="8"/>
        <v>51745</v>
      </c>
      <c r="B214" s="8">
        <f>B213*(1+aumento_risparmio_mensile)</f>
        <v>1000</v>
      </c>
      <c r="C214" s="8">
        <f>B214/(1+inflazione_mensile)^DATEDIF(A$2,A214,"M")</f>
        <v>704.79632715180583</v>
      </c>
      <c r="D214" s="10">
        <f>SUM(B$2:B214)</f>
        <v>213000</v>
      </c>
      <c r="E214" s="10">
        <f>SUM(C$2:C214)</f>
        <v>179740.01873536358</v>
      </c>
      <c r="F214" s="12">
        <f>B214+IF(ROW()&gt;2,F213*(1+rendimento_lordo_mensile),0)</f>
        <v>403973.7592771824</v>
      </c>
      <c r="G214" s="12">
        <f>F214/(1+inflazione)^(($A214-$A$2)/365.24)</f>
        <v>284712.63545193587</v>
      </c>
      <c r="H214" s="14">
        <f>(F214-D214)*tassazione</f>
        <v>49653.177412067424</v>
      </c>
      <c r="I214" s="14">
        <f>H214/(1+inflazione)^(($A214-$A$2)/365.24)</f>
        <v>34994.56753044291</v>
      </c>
      <c r="J214" s="16">
        <f t="shared" si="7"/>
        <v>354320.58186511497</v>
      </c>
      <c r="K214" s="16">
        <f>J214/(1+inflazione)^(($A214-$A$2)/365.24)</f>
        <v>249718.06792149294</v>
      </c>
    </row>
    <row r="215" spans="1:11" x14ac:dyDescent="0.25">
      <c r="A215" s="5">
        <f t="shared" si="8"/>
        <v>51775</v>
      </c>
      <c r="B215" s="8">
        <f>B214*(1+aumento_risparmio_mensile)</f>
        <v>1000</v>
      </c>
      <c r="C215" s="8">
        <f>B215/(1+inflazione_mensile)^DATEDIF(A$2,A215,"M")</f>
        <v>703.63421803390986</v>
      </c>
      <c r="D215" s="10">
        <f>SUM(B$2:B215)</f>
        <v>214000</v>
      </c>
      <c r="E215" s="10">
        <f>SUM(C$2:C215)</f>
        <v>180443.65295339748</v>
      </c>
      <c r="F215" s="12">
        <f>B215+IF(ROW()&gt;2,F214*(1+rendimento_lordo_mensile),0)</f>
        <v>407203.39298350876</v>
      </c>
      <c r="G215" s="12">
        <f>F215/(1+inflazione)^(($A215-$A$2)/365.24)</f>
        <v>286522.39634973154</v>
      </c>
      <c r="H215" s="14">
        <f>(F215-D215)*tassazione</f>
        <v>50232.882175712279</v>
      </c>
      <c r="I215" s="14">
        <f>H215/(1+inflazione)^(($A215-$A$2)/365.24)</f>
        <v>35345.593933009513</v>
      </c>
      <c r="J215" s="16">
        <f t="shared" si="7"/>
        <v>356970.5108077965</v>
      </c>
      <c r="K215" s="16">
        <f>J215/(1+inflazione)^(($A215-$A$2)/365.24)</f>
        <v>251176.802416722</v>
      </c>
    </row>
    <row r="216" spans="1:11" x14ac:dyDescent="0.25">
      <c r="A216" s="5">
        <f t="shared" si="8"/>
        <v>51806</v>
      </c>
      <c r="B216" s="8">
        <f>B215*(1+aumento_risparmio_mensile)</f>
        <v>1000</v>
      </c>
      <c r="C216" s="8">
        <f>B216/(1+inflazione_mensile)^DATEDIF(A$2,A216,"M")</f>
        <v>702.47402506902131</v>
      </c>
      <c r="D216" s="10">
        <f>SUM(B$2:B216)</f>
        <v>215000</v>
      </c>
      <c r="E216" s="10">
        <f>SUM(C$2:C216)</f>
        <v>181146.12697846649</v>
      </c>
      <c r="F216" s="12">
        <f>B216+IF(ROW()&gt;2,F215*(1+rendimento_lordo_mensile),0)</f>
        <v>410450.85185794404</v>
      </c>
      <c r="G216" s="12">
        <f>F216/(1+inflazione)^(($A216-$A$2)/365.24)</f>
        <v>288322.41199522035</v>
      </c>
      <c r="H216" s="14">
        <f>(F216-D216)*tassazione</f>
        <v>50817.221483065456</v>
      </c>
      <c r="I216" s="14">
        <f>H216/(1+inflazione)^(($A216-$A$2)/365.24)</f>
        <v>35696.707175951211</v>
      </c>
      <c r="J216" s="16">
        <f t="shared" si="7"/>
        <v>359633.63037487859</v>
      </c>
      <c r="K216" s="16">
        <f>J216/(1+inflazione)^(($A216-$A$2)/365.24)</f>
        <v>252625.7048192691</v>
      </c>
    </row>
    <row r="217" spans="1:11" x14ac:dyDescent="0.25">
      <c r="A217" s="5">
        <f t="shared" si="8"/>
        <v>51836</v>
      </c>
      <c r="B217" s="8">
        <f>B216*(1+aumento_risparmio_mensile)</f>
        <v>1000</v>
      </c>
      <c r="C217" s="8">
        <f>B217/(1+inflazione_mensile)^DATEDIF(A$2,A217,"M")</f>
        <v>701.31574509767586</v>
      </c>
      <c r="D217" s="10">
        <f>SUM(B$2:B217)</f>
        <v>216000</v>
      </c>
      <c r="E217" s="10">
        <f>SUM(C$2:C217)</f>
        <v>181847.44272356416</v>
      </c>
      <c r="F217" s="12">
        <f>B217+IF(ROW()&gt;2,F216*(1+rendimento_lordo_mensile),0)</f>
        <v>413716.23428211507</v>
      </c>
      <c r="G217" s="12">
        <f>F217/(1+inflazione)^(($A217-$A$2)/365.24)</f>
        <v>290143.87380886427</v>
      </c>
      <c r="H217" s="14">
        <f>(F217-D217)*tassazione</f>
        <v>51406.22091334992</v>
      </c>
      <c r="I217" s="14">
        <f>H217/(1+inflazione)^(($A217-$A$2)/365.24)</f>
        <v>36051.764078232547</v>
      </c>
      <c r="J217" s="16">
        <f t="shared" si="7"/>
        <v>362310.01336876513</v>
      </c>
      <c r="K217" s="16">
        <f>J217/(1+inflazione)^(($A217-$A$2)/365.24)</f>
        <v>254092.1097306317</v>
      </c>
    </row>
    <row r="218" spans="1:11" x14ac:dyDescent="0.25">
      <c r="A218" s="5">
        <f t="shared" si="8"/>
        <v>51867</v>
      </c>
      <c r="B218" s="8">
        <f>B217*(1+aumento_risparmio_mensile)</f>
        <v>1000</v>
      </c>
      <c r="C218" s="8">
        <f>B218/(1+inflazione_mensile)^DATEDIF(A$2,A218,"M")</f>
        <v>700.15937496561833</v>
      </c>
      <c r="D218" s="10">
        <f>SUM(B$2:B218)</f>
        <v>217000</v>
      </c>
      <c r="E218" s="10">
        <f>SUM(C$2:C218)</f>
        <v>182547.60209852978</v>
      </c>
      <c r="F218" s="12">
        <f>B218+IF(ROW()&gt;2,F217*(1+rendimento_lordo_mensile),0)</f>
        <v>416999.63918064185</v>
      </c>
      <c r="G218" s="12">
        <f>F218/(1+inflazione)^(($A218-$A$2)/365.24)</f>
        <v>291955.44262340729</v>
      </c>
      <c r="H218" s="14">
        <f>(F218-D218)*tassazione</f>
        <v>51999.90618696688</v>
      </c>
      <c r="I218" s="14">
        <f>H218/(1+inflazione)^(($A218-$A$2)/365.24)</f>
        <v>36406.879528773323</v>
      </c>
      <c r="J218" s="16">
        <f t="shared" si="7"/>
        <v>364999.73299367499</v>
      </c>
      <c r="K218" s="16">
        <f>J218/(1+inflazione)^(($A218-$A$2)/365.24)</f>
        <v>255548.56309463398</v>
      </c>
    </row>
    <row r="219" spans="1:11" x14ac:dyDescent="0.25">
      <c r="A219" s="5">
        <f t="shared" si="8"/>
        <v>51898</v>
      </c>
      <c r="B219" s="8">
        <f>B218*(1+aumento_risparmio_mensile)</f>
        <v>1000</v>
      </c>
      <c r="C219" s="8">
        <f>B219/(1+inflazione_mensile)^DATEDIF(A$2,A219,"M")</f>
        <v>699.00491152379504</v>
      </c>
      <c r="D219" s="10">
        <f>SUM(B$2:B219)</f>
        <v>218000</v>
      </c>
      <c r="E219" s="10">
        <f>SUM(C$2:C219)</f>
        <v>183246.60701005359</v>
      </c>
      <c r="F219" s="12">
        <f>B219+IF(ROW()&gt;2,F218*(1+rendimento_lordo_mensile),0)</f>
        <v>420301.16602413449</v>
      </c>
      <c r="G219" s="12">
        <f>F219/(1+inflazione)^(($A219-$A$2)/365.24)</f>
        <v>293772.77512731182</v>
      </c>
      <c r="H219" s="14">
        <f>(F219-D219)*tassazione</f>
        <v>52598.303166274971</v>
      </c>
      <c r="I219" s="14">
        <f>H219/(1+inflazione)^(($A219-$A$2)/365.24)</f>
        <v>36763.993862574702</v>
      </c>
      <c r="J219" s="16">
        <f t="shared" si="7"/>
        <v>367702.86285785952</v>
      </c>
      <c r="K219" s="16">
        <f>J219/(1+inflazione)^(($A219-$A$2)/365.24)</f>
        <v>257008.78126473713</v>
      </c>
    </row>
    <row r="220" spans="1:11" x14ac:dyDescent="0.25">
      <c r="A220" s="5">
        <f t="shared" si="8"/>
        <v>51926</v>
      </c>
      <c r="B220" s="8">
        <f>B219*(1+aumento_risparmio_mensile)</f>
        <v>1000</v>
      </c>
      <c r="C220" s="8">
        <f>B220/(1+inflazione_mensile)^DATEDIF(A$2,A220,"M")</f>
        <v>697.85235162834476</v>
      </c>
      <c r="D220" s="10">
        <f>SUM(B$2:B220)</f>
        <v>219000</v>
      </c>
      <c r="E220" s="10">
        <f>SUM(C$2:C220)</f>
        <v>183944.45936168192</v>
      </c>
      <c r="F220" s="12">
        <f>B220+IF(ROW()&gt;2,F219*(1+rendimento_lordo_mensile),0)</f>
        <v>423620.91483220668</v>
      </c>
      <c r="G220" s="12">
        <f>F220/(1+inflazione)^(($A220-$A$2)/365.24)</f>
        <v>295643.97924808273</v>
      </c>
      <c r="H220" s="14">
        <f>(F220-D220)*tassazione</f>
        <v>53201.437856373741</v>
      </c>
      <c r="I220" s="14">
        <f>H220/(1+inflazione)^(($A220-$A$2)/365.24)</f>
        <v>37129.150707320354</v>
      </c>
      <c r="J220" s="16">
        <f t="shared" si="7"/>
        <v>370419.47697583295</v>
      </c>
      <c r="K220" s="16">
        <f>J220/(1+inflazione)^(($A220-$A$2)/365.24)</f>
        <v>258514.82854076242</v>
      </c>
    </row>
    <row r="221" spans="1:11" x14ac:dyDescent="0.25">
      <c r="A221" s="5">
        <f t="shared" si="8"/>
        <v>51957</v>
      </c>
      <c r="B221" s="8">
        <f>B220*(1+aumento_risparmio_mensile)</f>
        <v>1000</v>
      </c>
      <c r="C221" s="8">
        <f>B221/(1+inflazione_mensile)^DATEDIF(A$2,A221,"M")</f>
        <v>696.70169214058922</v>
      </c>
      <c r="D221" s="10">
        <f>SUM(B$2:B221)</f>
        <v>220000</v>
      </c>
      <c r="E221" s="10">
        <f>SUM(C$2:C221)</f>
        <v>184641.16105382252</v>
      </c>
      <c r="F221" s="12">
        <f>B221+IF(ROW()&gt;2,F220*(1+rendimento_lordo_mensile),0)</f>
        <v>426958.98617650557</v>
      </c>
      <c r="G221" s="12">
        <f>F221/(1+inflazione)^(($A221-$A$2)/365.24)</f>
        <v>297473.20888688508</v>
      </c>
      <c r="H221" s="14">
        <f>(F221-D221)*tassazione</f>
        <v>53809.336405891452</v>
      </c>
      <c r="I221" s="14">
        <f>H221/(1+inflazione)^(($A221-$A$2)/365.24)</f>
        <v>37490.336278148192</v>
      </c>
      <c r="J221" s="16">
        <f t="shared" si="7"/>
        <v>373149.64977061411</v>
      </c>
      <c r="K221" s="16">
        <f>J221/(1+inflazione)^(($A221-$A$2)/365.24)</f>
        <v>259982.87260873689</v>
      </c>
    </row>
    <row r="222" spans="1:11" x14ac:dyDescent="0.25">
      <c r="A222" s="5">
        <f t="shared" si="8"/>
        <v>51987</v>
      </c>
      <c r="B222" s="8">
        <f>B221*(1+aumento_risparmio_mensile)</f>
        <v>1000</v>
      </c>
      <c r="C222" s="8">
        <f>B222/(1+inflazione_mensile)^DATEDIF(A$2,A222,"M")</f>
        <v>695.55292992702584</v>
      </c>
      <c r="D222" s="10">
        <f>SUM(B$2:B222)</f>
        <v>221000</v>
      </c>
      <c r="E222" s="10">
        <f>SUM(C$2:C222)</f>
        <v>185336.71398374953</v>
      </c>
      <c r="F222" s="12">
        <f>B222+IF(ROW()&gt;2,F221*(1+rendimento_lordo_mensile),0)</f>
        <v>430315.48118375894</v>
      </c>
      <c r="G222" s="12">
        <f>F222/(1+inflazione)^(($A222-$A$2)/365.24)</f>
        <v>299324.50396343978</v>
      </c>
      <c r="H222" s="14">
        <f>(F222-D222)*tassazione</f>
        <v>54422.025107777328</v>
      </c>
      <c r="I222" s="14">
        <f>H222/(1+inflazione)^(($A222-$A$2)/365.24)</f>
        <v>37855.588242513193</v>
      </c>
      <c r="J222" s="16">
        <f t="shared" si="7"/>
        <v>375893.45607598161</v>
      </c>
      <c r="K222" s="16">
        <f>J222/(1+inflazione)^(($A222-$A$2)/365.24)</f>
        <v>261468.91572092657</v>
      </c>
    </row>
    <row r="223" spans="1:11" x14ac:dyDescent="0.25">
      <c r="A223" s="5">
        <f t="shared" si="8"/>
        <v>52018</v>
      </c>
      <c r="B223" s="8">
        <f>B222*(1+aumento_risparmio_mensile)</f>
        <v>1000</v>
      </c>
      <c r="C223" s="8">
        <f>B223/(1+inflazione_mensile)^DATEDIF(A$2,A223,"M")</f>
        <v>694.40606185931915</v>
      </c>
      <c r="D223" s="10">
        <f>SUM(B$2:B223)</f>
        <v>222000</v>
      </c>
      <c r="E223" s="10">
        <f>SUM(C$2:C223)</f>
        <v>186031.12004560884</v>
      </c>
      <c r="F223" s="12">
        <f>B223+IF(ROW()&gt;2,F222*(1+rendimento_lordo_mensile),0)</f>
        <v>433690.50153883855</v>
      </c>
      <c r="G223" s="12">
        <f>F223/(1+inflazione)^(($A223-$A$2)/365.24)</f>
        <v>301165.53187094978</v>
      </c>
      <c r="H223" s="14">
        <f>(F223-D223)*tassazione</f>
        <v>55039.530400098025</v>
      </c>
      <c r="I223" s="14">
        <f>H223/(1+inflazione)^(($A223-$A$2)/365.24)</f>
        <v>38220.826575765786</v>
      </c>
      <c r="J223" s="16">
        <f t="shared" si="7"/>
        <v>378650.97113874054</v>
      </c>
      <c r="K223" s="16">
        <f>J223/(1+inflazione)^(($A223-$A$2)/365.24)</f>
        <v>262944.70529518405</v>
      </c>
    </row>
    <row r="224" spans="1:11" x14ac:dyDescent="0.25">
      <c r="A224" s="5">
        <f t="shared" si="8"/>
        <v>52048</v>
      </c>
      <c r="B224" s="8">
        <f>B223*(1+aumento_risparmio_mensile)</f>
        <v>1000</v>
      </c>
      <c r="C224" s="8">
        <f>B224/(1+inflazione_mensile)^DATEDIF(A$2,A224,"M")</f>
        <v>693.26108481429105</v>
      </c>
      <c r="D224" s="10">
        <f>SUM(B$2:B224)</f>
        <v>223000</v>
      </c>
      <c r="E224" s="10">
        <f>SUM(C$2:C224)</f>
        <v>186724.38113042313</v>
      </c>
      <c r="F224" s="12">
        <f>B224+IF(ROW()&gt;2,F223*(1+rendimento_lordo_mensile),0)</f>
        <v>437084.14948784083</v>
      </c>
      <c r="G224" s="12">
        <f>F224/(1+inflazione)^(($A224-$A$2)/365.24)</f>
        <v>303028.87511298637</v>
      </c>
      <c r="H224" s="14">
        <f>(F224-D224)*tassazione</f>
        <v>55661.878866838619</v>
      </c>
      <c r="I224" s="14">
        <f>H224/(1+inflazione)^(($A224-$A$2)/365.24)</f>
        <v>38590.181225875458</v>
      </c>
      <c r="J224" s="16">
        <f t="shared" si="7"/>
        <v>381422.27062100219</v>
      </c>
      <c r="K224" s="16">
        <f>J224/(1+inflazione)^(($A224-$A$2)/365.24)</f>
        <v>264438.69388711092</v>
      </c>
    </row>
    <row r="225" spans="1:11" x14ac:dyDescent="0.25">
      <c r="A225" s="5">
        <f t="shared" si="8"/>
        <v>52079</v>
      </c>
      <c r="B225" s="8">
        <f>B224*(1+aumento_risparmio_mensile)</f>
        <v>1000</v>
      </c>
      <c r="C225" s="8">
        <f>B225/(1+inflazione_mensile)^DATEDIF(A$2,A225,"M")</f>
        <v>692.11799567391336</v>
      </c>
      <c r="D225" s="10">
        <f>SUM(B$2:B225)</f>
        <v>224000</v>
      </c>
      <c r="E225" s="10">
        <f>SUM(C$2:C225)</f>
        <v>187416.49912609704</v>
      </c>
      <c r="F225" s="12">
        <f>B225+IF(ROW()&gt;2,F224*(1+rendimento_lordo_mensile),0)</f>
        <v>440496.52784118429</v>
      </c>
      <c r="G225" s="12">
        <f>F225/(1+inflazione)^(($A225-$A$2)/365.24)</f>
        <v>304881.80023200245</v>
      </c>
      <c r="H225" s="14">
        <f>(F225-D225)*tassazione</f>
        <v>56289.097238707916</v>
      </c>
      <c r="I225" s="14">
        <f>H225/(1+inflazione)^(($A225-$A$2)/365.24)</f>
        <v>38959.492788008734</v>
      </c>
      <c r="J225" s="16">
        <f t="shared" si="7"/>
        <v>384207.43060247635</v>
      </c>
      <c r="K225" s="16">
        <f>J225/(1+inflazione)^(($A225-$A$2)/365.24)</f>
        <v>265922.30744399369</v>
      </c>
    </row>
    <row r="226" spans="1:11" x14ac:dyDescent="0.25">
      <c r="A226" s="5">
        <f t="shared" si="8"/>
        <v>52110</v>
      </c>
      <c r="B226" s="8">
        <f>B225*(1+aumento_risparmio_mensile)</f>
        <v>1000</v>
      </c>
      <c r="C226" s="8">
        <f>B226/(1+inflazione_mensile)^DATEDIF(A$2,A226,"M")</f>
        <v>690.97679132529959</v>
      </c>
      <c r="D226" s="10">
        <f>SUM(B$2:B226)</f>
        <v>225000</v>
      </c>
      <c r="E226" s="10">
        <f>SUM(C$2:C226)</f>
        <v>188107.47591742233</v>
      </c>
      <c r="F226" s="12">
        <f>B226+IF(ROW()&gt;2,F225*(1+rendimento_lordo_mensile),0)</f>
        <v>443927.73997672432</v>
      </c>
      <c r="G226" s="12">
        <f>F226/(1+inflazione)^(($A226-$A$2)/365.24)</f>
        <v>306740.66089848877</v>
      </c>
      <c r="H226" s="14">
        <f>(F226-D226)*tassazione</f>
        <v>56921.212393948328</v>
      </c>
      <c r="I226" s="14">
        <f>H226/(1+inflazione)^(($A226-$A$2)/365.24)</f>
        <v>39330.838640041758</v>
      </c>
      <c r="J226" s="16">
        <f t="shared" si="7"/>
        <v>387006.52758277598</v>
      </c>
      <c r="K226" s="16">
        <f>J226/(1+inflazione)^(($A226-$A$2)/365.24)</f>
        <v>267409.82225844701</v>
      </c>
    </row>
    <row r="227" spans="1:11" x14ac:dyDescent="0.25">
      <c r="A227" s="5">
        <f t="shared" si="8"/>
        <v>52140</v>
      </c>
      <c r="B227" s="8">
        <f>B226*(1+aumento_risparmio_mensile)</f>
        <v>1000</v>
      </c>
      <c r="C227" s="8">
        <f>B227/(1+inflazione_mensile)^DATEDIF(A$2,A227,"M")</f>
        <v>689.83746866069555</v>
      </c>
      <c r="D227" s="10">
        <f>SUM(B$2:B227)</f>
        <v>226000</v>
      </c>
      <c r="E227" s="10">
        <f>SUM(C$2:C227)</f>
        <v>188797.31338608303</v>
      </c>
      <c r="F227" s="12">
        <f>B227+IF(ROW()&gt;2,F226*(1+rendimento_lordo_mensile),0)</f>
        <v>447377.88984288491</v>
      </c>
      <c r="G227" s="12">
        <f>F227/(1+inflazione)^(($A227-$A$2)/365.24)</f>
        <v>308622.214264935</v>
      </c>
      <c r="H227" s="14">
        <f>(F227-D227)*tassazione</f>
        <v>57558.251359150076</v>
      </c>
      <c r="I227" s="14">
        <f>H227/(1+inflazione)^(($A227-$A$2)/365.24)</f>
        <v>39706.376615789108</v>
      </c>
      <c r="J227" s="16">
        <f t="shared" si="7"/>
        <v>389819.6384837348</v>
      </c>
      <c r="K227" s="16">
        <f>J227/(1+inflazione)^(($A227-$A$2)/365.24)</f>
        <v>268915.83764914586</v>
      </c>
    </row>
    <row r="228" spans="1:11" x14ac:dyDescent="0.25">
      <c r="A228" s="5">
        <f t="shared" si="8"/>
        <v>52171</v>
      </c>
      <c r="B228" s="8">
        <f>B227*(1+aumento_risparmio_mensile)</f>
        <v>1000</v>
      </c>
      <c r="C228" s="8">
        <f>B228/(1+inflazione_mensile)^DATEDIF(A$2,A228,"M")</f>
        <v>688.70002457747148</v>
      </c>
      <c r="D228" s="10">
        <f>SUM(B$2:B228)</f>
        <v>227000</v>
      </c>
      <c r="E228" s="10">
        <f>SUM(C$2:C228)</f>
        <v>189486.0134106605</v>
      </c>
      <c r="F228" s="12">
        <f>B228+IF(ROW()&gt;2,F227*(1+rendimento_lordo_mensile),0)</f>
        <v>450847.08196180774</v>
      </c>
      <c r="G228" s="12">
        <f>F228/(1+inflazione)^(($A228-$A$2)/365.24)</f>
        <v>310493.12161862734</v>
      </c>
      <c r="H228" s="14">
        <f>(F228-D228)*tassazione</f>
        <v>58200.241310070014</v>
      </c>
      <c r="I228" s="14">
        <f>H228/(1+inflazione)^(($A228-$A$2)/365.24)</f>
        <v>40081.826690966242</v>
      </c>
      <c r="J228" s="16">
        <f t="shared" si="7"/>
        <v>392646.8406517377</v>
      </c>
      <c r="K228" s="16">
        <f>J228/(1+inflazione)^(($A228-$A$2)/365.24)</f>
        <v>270411.29492766113</v>
      </c>
    </row>
    <row r="229" spans="1:11" x14ac:dyDescent="0.25">
      <c r="A229" s="5">
        <f t="shared" si="8"/>
        <v>52201</v>
      </c>
      <c r="B229" s="8">
        <f>B228*(1+aumento_risparmio_mensile)</f>
        <v>1000</v>
      </c>
      <c r="C229" s="8">
        <f>B229/(1+inflazione_mensile)^DATEDIF(A$2,A229,"M")</f>
        <v>687.56445597811319</v>
      </c>
      <c r="D229" s="10">
        <f>SUM(B$2:B229)</f>
        <v>228000</v>
      </c>
      <c r="E229" s="10">
        <f>SUM(C$2:C229)</f>
        <v>190173.5778666386</v>
      </c>
      <c r="F229" s="12">
        <f>B229+IF(ROW()&gt;2,F228*(1+rendimento_lordo_mensile),0)</f>
        <v>454335.42143251875</v>
      </c>
      <c r="G229" s="12">
        <f>F229/(1+inflazione)^(($A229-$A$2)/365.24)</f>
        <v>312386.975762902</v>
      </c>
      <c r="H229" s="14">
        <f>(F229-D229)*tassazione</f>
        <v>58847.209572454878</v>
      </c>
      <c r="I229" s="14">
        <f>H229/(1+inflazione)^(($A229-$A$2)/365.24)</f>
        <v>40461.520196825048</v>
      </c>
      <c r="J229" s="16">
        <f t="shared" si="7"/>
        <v>395488.21186006389</v>
      </c>
      <c r="K229" s="16">
        <f>J229/(1+inflazione)^(($A229-$A$2)/365.24)</f>
        <v>271925.45556607697</v>
      </c>
    </row>
    <row r="230" spans="1:11" x14ac:dyDescent="0.25">
      <c r="A230" s="5">
        <f t="shared" si="8"/>
        <v>52232</v>
      </c>
      <c r="B230" s="8">
        <f>B229*(1+aumento_risparmio_mensile)</f>
        <v>1000</v>
      </c>
      <c r="C230" s="8">
        <f>B230/(1+inflazione_mensile)^DATEDIF(A$2,A230,"M")</f>
        <v>686.43075977021374</v>
      </c>
      <c r="D230" s="10">
        <f>SUM(B$2:B230)</f>
        <v>229000</v>
      </c>
      <c r="E230" s="10">
        <f>SUM(C$2:C230)</f>
        <v>190860.00862640882</v>
      </c>
      <c r="F230" s="12">
        <f>B230+IF(ROW()&gt;2,F229*(1+rendimento_lordo_mensile),0)</f>
        <v>457843.01393411204</v>
      </c>
      <c r="G230" s="12">
        <f>F230/(1+inflazione)^(($A230-$A$2)/365.24)</f>
        <v>314270.03060311556</v>
      </c>
      <c r="H230" s="14">
        <f>(F230-D230)*tassazione</f>
        <v>59499.183622869132</v>
      </c>
      <c r="I230" s="14">
        <f>H230/(1+inflazione)^(($A230-$A$2)/365.24)</f>
        <v>40841.095504212302</v>
      </c>
      <c r="J230" s="16">
        <f t="shared" si="7"/>
        <v>398343.8303112429</v>
      </c>
      <c r="K230" s="16">
        <f>J230/(1+inflazione)^(($A230-$A$2)/365.24)</f>
        <v>273428.93509890325</v>
      </c>
    </row>
    <row r="231" spans="1:11" x14ac:dyDescent="0.25">
      <c r="A231" s="5">
        <f t="shared" si="8"/>
        <v>52263</v>
      </c>
      <c r="B231" s="8">
        <f>B230*(1+aumento_risparmio_mensile)</f>
        <v>1000</v>
      </c>
      <c r="C231" s="8">
        <f>B231/(1+inflazione_mensile)^DATEDIF(A$2,A231,"M")</f>
        <v>685.29893286646541</v>
      </c>
      <c r="D231" s="10">
        <f>SUM(B$2:B231)</f>
        <v>230000</v>
      </c>
      <c r="E231" s="10">
        <f>SUM(C$2:C231)</f>
        <v>191545.30755927527</v>
      </c>
      <c r="F231" s="12">
        <f>B231+IF(ROW()&gt;2,F230*(1+rendimento_lordo_mensile),0)</f>
        <v>461369.96572895156</v>
      </c>
      <c r="G231" s="12">
        <f>F231/(1+inflazione)^(($A231-$A$2)/365.24)</f>
        <v>316159.14600885852</v>
      </c>
      <c r="H231" s="14">
        <f>(F231-D231)*tassazione</f>
        <v>60156.191089527405</v>
      </c>
      <c r="I231" s="14">
        <f>H231/(1+inflazione)^(($A231-$A$2)/365.24)</f>
        <v>41222.7310287988</v>
      </c>
      <c r="J231" s="16">
        <f t="shared" si="7"/>
        <v>401213.77463942417</v>
      </c>
      <c r="K231" s="16">
        <f>J231/(1+inflazione)^(($A231-$A$2)/365.24)</f>
        <v>274936.41498005972</v>
      </c>
    </row>
    <row r="232" spans="1:11" x14ac:dyDescent="0.25">
      <c r="A232" s="5">
        <f t="shared" si="8"/>
        <v>52291</v>
      </c>
      <c r="B232" s="8">
        <f>B231*(1+aumento_risparmio_mensile)</f>
        <v>1000</v>
      </c>
      <c r="C232" s="8">
        <f>B232/(1+inflazione_mensile)^DATEDIF(A$2,A232,"M")</f>
        <v>684.16897218465158</v>
      </c>
      <c r="D232" s="10">
        <f>SUM(B$2:B232)</f>
        <v>231000</v>
      </c>
      <c r="E232" s="10">
        <f>SUM(C$2:C232)</f>
        <v>192229.47653145992</v>
      </c>
      <c r="F232" s="12">
        <f>B232+IF(ROW()&gt;2,F231*(1+rendimento_lordo_mensile),0)</f>
        <v>464916.38366589008</v>
      </c>
      <c r="G232" s="12">
        <f>F232/(1+inflazione)^(($A232-$A$2)/365.24)</f>
        <v>318106.0842685792</v>
      </c>
      <c r="H232" s="14">
        <f>(F232-D232)*tassazione</f>
        <v>60818.259753131424</v>
      </c>
      <c r="I232" s="14">
        <f>H232/(1+inflazione)^(($A232-$A$2)/365.24)</f>
        <v>41613.200011469904</v>
      </c>
      <c r="J232" s="16">
        <f t="shared" si="7"/>
        <v>404098.12391275866</v>
      </c>
      <c r="K232" s="16">
        <f>J232/(1+inflazione)^(($A232-$A$2)/365.24)</f>
        <v>276492.88425710931</v>
      </c>
    </row>
    <row r="233" spans="1:11" x14ac:dyDescent="0.25">
      <c r="A233" s="5">
        <f t="shared" si="8"/>
        <v>52322</v>
      </c>
      <c r="B233" s="8">
        <f>B232*(1+aumento_risparmio_mensile)</f>
        <v>1000</v>
      </c>
      <c r="C233" s="8">
        <f>B233/(1+inflazione_mensile)^DATEDIF(A$2,A233,"M")</f>
        <v>683.04087464763631</v>
      </c>
      <c r="D233" s="10">
        <f>SUM(B$2:B233)</f>
        <v>232000</v>
      </c>
      <c r="E233" s="10">
        <f>SUM(C$2:C233)</f>
        <v>192912.51740610757</v>
      </c>
      <c r="F233" s="12">
        <f>B233+IF(ROW()&gt;2,F232*(1+rendimento_lordo_mensile),0)</f>
        <v>468482.37518350634</v>
      </c>
      <c r="G233" s="12">
        <f>F233/(1+inflazione)^(($A233-$A$2)/365.24)</f>
        <v>320007.70563530124</v>
      </c>
      <c r="H233" s="14">
        <f>(F233-D233)*tassazione</f>
        <v>61485.417547711651</v>
      </c>
      <c r="I233" s="14">
        <f>H233/(1+inflazione)^(($A233-$A$2)/365.24)</f>
        <v>41999.034417814772</v>
      </c>
      <c r="J233" s="16">
        <f t="shared" si="7"/>
        <v>406996.95763579471</v>
      </c>
      <c r="K233" s="16">
        <f>J233/(1+inflazione)^(($A233-$A$2)/365.24)</f>
        <v>278008.6712174865</v>
      </c>
    </row>
    <row r="234" spans="1:11" x14ac:dyDescent="0.25">
      <c r="A234" s="5">
        <f t="shared" si="8"/>
        <v>52352</v>
      </c>
      <c r="B234" s="8">
        <f>B233*(1+aumento_risparmio_mensile)</f>
        <v>1000</v>
      </c>
      <c r="C234" s="8">
        <f>B234/(1+inflazione_mensile)^DATEDIF(A$2,A234,"M")</f>
        <v>681.91463718335842</v>
      </c>
      <c r="D234" s="10">
        <f>SUM(B$2:B234)</f>
        <v>233000</v>
      </c>
      <c r="E234" s="10">
        <f>SUM(C$2:C234)</f>
        <v>193594.43204329093</v>
      </c>
      <c r="F234" s="12">
        <f>B234+IF(ROW()&gt;2,F233*(1+rendimento_lordo_mensile),0)</f>
        <v>472068.04831335996</v>
      </c>
      <c r="G234" s="12">
        <f>F234/(1+inflazione)^(($A234-$A$2)/365.24)</f>
        <v>321932.9184257788</v>
      </c>
      <c r="H234" s="14">
        <f>(F234-D234)*tassazione</f>
        <v>62157.692561473596</v>
      </c>
      <c r="I234" s="14">
        <f>H234/(1+inflazione)^(($A234-$A$2)/365.24)</f>
        <v>42389.243331386038</v>
      </c>
      <c r="J234" s="16">
        <f t="shared" si="7"/>
        <v>409910.35575188638</v>
      </c>
      <c r="K234" s="16">
        <f>J234/(1+inflazione)^(($A234-$A$2)/365.24)</f>
        <v>279543.67509439273</v>
      </c>
    </row>
    <row r="235" spans="1:11" x14ac:dyDescent="0.25">
      <c r="A235" s="5">
        <f t="shared" si="8"/>
        <v>52383</v>
      </c>
      <c r="B235" s="8">
        <f>B234*(1+aumento_risparmio_mensile)</f>
        <v>1000</v>
      </c>
      <c r="C235" s="8">
        <f>B235/(1+inflazione_mensile)^DATEDIF(A$2,A235,"M")</f>
        <v>680.79025672482226</v>
      </c>
      <c r="D235" s="10">
        <f>SUM(B$2:B235)</f>
        <v>234000</v>
      </c>
      <c r="E235" s="10">
        <f>SUM(C$2:C235)</f>
        <v>194275.22230001574</v>
      </c>
      <c r="F235" s="12">
        <f>B235+IF(ROW()&gt;2,F234*(1+rendimento_lordo_mensile),0)</f>
        <v>475673.51168326405</v>
      </c>
      <c r="G235" s="12">
        <f>F235/(1+inflazione)^(($A235-$A$2)/365.24)</f>
        <v>323846.9435973239</v>
      </c>
      <c r="H235" s="14">
        <f>(F235-D235)*tassazione</f>
        <v>62835.113037648654</v>
      </c>
      <c r="I235" s="14">
        <f>H235/(1+inflazione)^(($A235-$A$2)/365.24)</f>
        <v>42779.256797012073</v>
      </c>
      <c r="J235" s="16">
        <f t="shared" si="7"/>
        <v>412838.39864561538</v>
      </c>
      <c r="K235" s="16">
        <f>J235/(1+inflazione)^(($A235-$A$2)/365.24)</f>
        <v>281067.68680031184</v>
      </c>
    </row>
    <row r="236" spans="1:11" x14ac:dyDescent="0.25">
      <c r="A236" s="5">
        <f t="shared" si="8"/>
        <v>52413</v>
      </c>
      <c r="B236" s="8">
        <f>B235*(1+aumento_risparmio_mensile)</f>
        <v>1000</v>
      </c>
      <c r="C236" s="8">
        <f>B236/(1+inflazione_mensile)^DATEDIF(A$2,A236,"M")</f>
        <v>679.66773021008873</v>
      </c>
      <c r="D236" s="10">
        <f>SUM(B$2:B236)</f>
        <v>235000</v>
      </c>
      <c r="E236" s="10">
        <f>SUM(C$2:C236)</f>
        <v>194954.89003022583</v>
      </c>
      <c r="F236" s="12">
        <f>B236+IF(ROW()&gt;2,F235*(1+rendimento_lordo_mensile),0)</f>
        <v>479298.87452057627</v>
      </c>
      <c r="G236" s="12">
        <f>F236/(1+inflazione)^(($A236-$A$2)/365.24)</f>
        <v>325784.82033190847</v>
      </c>
      <c r="H236" s="14">
        <f>(F236-D236)*tassazione</f>
        <v>63517.707375349833</v>
      </c>
      <c r="I236" s="14">
        <f>H236/(1+inflazione)^(($A236-$A$2)/365.24)</f>
        <v>43173.698051912972</v>
      </c>
      <c r="J236" s="16">
        <f t="shared" si="7"/>
        <v>415781.16714522644</v>
      </c>
      <c r="K236" s="16">
        <f>J236/(1+inflazione)^(($A236-$A$2)/365.24)</f>
        <v>282611.12227999547</v>
      </c>
    </row>
    <row r="237" spans="1:11" x14ac:dyDescent="0.25">
      <c r="A237" s="5">
        <f t="shared" si="8"/>
        <v>52444</v>
      </c>
      <c r="B237" s="8">
        <f>B236*(1+aumento_risparmio_mensile)</f>
        <v>1000</v>
      </c>
      <c r="C237" s="8">
        <f>B237/(1+inflazione_mensile)^DATEDIF(A$2,A237,"M")</f>
        <v>678.54705458226772</v>
      </c>
      <c r="D237" s="10">
        <f>SUM(B$2:B237)</f>
        <v>236000</v>
      </c>
      <c r="E237" s="10">
        <f>SUM(C$2:C237)</f>
        <v>195633.4370848081</v>
      </c>
      <c r="F237" s="12">
        <f>B237+IF(ROW()&gt;2,F236*(1+rendimento_lordo_mensile),0)</f>
        <v>482944.24665550771</v>
      </c>
      <c r="G237" s="12">
        <f>F237/(1+inflazione)^(($A237-$A$2)/365.24)</f>
        <v>327711.35278064525</v>
      </c>
      <c r="H237" s="14">
        <f>(F237-D237)*tassazione</f>
        <v>64205.504130432004</v>
      </c>
      <c r="I237" s="14">
        <f>H237/(1+inflazione)^(($A237-$A$2)/365.24)</f>
        <v>43567.912363093099</v>
      </c>
      <c r="J237" s="16">
        <f t="shared" si="7"/>
        <v>418738.74252507568</v>
      </c>
      <c r="K237" s="16">
        <f>J237/(1+inflazione)^(($A237-$A$2)/365.24)</f>
        <v>284143.44041755213</v>
      </c>
    </row>
    <row r="238" spans="1:11" x14ac:dyDescent="0.25">
      <c r="A238" s="5">
        <f t="shared" si="8"/>
        <v>52475</v>
      </c>
      <c r="B238" s="8">
        <f>B237*(1+aumento_risparmio_mensile)</f>
        <v>1000</v>
      </c>
      <c r="C238" s="8">
        <f>B238/(1+inflazione_mensile)^DATEDIF(A$2,A238,"M")</f>
        <v>677.42822678950904</v>
      </c>
      <c r="D238" s="10">
        <f>SUM(B$2:B238)</f>
        <v>237000</v>
      </c>
      <c r="E238" s="10">
        <f>SUM(C$2:C238)</f>
        <v>196310.86531159762</v>
      </c>
      <c r="F238" s="12">
        <f>B238+IF(ROW()&gt;2,F237*(1+rendimento_lordo_mensile),0)</f>
        <v>486609.73852445028</v>
      </c>
      <c r="G238" s="12">
        <f>F238/(1+inflazione)^(($A238-$A$2)/365.24)</f>
        <v>329644.12551565812</v>
      </c>
      <c r="H238" s="14">
        <f>(F238-D238)*tassazione</f>
        <v>64898.532016357072</v>
      </c>
      <c r="I238" s="14">
        <f>H238/(1+inflazione)^(($A238-$A$2)/365.24)</f>
        <v>43964.224593312429</v>
      </c>
      <c r="J238" s="16">
        <f t="shared" si="7"/>
        <v>421711.20650809322</v>
      </c>
      <c r="K238" s="16">
        <f>J238/(1+inflazione)^(($A238-$A$2)/365.24)</f>
        <v>285679.9009223457</v>
      </c>
    </row>
    <row r="239" spans="1:11" x14ac:dyDescent="0.25">
      <c r="A239" s="5">
        <f t="shared" si="8"/>
        <v>52505</v>
      </c>
      <c r="B239" s="8">
        <f>B238*(1+aumento_risparmio_mensile)</f>
        <v>1000</v>
      </c>
      <c r="C239" s="8">
        <f>B239/(1+inflazione_mensile)^DATEDIF(A$2,A239,"M")</f>
        <v>676.31124378499533</v>
      </c>
      <c r="D239" s="10">
        <f>SUM(B$2:B239)</f>
        <v>238000</v>
      </c>
      <c r="E239" s="10">
        <f>SUM(C$2:C239)</f>
        <v>196987.17655538261</v>
      </c>
      <c r="F239" s="12">
        <f>B239+IF(ROW()&gt;2,F238*(1+rendimento_lordo_mensile),0)</f>
        <v>490295.46117332246</v>
      </c>
      <c r="G239" s="12">
        <f>F239/(1+inflazione)^(($A239-$A$2)/365.24)</f>
        <v>331601.14265912666</v>
      </c>
      <c r="H239" s="14">
        <f>(F239-D239)*tassazione</f>
        <v>65596.819905063836</v>
      </c>
      <c r="I239" s="14">
        <f>H239/(1+inflazione)^(($A239-$A$2)/365.24)</f>
        <v>44365.04548353274</v>
      </c>
      <c r="J239" s="16">
        <f t="shared" si="7"/>
        <v>424698.64126825862</v>
      </c>
      <c r="K239" s="16">
        <f>J239/(1+inflazione)^(($A239-$A$2)/365.24)</f>
        <v>287236.0971755939</v>
      </c>
    </row>
    <row r="240" spans="1:11" x14ac:dyDescent="0.25">
      <c r="A240" s="5">
        <f t="shared" si="8"/>
        <v>52536</v>
      </c>
      <c r="B240" s="8">
        <f>B239*(1+aumento_risparmio_mensile)</f>
        <v>1000</v>
      </c>
      <c r="C240" s="8">
        <f>B240/(1+inflazione_mensile)^DATEDIF(A$2,A240,"M")</f>
        <v>675.19610252693269</v>
      </c>
      <c r="D240" s="10">
        <f>SUM(B$2:B240)</f>
        <v>239000</v>
      </c>
      <c r="E240" s="10">
        <f>SUM(C$2:C240)</f>
        <v>197662.37265790955</v>
      </c>
      <c r="F240" s="12">
        <f>B240+IF(ROW()&gt;2,F239*(1+rendimento_lordo_mensile),0)</f>
        <v>494001.5262609332</v>
      </c>
      <c r="G240" s="12">
        <f>F240/(1+inflazione)^(($A240-$A$2)/365.24)</f>
        <v>333546.5789913414</v>
      </c>
      <c r="H240" s="14">
        <f>(F240-D240)*tassazione</f>
        <v>66300.396827842633</v>
      </c>
      <c r="I240" s="14">
        <f>H240/(1+inflazione)^(($A240-$A$2)/365.24)</f>
        <v>44765.591545995478</v>
      </c>
      <c r="J240" s="16">
        <f t="shared" si="7"/>
        <v>427701.12943309057</v>
      </c>
      <c r="K240" s="16">
        <f>J240/(1+inflazione)^(($A240-$A$2)/365.24)</f>
        <v>288780.98744534596</v>
      </c>
    </row>
    <row r="241" spans="1:11" x14ac:dyDescent="0.25">
      <c r="A241" s="5">
        <f t="shared" si="8"/>
        <v>52566</v>
      </c>
      <c r="B241" s="8">
        <f>B240*(1+aumento_risparmio_mensile)</f>
        <v>1000</v>
      </c>
      <c r="C241" s="8">
        <f>B241/(1+inflazione_mensile)^DATEDIF(A$2,A241,"M")</f>
        <v>674.08279997854208</v>
      </c>
      <c r="D241" s="10">
        <f>SUM(B$2:B241)</f>
        <v>240000</v>
      </c>
      <c r="E241" s="10">
        <f>SUM(C$2:C241)</f>
        <v>198336.45545788811</v>
      </c>
      <c r="F241" s="12">
        <f>B241+IF(ROW()&gt;2,F240*(1+rendimento_lordo_mensile),0)</f>
        <v>497728.04606236488</v>
      </c>
      <c r="G241" s="12">
        <f>F241/(1+inflazione)^(($A241-$A$2)/365.24)</f>
        <v>335516.52427683352</v>
      </c>
      <c r="H241" s="14">
        <f>(F241-D241)*tassazione</f>
        <v>67009.291976214867</v>
      </c>
      <c r="I241" s="14">
        <f>H241/(1+inflazione)^(($A241-$A$2)/365.24)</f>
        <v>45170.700980137364</v>
      </c>
      <c r="J241" s="16">
        <f t="shared" si="7"/>
        <v>430718.75408615003</v>
      </c>
      <c r="K241" s="16">
        <f>J241/(1+inflazione)^(($A241-$A$2)/365.24)</f>
        <v>290345.82329669618</v>
      </c>
    </row>
    <row r="242" spans="1:11" x14ac:dyDescent="0.25">
      <c r="A242" s="5">
        <f t="shared" si="8"/>
        <v>52597</v>
      </c>
      <c r="B242" s="8">
        <f>B241*(1+aumento_risparmio_mensile)</f>
        <v>1000</v>
      </c>
      <c r="C242" s="8">
        <f>B242/(1+inflazione_mensile)^DATEDIF(A$2,A242,"M")</f>
        <v>672.97133310805236</v>
      </c>
      <c r="D242" s="10">
        <f>SUM(B$2:B242)</f>
        <v>241000</v>
      </c>
      <c r="E242" s="10">
        <f>SUM(C$2:C242)</f>
        <v>199009.42679099616</v>
      </c>
      <c r="F242" s="12">
        <f>B242+IF(ROW()&gt;2,F241*(1+rendimento_lordo_mensile),0)</f>
        <v>501475.13347237447</v>
      </c>
      <c r="G242" s="12">
        <f>F242/(1+inflazione)^(($A242-$A$2)/365.24)</f>
        <v>337474.72962431441</v>
      </c>
      <c r="H242" s="14">
        <f>(F242-D242)*tassazione</f>
        <v>67723.534702817356</v>
      </c>
      <c r="I242" s="14">
        <f>H242/(1+inflazione)^(($A242-$A$2)/365.24)</f>
        <v>45575.503225416076</v>
      </c>
      <c r="J242" s="16">
        <f t="shared" si="7"/>
        <v>433751.59876955708</v>
      </c>
      <c r="K242" s="16">
        <f>J242/(1+inflazione)^(($A242-$A$2)/365.24)</f>
        <v>291899.22639889829</v>
      </c>
    </row>
    <row r="243" spans="1:11" x14ac:dyDescent="0.25">
      <c r="A243" s="5">
        <f t="shared" si="8"/>
        <v>52628</v>
      </c>
      <c r="B243" s="8">
        <f>B242*(1+aumento_risparmio_mensile)</f>
        <v>1000</v>
      </c>
      <c r="C243" s="8">
        <f>B243/(1+inflazione_mensile)^DATEDIF(A$2,A243,"M")</f>
        <v>671.86169888869154</v>
      </c>
      <c r="D243" s="10">
        <f>SUM(B$2:B243)</f>
        <v>242000</v>
      </c>
      <c r="E243" s="10">
        <f>SUM(C$2:C243)</f>
        <v>199681.28848988484</v>
      </c>
      <c r="F243" s="12">
        <f>B243+IF(ROW()&gt;2,F242*(1+rendimento_lordo_mensile),0)</f>
        <v>505242.90200881381</v>
      </c>
      <c r="G243" s="12">
        <f>F243/(1+inflazione)^(($A243-$A$2)/365.24)</f>
        <v>339439.30599932652</v>
      </c>
      <c r="H243" s="14">
        <f>(F243-D243)*tassazione</f>
        <v>68443.154522291588</v>
      </c>
      <c r="I243" s="14">
        <f>H243/(1+inflazione)^(($A243-$A$2)/365.24)</f>
        <v>45982.430983357073</v>
      </c>
      <c r="J243" s="16">
        <f t="shared" si="7"/>
        <v>436799.74748652219</v>
      </c>
      <c r="K243" s="16">
        <f>J243/(1+inflazione)^(($A243-$A$2)/365.24)</f>
        <v>293456.87501596945</v>
      </c>
    </row>
    <row r="244" spans="1:11" x14ac:dyDescent="0.25">
      <c r="A244" s="5">
        <f t="shared" si="8"/>
        <v>52657</v>
      </c>
      <c r="B244" s="8">
        <f>B243*(1+aumento_risparmio_mensile)</f>
        <v>1000</v>
      </c>
      <c r="C244" s="8">
        <f>B244/(1+inflazione_mensile)^DATEDIF(A$2,A244,"M")</f>
        <v>670.75389429867766</v>
      </c>
      <c r="D244" s="10">
        <f>SUM(B$2:B244)</f>
        <v>243000</v>
      </c>
      <c r="E244" s="10">
        <f>SUM(C$2:C244)</f>
        <v>200352.04238418353</v>
      </c>
      <c r="F244" s="12">
        <f>B244+IF(ROW()&gt;2,F243*(1+rendimento_lordo_mensile),0)</f>
        <v>509031.46581606852</v>
      </c>
      <c r="G244" s="12">
        <f>F244/(1+inflazione)^(($A244-$A$2)/365.24)</f>
        <v>341447.30296132364</v>
      </c>
      <c r="H244" s="14">
        <f>(F244-D244)*tassazione</f>
        <v>69168.181112177816</v>
      </c>
      <c r="I244" s="14">
        <f>H244/(1+inflazione)^(($A244-$A$2)/365.24)</f>
        <v>46396.520603359444</v>
      </c>
      <c r="J244" s="16">
        <f t="shared" si="7"/>
        <v>439863.28470389068</v>
      </c>
      <c r="K244" s="16">
        <f>J244/(1+inflazione)^(($A244-$A$2)/365.24)</f>
        <v>295050.78235796414</v>
      </c>
    </row>
    <row r="245" spans="1:11" x14ac:dyDescent="0.25">
      <c r="A245" s="5">
        <f t="shared" si="8"/>
        <v>52688</v>
      </c>
      <c r="B245" s="8">
        <f>B244*(1+aumento_risparmio_mensile)</f>
        <v>1000</v>
      </c>
      <c r="C245" s="8">
        <f>B245/(1+inflazione_mensile)^DATEDIF(A$2,A245,"M")</f>
        <v>669.6479163212116</v>
      </c>
      <c r="D245" s="10">
        <f>SUM(B$2:B245)</f>
        <v>244000</v>
      </c>
      <c r="E245" s="10">
        <f>SUM(C$2:C245)</f>
        <v>201021.69030050474</v>
      </c>
      <c r="F245" s="12">
        <f>B245+IF(ROW()&gt;2,F244*(1+rendimento_lordo_mensile),0)</f>
        <v>512840.9396685161</v>
      </c>
      <c r="G245" s="12">
        <f>F245/(1+inflazione)^(($A245-$A$2)/365.24)</f>
        <v>343424.91483110446</v>
      </c>
      <c r="H245" s="14">
        <f>(F245-D245)*tassazione</f>
        <v>69898.644313814191</v>
      </c>
      <c r="I245" s="14">
        <f>H245/(1+inflazione)^(($A245-$A$2)/365.24)</f>
        <v>46807.760678773659</v>
      </c>
      <c r="J245" s="16">
        <f t="shared" si="7"/>
        <v>442942.29535470193</v>
      </c>
      <c r="K245" s="16">
        <f>J245/(1+inflazione)^(($A245-$A$2)/365.24)</f>
        <v>296617.15415233083</v>
      </c>
    </row>
    <row r="246" spans="1:11" x14ac:dyDescent="0.25">
      <c r="A246" s="5">
        <f t="shared" si="8"/>
        <v>52718</v>
      </c>
      <c r="B246" s="8">
        <f>B245*(1+aumento_risparmio_mensile)</f>
        <v>1000</v>
      </c>
      <c r="C246" s="8">
        <f>B246/(1+inflazione_mensile)^DATEDIF(A$2,A246,"M")</f>
        <v>668.54376194446888</v>
      </c>
      <c r="D246" s="10">
        <f>SUM(B$2:B246)</f>
        <v>245000</v>
      </c>
      <c r="E246" s="10">
        <f>SUM(C$2:C246)</f>
        <v>201690.23406244919</v>
      </c>
      <c r="F246" s="12">
        <f>B246+IF(ROW()&gt;2,F245*(1+rendimento_lordo_mensile),0)</f>
        <v>516671.43897400302</v>
      </c>
      <c r="G246" s="12">
        <f>F246/(1+inflazione)^(($A246-$A$2)/365.24)</f>
        <v>345427.70556411234</v>
      </c>
      <c r="H246" s="14">
        <f>(F246-D246)*tassazione</f>
        <v>70634.574133240792</v>
      </c>
      <c r="I246" s="14">
        <f>H246/(1+inflazione)^(($A246-$A$2)/365.24)</f>
        <v>47223.703568354664</v>
      </c>
      <c r="J246" s="16">
        <f t="shared" si="7"/>
        <v>446036.86484076222</v>
      </c>
      <c r="K246" s="16">
        <f>J246/(1+inflazione)^(($A246-$A$2)/365.24)</f>
        <v>298204.00199575769</v>
      </c>
    </row>
    <row r="247" spans="1:11" x14ac:dyDescent="0.25">
      <c r="A247" s="5">
        <f t="shared" si="8"/>
        <v>52749</v>
      </c>
      <c r="B247" s="8">
        <f>B246*(1+aumento_risparmio_mensile)</f>
        <v>1000</v>
      </c>
      <c r="C247" s="8">
        <f>B247/(1+inflazione_mensile)^DATEDIF(A$2,A247,"M")</f>
        <v>667.44142816159012</v>
      </c>
      <c r="D247" s="10">
        <f>SUM(B$2:B247)</f>
        <v>246000</v>
      </c>
      <c r="E247" s="10">
        <f>SUM(C$2:C247)</f>
        <v>202357.6754906108</v>
      </c>
      <c r="F247" s="12">
        <f>B247+IF(ROW()&gt;2,F246*(1+rendimento_lordo_mensile),0)</f>
        <v>520523.07977734081</v>
      </c>
      <c r="G247" s="12">
        <f>F247/(1+inflazione)^(($A247-$A$2)/365.24)</f>
        <v>347418.35381800035</v>
      </c>
      <c r="H247" s="14">
        <f>(F247-D247)*tassazione</f>
        <v>71376.000742108619</v>
      </c>
      <c r="I247" s="14">
        <f>H247/(1+inflazione)^(($A247-$A$2)/365.24)</f>
        <v>47639.2568232384</v>
      </c>
      <c r="J247" s="16">
        <f t="shared" si="7"/>
        <v>449147.07903523219</v>
      </c>
      <c r="K247" s="16">
        <f>J247/(1+inflazione)^(($A247-$A$2)/365.24)</f>
        <v>299779.09699476196</v>
      </c>
    </row>
    <row r="248" spans="1:11" x14ac:dyDescent="0.25">
      <c r="A248" s="5">
        <f t="shared" si="8"/>
        <v>52779</v>
      </c>
      <c r="B248" s="8">
        <f>B247*(1+aumento_risparmio_mensile)</f>
        <v>1000</v>
      </c>
      <c r="C248" s="8">
        <f>B248/(1+inflazione_mensile)^DATEDIF(A$2,A248,"M")</f>
        <v>666.34091197067505</v>
      </c>
      <c r="D248" s="10">
        <f>SUM(B$2:B248)</f>
        <v>247000</v>
      </c>
      <c r="E248" s="10">
        <f>SUM(C$2:C248)</f>
        <v>203024.01640258147</v>
      </c>
      <c r="F248" s="12">
        <f>B248+IF(ROW()&gt;2,F247*(1+rendimento_lordo_mensile),0)</f>
        <v>524395.97876382177</v>
      </c>
      <c r="G248" s="12">
        <f>F248/(1+inflazione)^(($A248-$A$2)/365.24)</f>
        <v>349434.45181830233</v>
      </c>
      <c r="H248" s="14">
        <f>(F248-D248)*tassazione</f>
        <v>72122.95447859366</v>
      </c>
      <c r="I248" s="14">
        <f>H248/(1+inflazione)^(($A248-$A$2)/365.24)</f>
        <v>48059.569642684794</v>
      </c>
      <c r="J248" s="16">
        <f t="shared" si="7"/>
        <v>452273.02428522811</v>
      </c>
      <c r="K248" s="16">
        <f>J248/(1+inflazione)^(($A248-$A$2)/365.24)</f>
        <v>301374.8821756175</v>
      </c>
    </row>
    <row r="249" spans="1:11" x14ac:dyDescent="0.25">
      <c r="A249" s="5">
        <f t="shared" si="8"/>
        <v>52810</v>
      </c>
      <c r="B249" s="8">
        <f>B248*(1+aumento_risparmio_mensile)</f>
        <v>1000</v>
      </c>
      <c r="C249" s="8">
        <f>B249/(1+inflazione_mensile)^DATEDIF(A$2,A249,"M")</f>
        <v>665.24221037477207</v>
      </c>
      <c r="D249" s="10">
        <f>SUM(B$2:B249)</f>
        <v>248000</v>
      </c>
      <c r="E249" s="10">
        <f>SUM(C$2:C249)</f>
        <v>203689.25861295624</v>
      </c>
      <c r="F249" s="12">
        <f>B249+IF(ROW()&gt;2,F248*(1+rendimento_lordo_mensile),0)</f>
        <v>528290.25326275418</v>
      </c>
      <c r="G249" s="12">
        <f>F249/(1+inflazione)^(($A249-$A$2)/365.24)</f>
        <v>351438.24466986285</v>
      </c>
      <c r="H249" s="14">
        <f>(F249-D249)*tassazione</f>
        <v>72875.465848316089</v>
      </c>
      <c r="I249" s="14">
        <f>H249/(1+inflazione)^(($A249-$A$2)/365.24)</f>
        <v>48479.459234869813</v>
      </c>
      <c r="J249" s="16">
        <f t="shared" si="7"/>
        <v>455414.78741443809</v>
      </c>
      <c r="K249" s="16">
        <f>J249/(1+inflazione)^(($A249-$A$2)/365.24)</f>
        <v>302958.78543499298</v>
      </c>
    </row>
    <row r="250" spans="1:11" x14ac:dyDescent="0.25">
      <c r="A250" s="5">
        <f t="shared" si="8"/>
        <v>52841</v>
      </c>
      <c r="B250" s="8">
        <f>B249*(1+aumento_risparmio_mensile)</f>
        <v>1000</v>
      </c>
      <c r="C250" s="8">
        <f>B250/(1+inflazione_mensile)^DATEDIF(A$2,A250,"M")</f>
        <v>664.14532038187122</v>
      </c>
      <c r="D250" s="10">
        <f>SUM(B$2:B250)</f>
        <v>249000</v>
      </c>
      <c r="E250" s="10">
        <f>SUM(C$2:C250)</f>
        <v>204353.40393333812</v>
      </c>
      <c r="F250" s="12">
        <f>B250+IF(ROW()&gt;2,F249*(1+rendimento_lordo_mensile),0)</f>
        <v>532206.0212510163</v>
      </c>
      <c r="G250" s="12">
        <f>F250/(1+inflazione)^(($A250-$A$2)/365.24)</f>
        <v>353448.59615436947</v>
      </c>
      <c r="H250" s="14">
        <f>(F250-D250)*tassazione</f>
        <v>73633.565525264246</v>
      </c>
      <c r="I250" s="14">
        <f>H250/(1+inflazione)^(($A250-$A$2)/365.24)</f>
        <v>48901.514311260202</v>
      </c>
      <c r="J250" s="16">
        <f t="shared" si="7"/>
        <v>458572.45572575205</v>
      </c>
      <c r="K250" s="16">
        <f>J250/(1+inflazione)^(($A250-$A$2)/365.24)</f>
        <v>304547.08184310928</v>
      </c>
    </row>
    <row r="251" spans="1:11" x14ac:dyDescent="0.25">
      <c r="A251" s="5">
        <f t="shared" si="8"/>
        <v>52871</v>
      </c>
      <c r="B251" s="8">
        <f>B250*(1+aumento_risparmio_mensile)</f>
        <v>1000</v>
      </c>
      <c r="C251" s="8">
        <f>B251/(1+inflazione_mensile)^DATEDIF(A$2,A251,"M")</f>
        <v>663.05023900489721</v>
      </c>
      <c r="D251" s="10">
        <f>SUM(B$2:B251)</f>
        <v>250000</v>
      </c>
      <c r="E251" s="10">
        <f>SUM(C$2:C251)</f>
        <v>205016.45417234302</v>
      </c>
      <c r="F251" s="12">
        <f>B251+IF(ROW()&gt;2,F250*(1+rendimento_lordo_mensile),0)</f>
        <v>536143.40135663084</v>
      </c>
      <c r="G251" s="12">
        <f>F251/(1+inflazione)^(($A251-$A$2)/365.24)</f>
        <v>355484.80646819226</v>
      </c>
      <c r="H251" s="14">
        <f>(F251-D251)*tassazione</f>
        <v>74397.284352724018</v>
      </c>
      <c r="I251" s="14">
        <f>H251/(1+inflazione)^(($A251-$A$2)/365.24)</f>
        <v>49328.415052701792</v>
      </c>
      <c r="J251" s="16">
        <f t="shared" si="7"/>
        <v>461746.11700390681</v>
      </c>
      <c r="K251" s="16">
        <f>J251/(1+inflazione)^(($A251-$A$2)/365.24)</f>
        <v>306156.39141549048</v>
      </c>
    </row>
    <row r="252" spans="1:11" x14ac:dyDescent="0.25">
      <c r="A252" s="5">
        <f t="shared" si="8"/>
        <v>52902</v>
      </c>
      <c r="B252" s="8">
        <f>B251*(1+aumento_risparmio_mensile)</f>
        <v>1000</v>
      </c>
      <c r="C252" s="8">
        <f>B252/(1+inflazione_mensile)^DATEDIF(A$2,A252,"M")</f>
        <v>661.95696326169832</v>
      </c>
      <c r="D252" s="10">
        <f>SUM(B$2:B252)</f>
        <v>251000</v>
      </c>
      <c r="E252" s="10">
        <f>SUM(C$2:C252)</f>
        <v>205678.41113560472</v>
      </c>
      <c r="F252" s="12">
        <f>B252+IF(ROW()&gt;2,F251*(1+rendimento_lordo_mensile),0)</f>
        <v>540102.51286235859</v>
      </c>
      <c r="G252" s="12">
        <f>F252/(1+inflazione)^(($A252-$A$2)/365.24)</f>
        <v>357508.46603443939</v>
      </c>
      <c r="H252" s="14">
        <f>(F252-D252)*tassazione</f>
        <v>75166.653344213235</v>
      </c>
      <c r="I252" s="14">
        <f>H252/(1+inflazione)^(($A252-$A$2)/365.24)</f>
        <v>49754.84152372471</v>
      </c>
      <c r="J252" s="16">
        <f t="shared" si="7"/>
        <v>464935.85951814533</v>
      </c>
      <c r="K252" s="16">
        <f>J252/(1+inflazione)^(($A252-$A$2)/365.24)</f>
        <v>307753.62451071467</v>
      </c>
    </row>
    <row r="253" spans="1:11" x14ac:dyDescent="0.25">
      <c r="A253" s="5">
        <f t="shared" si="8"/>
        <v>52932</v>
      </c>
      <c r="B253" s="8">
        <f>B252*(1+aumento_risparmio_mensile)</f>
        <v>1000</v>
      </c>
      <c r="C253" s="8">
        <f>B253/(1+inflazione_mensile)^DATEDIF(A$2,A253,"M")</f>
        <v>660.86549017504092</v>
      </c>
      <c r="D253" s="10">
        <f>SUM(B$2:B253)</f>
        <v>252000</v>
      </c>
      <c r="E253" s="10">
        <f>SUM(C$2:C253)</f>
        <v>206339.27662577975</v>
      </c>
      <c r="F253" s="12">
        <f>B253+IF(ROW()&gt;2,F252*(1+rendimento_lordo_mensile),0)</f>
        <v>544083.47570931225</v>
      </c>
      <c r="G253" s="12">
        <f>F253/(1+inflazione)^(($A253-$A$2)/365.24)</f>
        <v>359558.25993993127</v>
      </c>
      <c r="H253" s="14">
        <f>(F253-D253)*tassazione</f>
        <v>75941.703684421183</v>
      </c>
      <c r="I253" s="14">
        <f>H253/(1+inflazione)^(($A253-$A$2)/365.24)</f>
        <v>50186.171888507888</v>
      </c>
      <c r="J253" s="16">
        <f t="shared" si="7"/>
        <v>468141.77202489105</v>
      </c>
      <c r="K253" s="16">
        <f>J253/(1+inflazione)^(($A253-$A$2)/365.24)</f>
        <v>309372.08805142337</v>
      </c>
    </row>
    <row r="254" spans="1:11" x14ac:dyDescent="0.25">
      <c r="A254" s="5">
        <f t="shared" si="8"/>
        <v>52963</v>
      </c>
      <c r="B254" s="8">
        <f>B253*(1+aumento_risparmio_mensile)</f>
        <v>1000</v>
      </c>
      <c r="C254" s="8">
        <f>B254/(1+inflazione_mensile)^DATEDIF(A$2,A254,"M")</f>
        <v>659.77581677260014</v>
      </c>
      <c r="D254" s="10">
        <f>SUM(B$2:B254)</f>
        <v>253000</v>
      </c>
      <c r="E254" s="10">
        <f>SUM(C$2:C254)</f>
        <v>206999.05244255235</v>
      </c>
      <c r="F254" s="12">
        <f>B254+IF(ROW()&gt;2,F253*(1+rendimento_lordo_mensile),0)</f>
        <v>548086.41050058987</v>
      </c>
      <c r="G254" s="12">
        <f>F254/(1+inflazione)^(($A254-$A$2)/365.24)</f>
        <v>361595.33784044522</v>
      </c>
      <c r="H254" s="14">
        <f>(F254-D254)*tassazione</f>
        <v>76722.466730153363</v>
      </c>
      <c r="I254" s="14">
        <f>H254/(1+inflazione)^(($A254-$A$2)/365.24)</f>
        <v>50616.993499079406</v>
      </c>
      <c r="J254" s="16">
        <f t="shared" si="7"/>
        <v>471363.94377043651</v>
      </c>
      <c r="K254" s="16">
        <f>J254/(1+inflazione)^(($A254-$A$2)/365.24)</f>
        <v>310978.34434136585</v>
      </c>
    </row>
    <row r="255" spans="1:11" x14ac:dyDescent="0.25">
      <c r="A255" s="5">
        <f t="shared" si="8"/>
        <v>52994</v>
      </c>
      <c r="B255" s="8">
        <f>B254*(1+aumento_risparmio_mensile)</f>
        <v>1000</v>
      </c>
      <c r="C255" s="8">
        <f>B255/(1+inflazione_mensile)^DATEDIF(A$2,A255,"M")</f>
        <v>658.68794008695204</v>
      </c>
      <c r="D255" s="10">
        <f>SUM(B$2:B255)</f>
        <v>254000</v>
      </c>
      <c r="E255" s="10">
        <f>SUM(C$2:C255)</f>
        <v>207657.74038263931</v>
      </c>
      <c r="F255" s="12">
        <f>B255+IF(ROW()&gt;2,F254*(1+rendimento_lordo_mensile),0)</f>
        <v>552111.43850492872</v>
      </c>
      <c r="G255" s="12">
        <f>F255/(1+inflazione)^(($A255-$A$2)/365.24)</f>
        <v>363639.11110575183</v>
      </c>
      <c r="H255" s="14">
        <f>(F255-D255)*tassazione</f>
        <v>77508.974011281476</v>
      </c>
      <c r="I255" s="14">
        <f>H255/(1+inflazione)^(($A255-$A$2)/365.24)</f>
        <v>51050.00991920149</v>
      </c>
      <c r="J255" s="16">
        <f t="shared" si="7"/>
        <v>474602.46449364722</v>
      </c>
      <c r="K255" s="16">
        <f>J255/(1+inflazione)^(($A255-$A$2)/365.24)</f>
        <v>312589.10118655034</v>
      </c>
    </row>
    <row r="256" spans="1:11" x14ac:dyDescent="0.25">
      <c r="A256" s="5">
        <f t="shared" si="8"/>
        <v>53022</v>
      </c>
      <c r="B256" s="8">
        <f>B255*(1+aumento_risparmio_mensile)</f>
        <v>1000</v>
      </c>
      <c r="C256" s="8">
        <f>B256/(1+inflazione_mensile)^DATEDIF(A$2,A256,"M")</f>
        <v>657.60185715556622</v>
      </c>
      <c r="D256" s="10">
        <f>SUM(B$2:B256)</f>
        <v>255000</v>
      </c>
      <c r="E256" s="10">
        <f>SUM(C$2:C256)</f>
        <v>208315.34223979487</v>
      </c>
      <c r="F256" s="12">
        <f>B256+IF(ROW()&gt;2,F255*(1+rendimento_lordo_mensile),0)</f>
        <v>556158.68166037905</v>
      </c>
      <c r="G256" s="12">
        <f>F256/(1+inflazione)^(($A256-$A$2)/365.24)</f>
        <v>365749.09309412015</v>
      </c>
      <c r="H256" s="14">
        <f>(F256-D256)*tassazione</f>
        <v>78301.257231698561</v>
      </c>
      <c r="I256" s="14">
        <f>H256/(1+inflazione)^(($A256-$A$2)/365.24)</f>
        <v>51493.602033010196</v>
      </c>
      <c r="J256" s="16">
        <f t="shared" si="7"/>
        <v>477857.4244286805</v>
      </c>
      <c r="K256" s="16">
        <f>J256/(1+inflazione)^(($A256-$A$2)/365.24)</f>
        <v>314255.49106110993</v>
      </c>
    </row>
    <row r="257" spans="1:11" x14ac:dyDescent="0.25">
      <c r="A257" s="5">
        <f t="shared" si="8"/>
        <v>53053</v>
      </c>
      <c r="B257" s="8">
        <f>B256*(1+aumento_risparmio_mensile)</f>
        <v>1000</v>
      </c>
      <c r="C257" s="8">
        <f>B257/(1+inflazione_mensile)^DATEDIF(A$2,A257,"M")</f>
        <v>656.51756502079547</v>
      </c>
      <c r="D257" s="10">
        <f>SUM(B$2:B257)</f>
        <v>256000</v>
      </c>
      <c r="E257" s="10">
        <f>SUM(C$2:C257)</f>
        <v>208971.85980481567</v>
      </c>
      <c r="F257" s="12">
        <f>B257+IF(ROW()&gt;2,F256*(1+rendimento_lordo_mensile),0)</f>
        <v>560228.26257799787</v>
      </c>
      <c r="G257" s="12">
        <f>F257/(1+inflazione)^(($A257-$A$2)/365.24)</f>
        <v>367806.67436296446</v>
      </c>
      <c r="H257" s="14">
        <f>(F257-D257)*tassazione</f>
        <v>79099.348270279443</v>
      </c>
      <c r="I257" s="14">
        <f>H257/(1+inflazione)^(($A257-$A$2)/365.24)</f>
        <v>51931.096974099681</v>
      </c>
      <c r="J257" s="16">
        <f t="shared" si="7"/>
        <v>481128.9143077184</v>
      </c>
      <c r="K257" s="16">
        <f>J257/(1+inflazione)^(($A257-$A$2)/365.24)</f>
        <v>315875.57738886477</v>
      </c>
    </row>
    <row r="258" spans="1:11" x14ac:dyDescent="0.25">
      <c r="A258" s="5">
        <f t="shared" si="8"/>
        <v>53083</v>
      </c>
      <c r="B258" s="8">
        <f>B257*(1+aumento_risparmio_mensile)</f>
        <v>1000</v>
      </c>
      <c r="C258" s="8">
        <f>B258/(1+inflazione_mensile)^DATEDIF(A$2,A258,"M")</f>
        <v>655.43506072987122</v>
      </c>
      <c r="D258" s="10">
        <f>SUM(B$2:B258)</f>
        <v>257000</v>
      </c>
      <c r="E258" s="10">
        <f>SUM(C$2:C258)</f>
        <v>209627.29486554555</v>
      </c>
      <c r="F258" s="12">
        <f>B258+IF(ROW()&gt;2,F257*(1+rendimento_lordo_mensile),0)</f>
        <v>564320.30454556411</v>
      </c>
      <c r="G258" s="12">
        <f>F258/(1+inflazione)^(($A258-$A$2)/365.24)</f>
        <v>369891.08918764011</v>
      </c>
      <c r="H258" s="14">
        <f>(F258-D258)*tassazione</f>
        <v>79903.279181846665</v>
      </c>
      <c r="I258" s="14">
        <f>H258/(1+inflazione)^(($A258-$A$2)/365.24)</f>
        <v>52373.644414651739</v>
      </c>
      <c r="J258" s="16">
        <f t="shared" si="7"/>
        <v>484417.02536371746</v>
      </c>
      <c r="K258" s="16">
        <f>J258/(1+inflazione)^(($A258-$A$2)/365.24)</f>
        <v>317517.44477298838</v>
      </c>
    </row>
    <row r="259" spans="1:11" x14ac:dyDescent="0.25">
      <c r="A259" s="5">
        <f t="shared" si="8"/>
        <v>53114</v>
      </c>
      <c r="B259" s="8">
        <f>B258*(1+aumento_risparmio_mensile)</f>
        <v>1000</v>
      </c>
      <c r="C259" s="8">
        <f>B259/(1+inflazione_mensile)^DATEDIF(A$2,A259,"M")</f>
        <v>654.35434133489207</v>
      </c>
      <c r="D259" s="10">
        <f>SUM(B$2:B259)</f>
        <v>258000</v>
      </c>
      <c r="E259" s="10">
        <f>SUM(C$2:C259)</f>
        <v>210281.64920688045</v>
      </c>
      <c r="F259" s="12">
        <f>B259+IF(ROW()&gt;2,F258*(1+rendimento_lordo_mensile),0)</f>
        <v>568434.93153131299</v>
      </c>
      <c r="G259" s="12">
        <f>F259/(1+inflazione)^(($A259-$A$2)/365.24)</f>
        <v>371962.36917266081</v>
      </c>
      <c r="H259" s="14">
        <f>(F259-D259)*tassazione</f>
        <v>80713.082198141376</v>
      </c>
      <c r="I259" s="14">
        <f>H259/(1+inflazione)^(($A259-$A$2)/365.24)</f>
        <v>52815.595263948984</v>
      </c>
      <c r="J259" s="16">
        <f t="shared" ref="J259:J322" si="9">F259-H259</f>
        <v>487721.84933317162</v>
      </c>
      <c r="K259" s="16">
        <f>J259/(1+inflazione)^(($A259-$A$2)/365.24)</f>
        <v>319146.7739087118</v>
      </c>
    </row>
    <row r="260" spans="1:11" x14ac:dyDescent="0.25">
      <c r="A260" s="5">
        <f t="shared" ref="A260:A323" si="10">EDATE(A259,1)</f>
        <v>53144</v>
      </c>
      <c r="B260" s="8">
        <f>B259*(1+aumento_risparmio_mensile)</f>
        <v>1000</v>
      </c>
      <c r="C260" s="8">
        <f>B260/(1+inflazione_mensile)^DATEDIF(A$2,A260,"M")</f>
        <v>653.27540389281842</v>
      </c>
      <c r="D260" s="10">
        <f>SUM(B$2:B260)</f>
        <v>259000</v>
      </c>
      <c r="E260" s="10">
        <f>SUM(C$2:C260)</f>
        <v>210934.92461077328</v>
      </c>
      <c r="F260" s="12">
        <f>B260+IF(ROW()&gt;2,F259*(1+rendimento_lordo_mensile),0)</f>
        <v>572572.26818769192</v>
      </c>
      <c r="G260" s="12">
        <f>F260/(1+inflazione)^(($A260-$A$2)/365.24)</f>
        <v>374060.7648945814</v>
      </c>
      <c r="H260" s="14">
        <f>(F260-D260)*tassazione</f>
        <v>81528.789728799908</v>
      </c>
      <c r="I260" s="14">
        <f>H260/(1+inflazione)^(($A260-$A$2)/365.24)</f>
        <v>53262.658953799379</v>
      </c>
      <c r="J260" s="16">
        <f t="shared" si="9"/>
        <v>491043.47845889203</v>
      </c>
      <c r="K260" s="16">
        <f>J260/(1+inflazione)^(($A260-$A$2)/365.24)</f>
        <v>320798.10594078206</v>
      </c>
    </row>
    <row r="261" spans="1:11" x14ac:dyDescent="0.25">
      <c r="A261" s="5">
        <f t="shared" si="10"/>
        <v>53175</v>
      </c>
      <c r="B261" s="8">
        <f>B260*(1+aumento_risparmio_mensile)</f>
        <v>1000</v>
      </c>
      <c r="C261" s="8">
        <f>B261/(1+inflazione_mensile)^DATEDIF(A$2,A261,"M")</f>
        <v>652.19824546546249</v>
      </c>
      <c r="D261" s="10">
        <f>SUM(B$2:B261)</f>
        <v>260000</v>
      </c>
      <c r="E261" s="10">
        <f>SUM(C$2:C261)</f>
        <v>211587.12285623874</v>
      </c>
      <c r="F261" s="12">
        <f>B261+IF(ROW()&gt;2,F260*(1+rendimento_lordo_mensile),0)</f>
        <v>576732.43985513691</v>
      </c>
      <c r="G261" s="12">
        <f>F261/(1+inflazione)^(($A261-$A$2)/365.24)</f>
        <v>376145.8567838695</v>
      </c>
      <c r="H261" s="14">
        <f>(F261-D261)*tassazione</f>
        <v>82350.434362335596</v>
      </c>
      <c r="I261" s="14">
        <f>H261/(1+inflazione)^(($A261-$A$2)/365.24)</f>
        <v>53709.090297617025</v>
      </c>
      <c r="J261" s="16">
        <f t="shared" si="9"/>
        <v>494382.00549280131</v>
      </c>
      <c r="K261" s="16">
        <f>J261/(1+inflazione)^(($A261-$A$2)/365.24)</f>
        <v>322436.76648625243</v>
      </c>
    </row>
    <row r="262" spans="1:11" x14ac:dyDescent="0.25">
      <c r="A262" s="5">
        <f t="shared" si="10"/>
        <v>53206</v>
      </c>
      <c r="B262" s="8">
        <f>B261*(1+aumento_risparmio_mensile)</f>
        <v>1000</v>
      </c>
      <c r="C262" s="8">
        <f>B262/(1+inflazione_mensile)^DATEDIF(A$2,A262,"M")</f>
        <v>651.12286311948162</v>
      </c>
      <c r="D262" s="10">
        <f>SUM(B$2:B262)</f>
        <v>261000</v>
      </c>
      <c r="E262" s="10">
        <f>SUM(C$2:C262)</f>
        <v>212238.24571935821</v>
      </c>
      <c r="F262" s="12">
        <f>B262+IF(ROW()&gt;2,F261*(1+rendimento_lordo_mensile),0)</f>
        <v>580915.57256586954</v>
      </c>
      <c r="G262" s="12">
        <f>F262/(1+inflazione)^(($A262-$A$2)/365.24)</f>
        <v>378237.84062399785</v>
      </c>
      <c r="H262" s="14">
        <f>(F262-D262)*tassazione</f>
        <v>83178.048867126083</v>
      </c>
      <c r="I262" s="14">
        <f>H262/(1+inflazione)^(($A262-$A$2)/365.24)</f>
        <v>54157.75902143128</v>
      </c>
      <c r="J262" s="16">
        <f t="shared" si="9"/>
        <v>497737.52369874343</v>
      </c>
      <c r="K262" s="16">
        <f>J262/(1+inflazione)^(($A262-$A$2)/365.24)</f>
        <v>324080.08160256653</v>
      </c>
    </row>
    <row r="263" spans="1:11" x14ac:dyDescent="0.25">
      <c r="A263" s="5">
        <f t="shared" si="10"/>
        <v>53236</v>
      </c>
      <c r="B263" s="8">
        <f>B262*(1+aumento_risparmio_mensile)</f>
        <v>1000</v>
      </c>
      <c r="C263" s="8">
        <f>B263/(1+inflazione_mensile)^DATEDIF(A$2,A263,"M")</f>
        <v>650.04925392636972</v>
      </c>
      <c r="D263" s="10">
        <f>SUM(B$2:B263)</f>
        <v>262000</v>
      </c>
      <c r="E263" s="10">
        <f>SUM(C$2:C263)</f>
        <v>212888.29497328459</v>
      </c>
      <c r="F263" s="12">
        <f>B263+IF(ROW()&gt;2,F262*(1+rendimento_lordo_mensile),0)</f>
        <v>585121.79304771533</v>
      </c>
      <c r="G263" s="12">
        <f>F263/(1+inflazione)^(($A263-$A$2)/365.24)</f>
        <v>380357.36635835114</v>
      </c>
      <c r="H263" s="14">
        <f>(F263-D263)*tassazione</f>
        <v>84011.666192405988</v>
      </c>
      <c r="I263" s="14">
        <f>H263/(1+inflazione)^(($A263-$A$2)/365.24)</f>
        <v>54611.632101207098</v>
      </c>
      <c r="J263" s="16">
        <f t="shared" si="9"/>
        <v>501110.12685530935</v>
      </c>
      <c r="K263" s="16">
        <f>J263/(1+inflazione)^(($A263-$A$2)/365.24)</f>
        <v>325745.73425714404</v>
      </c>
    </row>
    <row r="264" spans="1:11" x14ac:dyDescent="0.25">
      <c r="A264" s="5">
        <f t="shared" si="10"/>
        <v>53267</v>
      </c>
      <c r="B264" s="8">
        <f>B263*(1+aumento_risparmio_mensile)</f>
        <v>1000</v>
      </c>
      <c r="C264" s="8">
        <f>B264/(1+inflazione_mensile)^DATEDIF(A$2,A264,"M")</f>
        <v>648.9774149624493</v>
      </c>
      <c r="D264" s="10">
        <f>SUM(B$2:B264)</f>
        <v>263000</v>
      </c>
      <c r="E264" s="10">
        <f>SUM(C$2:C264)</f>
        <v>213537.27238824705</v>
      </c>
      <c r="F264" s="12">
        <f>B264+IF(ROW()&gt;2,F263*(1+rendimento_lordo_mensile),0)</f>
        <v>589351.22872794268</v>
      </c>
      <c r="G264" s="12">
        <f>F264/(1+inflazione)^(($A264-$A$2)/365.24)</f>
        <v>382463.33310340991</v>
      </c>
      <c r="H264" s="14">
        <f>(F264-D264)*tassazione</f>
        <v>84851.319469265101</v>
      </c>
      <c r="I264" s="14">
        <f>H264/(1+inflazione)^(($A264-$A$2)/365.24)</f>
        <v>55064.818533564438</v>
      </c>
      <c r="J264" s="16">
        <f t="shared" si="9"/>
        <v>504499.90925867757</v>
      </c>
      <c r="K264" s="16">
        <f>J264/(1+inflazione)^(($A264-$A$2)/365.24)</f>
        <v>327398.51456984546</v>
      </c>
    </row>
    <row r="265" spans="1:11" x14ac:dyDescent="0.25">
      <c r="A265" s="5">
        <f t="shared" si="10"/>
        <v>53297</v>
      </c>
      <c r="B265" s="8">
        <f>B264*(1+aumento_risparmio_mensile)</f>
        <v>1000</v>
      </c>
      <c r="C265" s="8">
        <f>B265/(1+inflazione_mensile)^DATEDIF(A$2,A265,"M")</f>
        <v>647.90734330886357</v>
      </c>
      <c r="D265" s="10">
        <f>SUM(B$2:B265)</f>
        <v>264000</v>
      </c>
      <c r="E265" s="10">
        <f>SUM(C$2:C265)</f>
        <v>214185.17973155592</v>
      </c>
      <c r="F265" s="12">
        <f>B265+IF(ROW()&gt;2,F264*(1+rendimento_lordo_mensile),0)</f>
        <v>593604.00773712341</v>
      </c>
      <c r="G265" s="12">
        <f>F265/(1+inflazione)^(($A265-$A$2)/365.24)</f>
        <v>384597.12878217903</v>
      </c>
      <c r="H265" s="14">
        <f>(F265-D265)*tassazione</f>
        <v>85697.042011652084</v>
      </c>
      <c r="I265" s="14">
        <f>H265/(1+inflazione)^(($A265-$A$2)/365.24)</f>
        <v>55523.271192944725</v>
      </c>
      <c r="J265" s="16">
        <f t="shared" si="9"/>
        <v>507906.96572547132</v>
      </c>
      <c r="K265" s="16">
        <f>J265/(1+inflazione)^(($A265-$A$2)/365.24)</f>
        <v>329073.85758923431</v>
      </c>
    </row>
    <row r="266" spans="1:11" x14ac:dyDescent="0.25">
      <c r="A266" s="5">
        <f t="shared" si="10"/>
        <v>53328</v>
      </c>
      <c r="B266" s="8">
        <f>B265*(1+aumento_risparmio_mensile)</f>
        <v>1000</v>
      </c>
      <c r="C266" s="8">
        <f>B266/(1+inflazione_mensile)^DATEDIF(A$2,A266,"M")</f>
        <v>646.83903605156854</v>
      </c>
      <c r="D266" s="10">
        <f>SUM(B$2:B266)</f>
        <v>265000</v>
      </c>
      <c r="E266" s="10">
        <f>SUM(C$2:C266)</f>
        <v>214832.01876760749</v>
      </c>
      <c r="F266" s="12">
        <f>B266+IF(ROW()&gt;2,F265*(1+rendimento_lordo_mensile),0)</f>
        <v>597880.25891301467</v>
      </c>
      <c r="G266" s="12">
        <f>F266/(1+inflazione)^(($A266-$A$2)/365.24)</f>
        <v>386717.19375698746</v>
      </c>
      <c r="H266" s="14">
        <f>(F266-D266)*tassazione</f>
        <v>86548.867317383818</v>
      </c>
      <c r="I266" s="14">
        <f>H266/(1+inflazione)^(($A266-$A$2)/365.24)</f>
        <v>55981.000531235208</v>
      </c>
      <c r="J266" s="16">
        <f t="shared" si="9"/>
        <v>511331.39159563085</v>
      </c>
      <c r="K266" s="16">
        <f>J266/(1+inflazione)^(($A266-$A$2)/365.24)</f>
        <v>330736.19322575227</v>
      </c>
    </row>
    <row r="267" spans="1:11" x14ac:dyDescent="0.25">
      <c r="A267" s="5">
        <f t="shared" si="10"/>
        <v>53359</v>
      </c>
      <c r="B267" s="8">
        <f>B266*(1+aumento_risparmio_mensile)</f>
        <v>1000</v>
      </c>
      <c r="C267" s="8">
        <f>B267/(1+inflazione_mensile)^DATEDIF(A$2,A267,"M")</f>
        <v>645.77249028132553</v>
      </c>
      <c r="D267" s="10">
        <f>SUM(B$2:B267)</f>
        <v>266000</v>
      </c>
      <c r="E267" s="10">
        <f>SUM(C$2:C267)</f>
        <v>215477.79125788881</v>
      </c>
      <c r="F267" s="12">
        <f>B267+IF(ROW()&gt;2,F266*(1+rendimento_lordo_mensile),0)</f>
        <v>602180.11180446181</v>
      </c>
      <c r="G267" s="12">
        <f>F267/(1+inflazione)^(($A267-$A$2)/365.24)</f>
        <v>388844.29369989195</v>
      </c>
      <c r="H267" s="14">
        <f>(F267-D267)*tassazione</f>
        <v>87406.829069160071</v>
      </c>
      <c r="I267" s="14">
        <f>H267/(1+inflazione)^(($A267-$A$2)/365.24)</f>
        <v>56440.998378540113</v>
      </c>
      <c r="J267" s="16">
        <f t="shared" si="9"/>
        <v>514773.28273530176</v>
      </c>
      <c r="K267" s="16">
        <f>J267/(1+inflazione)^(($A267-$A$2)/365.24)</f>
        <v>332403.29532135185</v>
      </c>
    </row>
    <row r="268" spans="1:11" x14ac:dyDescent="0.25">
      <c r="A268" s="5">
        <f t="shared" si="10"/>
        <v>53387</v>
      </c>
      <c r="B268" s="8">
        <f>B267*(1+aumento_risparmio_mensile)</f>
        <v>1000</v>
      </c>
      <c r="C268" s="8">
        <f>B268/(1+inflazione_mensile)^DATEDIF(A$2,A268,"M")</f>
        <v>644.70770309369209</v>
      </c>
      <c r="D268" s="10">
        <f>SUM(B$2:B268)</f>
        <v>267000</v>
      </c>
      <c r="E268" s="10">
        <f>SUM(C$2:C268)</f>
        <v>216122.49896098248</v>
      </c>
      <c r="F268" s="12">
        <f>B268+IF(ROW()&gt;2,F267*(1+rendimento_lordo_mensile),0)</f>
        <v>606503.69667532307</v>
      </c>
      <c r="G268" s="12">
        <f>F268/(1+inflazione)^(($A268-$A$2)/365.24)</f>
        <v>391042.05691011652</v>
      </c>
      <c r="H268" s="14">
        <f>(F268-D268)*tassazione</f>
        <v>88270.961135584002</v>
      </c>
      <c r="I268" s="14">
        <f>H268/(1+inflazione)^(($A268-$A$2)/365.24)</f>
        <v>56912.527321939655</v>
      </c>
      <c r="J268" s="16">
        <f t="shared" si="9"/>
        <v>518232.73553973908</v>
      </c>
      <c r="K268" s="16">
        <f>J268/(1+inflazione)^(($A268-$A$2)/365.24)</f>
        <v>334129.52958817687</v>
      </c>
    </row>
    <row r="269" spans="1:11" x14ac:dyDescent="0.25">
      <c r="A269" s="5">
        <f t="shared" si="10"/>
        <v>53418</v>
      </c>
      <c r="B269" s="8">
        <f>B268*(1+aumento_risparmio_mensile)</f>
        <v>1000</v>
      </c>
      <c r="C269" s="8">
        <f>B269/(1+inflazione_mensile)^DATEDIF(A$2,A269,"M")</f>
        <v>643.64467158901516</v>
      </c>
      <c r="D269" s="10">
        <f>SUM(B$2:B269)</f>
        <v>268000</v>
      </c>
      <c r="E269" s="10">
        <f>SUM(C$2:C269)</f>
        <v>216766.1436325715</v>
      </c>
      <c r="F269" s="12">
        <f>B269+IF(ROW()&gt;2,F268*(1+rendimento_lordo_mensile),0)</f>
        <v>610851.14450841607</v>
      </c>
      <c r="G269" s="12">
        <f>F269/(1+inflazione)^(($A269-$A$2)/365.24)</f>
        <v>393183.66152703599</v>
      </c>
      <c r="H269" s="14">
        <f>(F269-D269)*tassazione</f>
        <v>89141.297572188181</v>
      </c>
      <c r="I269" s="14">
        <f>H269/(1+inflazione)^(($A269-$A$2)/365.24)</f>
        <v>57377.15659174171</v>
      </c>
      <c r="J269" s="16">
        <f t="shared" si="9"/>
        <v>521709.84693622787</v>
      </c>
      <c r="K269" s="16">
        <f>J269/(1+inflazione)^(($A269-$A$2)/365.24)</f>
        <v>335806.50493529427</v>
      </c>
    </row>
    <row r="270" spans="1:11" x14ac:dyDescent="0.25">
      <c r="A270" s="5">
        <f t="shared" si="10"/>
        <v>53448</v>
      </c>
      <c r="B270" s="8">
        <f>B269*(1+aumento_risparmio_mensile)</f>
        <v>1000</v>
      </c>
      <c r="C270" s="8">
        <f>B270/(1+inflazione_mensile)^DATEDIF(A$2,A270,"M")</f>
        <v>642.58339287242245</v>
      </c>
      <c r="D270" s="10">
        <f>SUM(B$2:B270)</f>
        <v>269000</v>
      </c>
      <c r="E270" s="10">
        <f>SUM(C$2:C270)</f>
        <v>217408.72702544392</v>
      </c>
      <c r="F270" s="12">
        <f>B270+IF(ROW()&gt;2,F269*(1+rendimento_lordo_mensile),0)</f>
        <v>615222.58700948569</v>
      </c>
      <c r="G270" s="12">
        <f>F270/(1+inflazione)^(($A270-$A$2)/365.24)</f>
        <v>395353.82367124647</v>
      </c>
      <c r="H270" s="14">
        <f>(F270-D270)*tassazione</f>
        <v>90017.872622466282</v>
      </c>
      <c r="I270" s="14">
        <f>H270/(1+inflazione)^(($A270-$A$2)/365.24)</f>
        <v>57847.20992289338</v>
      </c>
      <c r="J270" s="16">
        <f t="shared" si="9"/>
        <v>525204.7143870194</v>
      </c>
      <c r="K270" s="16">
        <f>J270/(1+inflazione)^(($A270-$A$2)/365.24)</f>
        <v>337506.61374835303</v>
      </c>
    </row>
    <row r="271" spans="1:11" x14ac:dyDescent="0.25">
      <c r="A271" s="5">
        <f t="shared" si="10"/>
        <v>53479</v>
      </c>
      <c r="B271" s="8">
        <f>B270*(1+aumento_risparmio_mensile)</f>
        <v>1000</v>
      </c>
      <c r="C271" s="8">
        <f>B271/(1+inflazione_mensile)^DATEDIF(A$2,A271,"M")</f>
        <v>641.5238640538156</v>
      </c>
      <c r="D271" s="10">
        <f>SUM(B$2:B271)</f>
        <v>270000</v>
      </c>
      <c r="E271" s="10">
        <f>SUM(C$2:C271)</f>
        <v>218050.25088949775</v>
      </c>
      <c r="F271" s="12">
        <f>B271+IF(ROW()&gt;2,F270*(1+rendimento_lordo_mensile),0)</f>
        <v>619618.15661119448</v>
      </c>
      <c r="G271" s="12">
        <f>F271/(1+inflazione)^(($A271-$A$2)/365.24)</f>
        <v>397509.81981120596</v>
      </c>
      <c r="H271" s="14">
        <f>(F271-D271)*tassazione</f>
        <v>90900.720718910568</v>
      </c>
      <c r="I271" s="14">
        <f>H271/(1+inflazione)^(($A271-$A$2)/365.24)</f>
        <v>58316.446553641996</v>
      </c>
      <c r="J271" s="16">
        <f t="shared" si="9"/>
        <v>528717.43589228392</v>
      </c>
      <c r="K271" s="16">
        <f>J271/(1+inflazione)^(($A271-$A$2)/365.24)</f>
        <v>339193.37325756397</v>
      </c>
    </row>
    <row r="272" spans="1:11" x14ac:dyDescent="0.25">
      <c r="A272" s="5">
        <f t="shared" si="10"/>
        <v>53509</v>
      </c>
      <c r="B272" s="8">
        <f>B271*(1+aumento_risparmio_mensile)</f>
        <v>1000</v>
      </c>
      <c r="C272" s="8">
        <f>B272/(1+inflazione_mensile)^DATEDIF(A$2,A272,"M")</f>
        <v>640.4660822478611</v>
      </c>
      <c r="D272" s="10">
        <f>SUM(B$2:B272)</f>
        <v>271000</v>
      </c>
      <c r="E272" s="10">
        <f>SUM(C$2:C272)</f>
        <v>218690.7169717456</v>
      </c>
      <c r="F272" s="12">
        <f>B272+IF(ROW()&gt;2,F271*(1+rendimento_lordo_mensile),0)</f>
        <v>624037.9864771344</v>
      </c>
      <c r="G272" s="12">
        <f>F272/(1+inflazione)^(($A272-$A$2)/365.24)</f>
        <v>399694.66752224491</v>
      </c>
      <c r="H272" s="14">
        <f>(F272-D272)*tassazione</f>
        <v>91789.876484054941</v>
      </c>
      <c r="I272" s="14">
        <f>H272/(1+inflazione)^(($A272-$A$2)/365.24)</f>
        <v>58791.171304034964</v>
      </c>
      <c r="J272" s="16">
        <f t="shared" si="9"/>
        <v>532248.10999307944</v>
      </c>
      <c r="K272" s="16">
        <f>J272/(1+inflazione)^(($A272-$A$2)/365.24)</f>
        <v>340903.49621820991</v>
      </c>
    </row>
    <row r="273" spans="1:11" x14ac:dyDescent="0.25">
      <c r="A273" s="5">
        <f t="shared" si="10"/>
        <v>53540</v>
      </c>
      <c r="B273" s="8">
        <f>B272*(1+aumento_risparmio_mensile)</f>
        <v>1000</v>
      </c>
      <c r="C273" s="8">
        <f>B273/(1+inflazione_mensile)^DATEDIF(A$2,A273,"M")</f>
        <v>639.41004457398265</v>
      </c>
      <c r="D273" s="10">
        <f>SUM(B$2:B273)</f>
        <v>272000</v>
      </c>
      <c r="E273" s="10">
        <f>SUM(C$2:C273)</f>
        <v>219330.12701631957</v>
      </c>
      <c r="F273" s="12">
        <f>B273+IF(ROW()&gt;2,F272*(1+rendimento_lordo_mensile),0)</f>
        <v>628482.21050586086</v>
      </c>
      <c r="G273" s="12">
        <f>F273/(1+inflazione)^(($A273-$A$2)/365.24)</f>
        <v>401865.17358630389</v>
      </c>
      <c r="H273" s="14">
        <f>(F273-D273)*tassazione</f>
        <v>92685.374731523829</v>
      </c>
      <c r="I273" s="14">
        <f>H273/(1+inflazione)^(($A273-$A$2)/365.24)</f>
        <v>59265.04136913531</v>
      </c>
      <c r="J273" s="16">
        <f t="shared" si="9"/>
        <v>535796.83577433706</v>
      </c>
      <c r="K273" s="16">
        <f>J273/(1+inflazione)^(($A273-$A$2)/365.24)</f>
        <v>342600.13221716863</v>
      </c>
    </row>
    <row r="274" spans="1:11" x14ac:dyDescent="0.25">
      <c r="A274" s="5">
        <f t="shared" si="10"/>
        <v>53571</v>
      </c>
      <c r="B274" s="8">
        <f>B273*(1+aumento_risparmio_mensile)</f>
        <v>1000</v>
      </c>
      <c r="C274" s="8">
        <f>B274/(1+inflazione_mensile)^DATEDIF(A$2,A274,"M")</f>
        <v>638.35574815635425</v>
      </c>
      <c r="D274" s="10">
        <f>SUM(B$2:B274)</f>
        <v>273000</v>
      </c>
      <c r="E274" s="10">
        <f>SUM(C$2:C274)</f>
        <v>219968.48276447592</v>
      </c>
      <c r="F274" s="12">
        <f>B274+IF(ROW()&gt;2,F273*(1+rendimento_lordo_mensile),0)</f>
        <v>632950.96333494957</v>
      </c>
      <c r="G274" s="12">
        <f>F274/(1+inflazione)^(($A274-$A$2)/365.24)</f>
        <v>404042.92025372968</v>
      </c>
      <c r="H274" s="14">
        <f>(F274-D274)*tassazione</f>
        <v>93587.250467086895</v>
      </c>
      <c r="I274" s="14">
        <f>H274/(1+inflazione)^(($A274-$A$2)/365.24)</f>
        <v>59741.225099026698</v>
      </c>
      <c r="J274" s="16">
        <f t="shared" si="9"/>
        <v>539363.71286786266</v>
      </c>
      <c r="K274" s="16">
        <f>J274/(1+inflazione)^(($A274-$A$2)/365.24)</f>
        <v>344301.69515470299</v>
      </c>
    </row>
    <row r="275" spans="1:11" x14ac:dyDescent="0.25">
      <c r="A275" s="5">
        <f t="shared" si="10"/>
        <v>53601</v>
      </c>
      <c r="B275" s="8">
        <f>B274*(1+aumento_risparmio_mensile)</f>
        <v>1000</v>
      </c>
      <c r="C275" s="8">
        <f>B275/(1+inflazione_mensile)^DATEDIF(A$2,A275,"M")</f>
        <v>637.30319012389157</v>
      </c>
      <c r="D275" s="10">
        <f>SUM(B$2:B275)</f>
        <v>274000</v>
      </c>
      <c r="E275" s="10">
        <f>SUM(C$2:C275)</f>
        <v>220605.78595459982</v>
      </c>
      <c r="F275" s="12">
        <f>B275+IF(ROW()&gt;2,F274*(1+rendimento_lordo_mensile),0)</f>
        <v>637444.38034507527</v>
      </c>
      <c r="G275" s="12">
        <f>F275/(1+inflazione)^(($A275-$A$2)/365.24)</f>
        <v>406249.96257733926</v>
      </c>
      <c r="H275" s="14">
        <f>(F275-D275)*tassazione</f>
        <v>94495.538889719581</v>
      </c>
      <c r="I275" s="14">
        <f>H275/(1+inflazione)^(($A275-$A$2)/365.24)</f>
        <v>60222.994070310291</v>
      </c>
      <c r="J275" s="16">
        <f t="shared" si="9"/>
        <v>542948.84145535575</v>
      </c>
      <c r="K275" s="16">
        <f>J275/(1+inflazione)^(($A275-$A$2)/365.24)</f>
        <v>346026.968507029</v>
      </c>
    </row>
    <row r="276" spans="1:11" x14ac:dyDescent="0.25">
      <c r="A276" s="5">
        <f t="shared" si="10"/>
        <v>53632</v>
      </c>
      <c r="B276" s="8">
        <f>B275*(1+aumento_risparmio_mensile)</f>
        <v>1000</v>
      </c>
      <c r="C276" s="8">
        <f>B276/(1+inflazione_mensile)^DATEDIF(A$2,A276,"M")</f>
        <v>636.25236761024405</v>
      </c>
      <c r="D276" s="10">
        <f>SUM(B$2:B276)</f>
        <v>275000</v>
      </c>
      <c r="E276" s="10">
        <f>SUM(C$2:C276)</f>
        <v>221242.03832221008</v>
      </c>
      <c r="F276" s="12">
        <f>B276+IF(ROW()&gt;2,F275*(1+rendimento_lordo_mensile),0)</f>
        <v>641962.59766411281</v>
      </c>
      <c r="G276" s="12">
        <f>F276/(1+inflazione)^(($A276-$A$2)/365.24)</f>
        <v>408442.39804638695</v>
      </c>
      <c r="H276" s="14">
        <f>(F276-D276)*tassazione</f>
        <v>95410.27539266934</v>
      </c>
      <c r="I276" s="14">
        <f>H276/(1+inflazione)^(($A276-$A$2)/365.24)</f>
        <v>60703.850693865024</v>
      </c>
      <c r="J276" s="16">
        <f t="shared" si="9"/>
        <v>546552.32227144344</v>
      </c>
      <c r="K276" s="16">
        <f>J276/(1+inflazione)^(($A276-$A$2)/365.24)</f>
        <v>347738.54735252191</v>
      </c>
    </row>
    <row r="277" spans="1:11" x14ac:dyDescent="0.25">
      <c r="A277" s="5">
        <f t="shared" si="10"/>
        <v>53662</v>
      </c>
      <c r="B277" s="8">
        <f>B276*(1+aumento_risparmio_mensile)</f>
        <v>1000</v>
      </c>
      <c r="C277" s="8">
        <f>B277/(1+inflazione_mensile)^DATEDIF(A$2,A277,"M")</f>
        <v>635.20327775378746</v>
      </c>
      <c r="D277" s="10">
        <f>SUM(B$2:B277)</f>
        <v>276000</v>
      </c>
      <c r="E277" s="10">
        <f>SUM(C$2:C277)</f>
        <v>221877.24159996386</v>
      </c>
      <c r="F277" s="12">
        <f>B277+IF(ROW()&gt;2,F276*(1+rendimento_lordo_mensile),0)</f>
        <v>646505.75217126147</v>
      </c>
      <c r="G277" s="12">
        <f>F277/(1+inflazione)^(($A277-$A$2)/365.24)</f>
        <v>410664.42831622023</v>
      </c>
      <c r="H277" s="14">
        <f>(F277-D277)*tassazione</f>
        <v>96331.495564527984</v>
      </c>
      <c r="I277" s="14">
        <f>H277/(1+inflazione)^(($A277-$A$2)/365.24)</f>
        <v>61190.358201753232</v>
      </c>
      <c r="J277" s="16">
        <f t="shared" si="9"/>
        <v>550174.25660673343</v>
      </c>
      <c r="K277" s="16">
        <f>J277/(1+inflazione)^(($A277-$A$2)/365.24)</f>
        <v>349474.07011446694</v>
      </c>
    </row>
    <row r="278" spans="1:11" x14ac:dyDescent="0.25">
      <c r="A278" s="5">
        <f t="shared" si="10"/>
        <v>53693</v>
      </c>
      <c r="B278" s="8">
        <f>B277*(1+aumento_risparmio_mensile)</f>
        <v>1000</v>
      </c>
      <c r="C278" s="8">
        <f>B278/(1+inflazione_mensile)^DATEDIF(A$2,A278,"M")</f>
        <v>634.15591769761602</v>
      </c>
      <c r="D278" s="10">
        <f>SUM(B$2:B278)</f>
        <v>277000</v>
      </c>
      <c r="E278" s="10">
        <f>SUM(C$2:C278)</f>
        <v>222511.39751766148</v>
      </c>
      <c r="F278" s="12">
        <f>B278+IF(ROW()&gt;2,F277*(1+rendimento_lordo_mensile),0)</f>
        <v>651073.98150119139</v>
      </c>
      <c r="G278" s="12">
        <f>F278/(1+inflazione)^(($A278-$A$2)/365.24)</f>
        <v>412871.67322704918</v>
      </c>
      <c r="H278" s="14">
        <f>(F278-D278)*tassazione</f>
        <v>97259.235190309759</v>
      </c>
      <c r="I278" s="14">
        <f>H278/(1+inflazione)^(($A278-$A$2)/365.24)</f>
        <v>61675.914428678203</v>
      </c>
      <c r="J278" s="16">
        <f t="shared" si="9"/>
        <v>553814.74631088157</v>
      </c>
      <c r="K278" s="16">
        <f>J278/(1+inflazione)^(($A278-$A$2)/365.24)</f>
        <v>351195.75879837095</v>
      </c>
    </row>
    <row r="279" spans="1:11" x14ac:dyDescent="0.25">
      <c r="A279" s="5">
        <f t="shared" si="10"/>
        <v>53724</v>
      </c>
      <c r="B279" s="8">
        <f>B278*(1+aumento_risparmio_mensile)</f>
        <v>1000</v>
      </c>
      <c r="C279" s="8">
        <f>B279/(1+inflazione_mensile)^DATEDIF(A$2,A279,"M")</f>
        <v>633.11028458953456</v>
      </c>
      <c r="D279" s="10">
        <f>SUM(B$2:B279)</f>
        <v>278000</v>
      </c>
      <c r="E279" s="10">
        <f>SUM(C$2:C279)</f>
        <v>223144.507802251</v>
      </c>
      <c r="F279" s="12">
        <f>B279+IF(ROW()&gt;2,F278*(1+rendimento_lordo_mensile),0)</f>
        <v>655667.42404821364</v>
      </c>
      <c r="G279" s="12">
        <f>F279/(1+inflazione)^(($A279-$A$2)/365.24)</f>
        <v>415086.30834518862</v>
      </c>
      <c r="H279" s="14">
        <f>(F279-D279)*tassazione</f>
        <v>98193.530252535551</v>
      </c>
      <c r="I279" s="14">
        <f>H279/(1+inflazione)^(($A279-$A$2)/365.24)</f>
        <v>62163.817327165903</v>
      </c>
      <c r="J279" s="16">
        <f t="shared" si="9"/>
        <v>557473.89379567804</v>
      </c>
      <c r="K279" s="16">
        <f>J279/(1+inflazione)^(($A279-$A$2)/365.24)</f>
        <v>352922.4910180227</v>
      </c>
    </row>
    <row r="280" spans="1:11" x14ac:dyDescent="0.25">
      <c r="A280" s="5">
        <f t="shared" si="10"/>
        <v>53752</v>
      </c>
      <c r="B280" s="8">
        <f>B279*(1+aumento_risparmio_mensile)</f>
        <v>1000</v>
      </c>
      <c r="C280" s="8">
        <f>B280/(1+inflazione_mensile)^DATEDIF(A$2,A280,"M")</f>
        <v>632.06637558205091</v>
      </c>
      <c r="D280" s="10">
        <f>SUM(B$2:B280)</f>
        <v>279000</v>
      </c>
      <c r="E280" s="10">
        <f>SUM(C$2:C280)</f>
        <v>223776.57417783304</v>
      </c>
      <c r="F280" s="12">
        <f>B280+IF(ROW()&gt;2,F279*(1+rendimento_lordo_mensile),0)</f>
        <v>660286.21897047246</v>
      </c>
      <c r="G280" s="12">
        <f>F280/(1+inflazione)^(($A280-$A$2)/365.24)</f>
        <v>417376.24631754629</v>
      </c>
      <c r="H280" s="14">
        <f>(F280-D280)*tassazione</f>
        <v>99134.416932322842</v>
      </c>
      <c r="I280" s="14">
        <f>H280/(1+inflazione)^(($A280-$A$2)/365.24)</f>
        <v>62664.265331186376</v>
      </c>
      <c r="J280" s="16">
        <f t="shared" si="9"/>
        <v>561151.80203814968</v>
      </c>
      <c r="K280" s="16">
        <f>J280/(1+inflazione)^(($A280-$A$2)/365.24)</f>
        <v>354711.98098635999</v>
      </c>
    </row>
    <row r="281" spans="1:11" x14ac:dyDescent="0.25">
      <c r="A281" s="5">
        <f t="shared" si="10"/>
        <v>53783</v>
      </c>
      <c r="B281" s="8">
        <f>B280*(1+aumento_risparmio_mensile)</f>
        <v>1000</v>
      </c>
      <c r="C281" s="8">
        <f>B281/(1+inflazione_mensile)^DATEDIF(A$2,A281,"M")</f>
        <v>631.0241878323676</v>
      </c>
      <c r="D281" s="10">
        <f>SUM(B$2:B281)</f>
        <v>280000</v>
      </c>
      <c r="E281" s="10">
        <f>SUM(C$2:C281)</f>
        <v>224407.59836566541</v>
      </c>
      <c r="F281" s="12">
        <f>B281+IF(ROW()&gt;2,F280*(1+rendimento_lordo_mensile),0)</f>
        <v>664930.50619416113</v>
      </c>
      <c r="G281" s="12">
        <f>F281/(1+inflazione)^(($A281-$A$2)/365.24)</f>
        <v>419606.1149237628</v>
      </c>
      <c r="H281" s="14">
        <f>(F281-D281)*tassazione</f>
        <v>100081.9316104819</v>
      </c>
      <c r="I281" s="14">
        <f>H281/(1+inflazione)^(($A281-$A$2)/365.24)</f>
        <v>63156.961676349092</v>
      </c>
      <c r="J281" s="16">
        <f t="shared" si="9"/>
        <v>564848.5745836792</v>
      </c>
      <c r="K281" s="16">
        <f>J281/(1+inflazione)^(($A281-$A$2)/365.24)</f>
        <v>356449.15324741369</v>
      </c>
    </row>
    <row r="282" spans="1:11" x14ac:dyDescent="0.25">
      <c r="A282" s="5">
        <f t="shared" si="10"/>
        <v>53813</v>
      </c>
      <c r="B282" s="8">
        <f>B281*(1+aumento_risparmio_mensile)</f>
        <v>1000</v>
      </c>
      <c r="C282" s="8">
        <f>B282/(1+inflazione_mensile)^DATEDIF(A$2,A282,"M")</f>
        <v>629.9837185023747</v>
      </c>
      <c r="D282" s="10">
        <f>SUM(B$2:B282)</f>
        <v>281000</v>
      </c>
      <c r="E282" s="10">
        <f>SUM(C$2:C282)</f>
        <v>225037.58208416778</v>
      </c>
      <c r="F282" s="12">
        <f>B282+IF(ROW()&gt;2,F281*(1+rendimento_lordo_mensile),0)</f>
        <v>669600.42641776137</v>
      </c>
      <c r="G282" s="12">
        <f>F282/(1+inflazione)^(($A282-$A$2)/365.24)</f>
        <v>421866.33776527498</v>
      </c>
      <c r="H282" s="14">
        <f>(F282-D282)*tassazione</f>
        <v>101036.11086861797</v>
      </c>
      <c r="I282" s="14">
        <f>H282/(1+inflazione)^(($A282-$A$2)/365.24)</f>
        <v>63655.476299827438</v>
      </c>
      <c r="J282" s="16">
        <f t="shared" si="9"/>
        <v>568564.31554914336</v>
      </c>
      <c r="K282" s="16">
        <f>J282/(1+inflazione)^(($A282-$A$2)/365.24)</f>
        <v>358210.86146544752</v>
      </c>
    </row>
    <row r="283" spans="1:11" x14ac:dyDescent="0.25">
      <c r="A283" s="5">
        <f t="shared" si="10"/>
        <v>53844</v>
      </c>
      <c r="B283" s="8">
        <f>B282*(1+aumento_risparmio_mensile)</f>
        <v>1000</v>
      </c>
      <c r="C283" s="8">
        <f>B283/(1+inflazione_mensile)^DATEDIF(A$2,A283,"M")</f>
        <v>628.94496475864253</v>
      </c>
      <c r="D283" s="10">
        <f>SUM(B$2:B283)</f>
        <v>282000</v>
      </c>
      <c r="E283" s="10">
        <f>SUM(C$2:C283)</f>
        <v>225666.52704892642</v>
      </c>
      <c r="F283" s="12">
        <f>B283+IF(ROW()&gt;2,F282*(1+rendimento_lordo_mensile),0)</f>
        <v>674296.12111630524</v>
      </c>
      <c r="G283" s="12">
        <f>F283/(1+inflazione)^(($A283-$A$2)/365.24)</f>
        <v>424111.32263637049</v>
      </c>
      <c r="H283" s="14">
        <f>(F283-D283)*tassazione</f>
        <v>101996.99149023936</v>
      </c>
      <c r="I283" s="14">
        <f>H283/(1+inflazione)^(($A283-$A$2)/365.24)</f>
        <v>64152.940542267657</v>
      </c>
      <c r="J283" s="16">
        <f t="shared" si="9"/>
        <v>572299.12962606584</v>
      </c>
      <c r="K283" s="16">
        <f>J283/(1+inflazione)^(($A283-$A$2)/365.24)</f>
        <v>359958.3820941028</v>
      </c>
    </row>
    <row r="284" spans="1:11" x14ac:dyDescent="0.25">
      <c r="A284" s="5">
        <f t="shared" si="10"/>
        <v>53874</v>
      </c>
      <c r="B284" s="8">
        <f>B283*(1+aumento_risparmio_mensile)</f>
        <v>1000</v>
      </c>
      <c r="C284" s="8">
        <f>B284/(1+inflazione_mensile)^DATEDIF(A$2,A284,"M")</f>
        <v>627.90792377241246</v>
      </c>
      <c r="D284" s="10">
        <f>SUM(B$2:B284)</f>
        <v>283000</v>
      </c>
      <c r="E284" s="10">
        <f>SUM(C$2:C284)</f>
        <v>226294.43497269883</v>
      </c>
      <c r="F284" s="12">
        <f>B284+IF(ROW()&gt;2,F283*(1+rendimento_lordo_mensile),0)</f>
        <v>679017.73254566162</v>
      </c>
      <c r="G284" s="12">
        <f>F284/(1+inflazione)^(($A284-$A$2)/365.24)</f>
        <v>426386.96824026381</v>
      </c>
      <c r="H284" s="14">
        <f>(F284-D284)*tassazione</f>
        <v>102964.61046187203</v>
      </c>
      <c r="I284" s="14">
        <f>H284/(1+inflazione)^(($A284-$A$2)/365.24)</f>
        <v>64656.290972379058</v>
      </c>
      <c r="J284" s="16">
        <f t="shared" si="9"/>
        <v>576053.12208378955</v>
      </c>
      <c r="K284" s="16">
        <f>J284/(1+inflazione)^(($A284-$A$2)/365.24)</f>
        <v>361730.67726788472</v>
      </c>
    </row>
    <row r="285" spans="1:11" x14ac:dyDescent="0.25">
      <c r="A285" s="5">
        <f t="shared" si="10"/>
        <v>53905</v>
      </c>
      <c r="B285" s="8">
        <f>B284*(1+aumento_risparmio_mensile)</f>
        <v>1000</v>
      </c>
      <c r="C285" s="8">
        <f>B285/(1+inflazione_mensile)^DATEDIF(A$2,A285,"M")</f>
        <v>626.87259271959056</v>
      </c>
      <c r="D285" s="10">
        <f>SUM(B$2:B285)</f>
        <v>284000</v>
      </c>
      <c r="E285" s="10">
        <f>SUM(C$2:C285)</f>
        <v>226921.30756541842</v>
      </c>
      <c r="F285" s="12">
        <f>B285+IF(ROW()&gt;2,F284*(1+rendimento_lordo_mensile),0)</f>
        <v>683765.40374684555</v>
      </c>
      <c r="G285" s="12">
        <f>F285/(1+inflazione)^(($A285-$A$2)/365.24)</f>
        <v>428647.19323994068</v>
      </c>
      <c r="H285" s="14">
        <f>(F285-D285)*tassazione</f>
        <v>103939.00497417984</v>
      </c>
      <c r="I285" s="14">
        <f>H285/(1+inflazione)^(($A285-$A$2)/365.24)</f>
        <v>65158.550734207078</v>
      </c>
      <c r="J285" s="16">
        <f t="shared" si="9"/>
        <v>579826.39877266577</v>
      </c>
      <c r="K285" s="16">
        <f>J285/(1+inflazione)^(($A285-$A$2)/365.24)</f>
        <v>363488.64250573365</v>
      </c>
    </row>
    <row r="286" spans="1:11" x14ac:dyDescent="0.25">
      <c r="A286" s="5">
        <f t="shared" si="10"/>
        <v>53936</v>
      </c>
      <c r="B286" s="8">
        <f>B285*(1+aumento_risparmio_mensile)</f>
        <v>1000</v>
      </c>
      <c r="C286" s="8">
        <f>B286/(1+inflazione_mensile)^DATEDIF(A$2,A286,"M")</f>
        <v>625.83896878073926</v>
      </c>
      <c r="D286" s="10">
        <f>SUM(B$2:B286)</f>
        <v>285000</v>
      </c>
      <c r="E286" s="10">
        <f>SUM(C$2:C286)</f>
        <v>227547.14653419916</v>
      </c>
      <c r="F286" s="12">
        <f>B286+IF(ROW()&gt;2,F285*(1+rendimento_lordo_mensile),0)</f>
        <v>688539.27855035162</v>
      </c>
      <c r="G286" s="12">
        <f>F286/(1+inflazione)^(($A286-$A$2)/365.24)</f>
        <v>430915.02356492827</v>
      </c>
      <c r="H286" s="14">
        <f>(F286-D286)*tassazione</f>
        <v>104920.21242309142</v>
      </c>
      <c r="I286" s="14">
        <f>H286/(1+inflazione)^(($A286-$A$2)/365.24)</f>
        <v>65663.205015583531</v>
      </c>
      <c r="J286" s="16">
        <f t="shared" si="9"/>
        <v>583619.06612726022</v>
      </c>
      <c r="K286" s="16">
        <f>J286/(1+inflazione)^(($A286-$A$2)/365.24)</f>
        <v>365251.81854934472</v>
      </c>
    </row>
    <row r="287" spans="1:11" x14ac:dyDescent="0.25">
      <c r="A287" s="5">
        <f t="shared" si="10"/>
        <v>53966</v>
      </c>
      <c r="B287" s="8">
        <f>B286*(1+aumento_risparmio_mensile)</f>
        <v>1000</v>
      </c>
      <c r="C287" s="8">
        <f>B287/(1+inflazione_mensile)^DATEDIF(A$2,A287,"M")</f>
        <v>624.80704914106991</v>
      </c>
      <c r="D287" s="10">
        <f>SUM(B$2:B287)</f>
        <v>286000</v>
      </c>
      <c r="E287" s="10">
        <f>SUM(C$2:C287)</f>
        <v>228171.95358334022</v>
      </c>
      <c r="F287" s="12">
        <f>B287+IF(ROW()&gt;2,F286*(1+rendimento_lordo_mensile),0)</f>
        <v>693339.50158051169</v>
      </c>
      <c r="G287" s="12">
        <f>F287/(1+inflazione)^(($A287-$A$2)/365.24)</f>
        <v>433213.97752847604</v>
      </c>
      <c r="H287" s="14">
        <f>(F287-D287)*tassazione</f>
        <v>105908.27041093304</v>
      </c>
      <c r="I287" s="14">
        <f>H287/(1+inflazione)^(($A287-$A$2)/365.24)</f>
        <v>66173.848415232613</v>
      </c>
      <c r="J287" s="16">
        <f t="shared" si="9"/>
        <v>587431.23116957862</v>
      </c>
      <c r="K287" s="16">
        <f>J287/(1+inflazione)^(($A287-$A$2)/365.24)</f>
        <v>367040.12911324343</v>
      </c>
    </row>
    <row r="288" spans="1:11" x14ac:dyDescent="0.25">
      <c r="A288" s="5">
        <f t="shared" si="10"/>
        <v>53997</v>
      </c>
      <c r="B288" s="8">
        <f>B287*(1+aumento_risparmio_mensile)</f>
        <v>1000</v>
      </c>
      <c r="C288" s="8">
        <f>B288/(1+inflazione_mensile)^DATEDIF(A$2,A288,"M")</f>
        <v>623.77683099043531</v>
      </c>
      <c r="D288" s="10">
        <f>SUM(B$2:B288)</f>
        <v>287000</v>
      </c>
      <c r="E288" s="10">
        <f>SUM(C$2:C288)</f>
        <v>228795.73041433067</v>
      </c>
      <c r="F288" s="12">
        <f>B288+IF(ROW()&gt;2,F287*(1+rendimento_lordo_mensile),0)</f>
        <v>698166.21825987578</v>
      </c>
      <c r="G288" s="12">
        <f>F288/(1+inflazione)^(($A288-$A$2)/365.24)</f>
        <v>435497.2351136622</v>
      </c>
      <c r="H288" s="14">
        <f>(F288-D288)*tassazione</f>
        <v>106903.21674756771</v>
      </c>
      <c r="I288" s="14">
        <f>H288/(1+inflazione)^(($A288-$A$2)/365.24)</f>
        <v>66683.340013728506</v>
      </c>
      <c r="J288" s="16">
        <f t="shared" si="9"/>
        <v>591263.00151230802</v>
      </c>
      <c r="K288" s="16">
        <f>J288/(1+inflazione)^(($A288-$A$2)/365.24)</f>
        <v>368813.89509993367</v>
      </c>
    </row>
    <row r="289" spans="1:11" x14ac:dyDescent="0.25">
      <c r="A289" s="5">
        <f t="shared" si="10"/>
        <v>54027</v>
      </c>
      <c r="B289" s="8">
        <f>B288*(1+aumento_risparmio_mensile)</f>
        <v>1000</v>
      </c>
      <c r="C289" s="8">
        <f>B289/(1+inflazione_mensile)^DATEDIF(A$2,A289,"M")</f>
        <v>622.74831152332081</v>
      </c>
      <c r="D289" s="10">
        <f>SUM(B$2:B289)</f>
        <v>288000</v>
      </c>
      <c r="E289" s="10">
        <f>SUM(C$2:C289)</f>
        <v>229418.47872585399</v>
      </c>
      <c r="F289" s="12">
        <f>B289+IF(ROW()&gt;2,F288*(1+rendimento_lordo_mensile),0)</f>
        <v>703019.57481361798</v>
      </c>
      <c r="G289" s="12">
        <f>F289/(1+inflazione)^(($A289-$A$2)/365.24)</f>
        <v>437811.92818935518</v>
      </c>
      <c r="H289" s="14">
        <f>(F289-D289)*tassazione</f>
        <v>107905.08945154068</v>
      </c>
      <c r="I289" s="14">
        <f>H289/(1+inflazione)^(($A289-$A$2)/365.24)</f>
        <v>67198.890282320441</v>
      </c>
      <c r="J289" s="16">
        <f t="shared" si="9"/>
        <v>595114.48536207725</v>
      </c>
      <c r="K289" s="16">
        <f>J289/(1+inflazione)^(($A289-$A$2)/365.24)</f>
        <v>370613.03790703474</v>
      </c>
    </row>
    <row r="290" spans="1:11" x14ac:dyDescent="0.25">
      <c r="A290" s="5">
        <f t="shared" si="10"/>
        <v>54058</v>
      </c>
      <c r="B290" s="8">
        <f>B289*(1+aumento_risparmio_mensile)</f>
        <v>1000</v>
      </c>
      <c r="C290" s="8">
        <f>B290/(1+inflazione_mensile)^DATEDIF(A$2,A290,"M")</f>
        <v>621.721487938839</v>
      </c>
      <c r="D290" s="10">
        <f>SUM(B$2:B290)</f>
        <v>289000</v>
      </c>
      <c r="E290" s="10">
        <f>SUM(C$2:C290)</f>
        <v>230040.20021379282</v>
      </c>
      <c r="F290" s="12">
        <f>B290+IF(ROW()&gt;2,F289*(1+rendimento_lordo_mensile),0)</f>
        <v>707899.71827396622</v>
      </c>
      <c r="G290" s="12">
        <f>F290/(1+inflazione)^(($A290-$A$2)/365.24)</f>
        <v>440110.73924473743</v>
      </c>
      <c r="H290" s="14">
        <f>(F290-D290)*tassazione</f>
        <v>108913.92675123122</v>
      </c>
      <c r="I290" s="14">
        <f>H290/(1+inflazione)^(($A290-$A$2)/365.24)</f>
        <v>67713.247482859442</v>
      </c>
      <c r="J290" s="16">
        <f t="shared" si="9"/>
        <v>598985.79152273503</v>
      </c>
      <c r="K290" s="16">
        <f>J290/(1+inflazione)^(($A290-$A$2)/365.24)</f>
        <v>372397.49176187796</v>
      </c>
    </row>
    <row r="291" spans="1:11" x14ac:dyDescent="0.25">
      <c r="A291" s="5">
        <f t="shared" si="10"/>
        <v>54089</v>
      </c>
      <c r="B291" s="8">
        <f>B290*(1+aumento_risparmio_mensile)</f>
        <v>1000</v>
      </c>
      <c r="C291" s="8">
        <f>B291/(1+inflazione_mensile)^DATEDIF(A$2,A291,"M")</f>
        <v>620.69635744071991</v>
      </c>
      <c r="D291" s="10">
        <f>SUM(B$2:B291)</f>
        <v>290000</v>
      </c>
      <c r="E291" s="10">
        <f>SUM(C$2:C291)</f>
        <v>230660.89657123355</v>
      </c>
      <c r="F291" s="12">
        <f>B291+IF(ROW()&gt;2,F290*(1+rendimento_lordo_mensile),0)</f>
        <v>712806.79648465663</v>
      </c>
      <c r="G291" s="12">
        <f>F291/(1+inflazione)^(($A291-$A$2)/365.24)</f>
        <v>442417.31213153229</v>
      </c>
      <c r="H291" s="14">
        <f>(F291-D291)*tassazione</f>
        <v>109929.76708601073</v>
      </c>
      <c r="I291" s="14">
        <f>H291/(1+inflazione)^(($A291-$A$2)/365.24)</f>
        <v>68230.034165345016</v>
      </c>
      <c r="J291" s="16">
        <f t="shared" si="9"/>
        <v>602877.02939864586</v>
      </c>
      <c r="K291" s="16">
        <f>J291/(1+inflazione)^(($A291-$A$2)/365.24)</f>
        <v>374187.27796618722</v>
      </c>
    </row>
    <row r="292" spans="1:11" x14ac:dyDescent="0.25">
      <c r="A292" s="5">
        <f t="shared" si="10"/>
        <v>54118</v>
      </c>
      <c r="B292" s="8">
        <f>B291*(1+aumento_risparmio_mensile)</f>
        <v>1000</v>
      </c>
      <c r="C292" s="8">
        <f>B292/(1+inflazione_mensile)^DATEDIF(A$2,A292,"M")</f>
        <v>619.67291723730443</v>
      </c>
      <c r="D292" s="10">
        <f>SUM(B$2:B292)</f>
        <v>291000</v>
      </c>
      <c r="E292" s="10">
        <f>SUM(C$2:C292)</f>
        <v>231280.56948847085</v>
      </c>
      <c r="F292" s="12">
        <f>B292+IF(ROW()&gt;2,F291*(1+rendimento_lordo_mensile),0)</f>
        <v>717740.95810541231</v>
      </c>
      <c r="G292" s="12">
        <f>F292/(1+inflazione)^(($A292-$A$2)/365.24)</f>
        <v>444779.90598441585</v>
      </c>
      <c r="H292" s="14">
        <f>(F292-D292)*tassazione</f>
        <v>110952.64910740721</v>
      </c>
      <c r="I292" s="14">
        <f>H292/(1+inflazione)^(($A292-$A$2)/365.24)</f>
        <v>68756.712685005579</v>
      </c>
      <c r="J292" s="16">
        <f t="shared" si="9"/>
        <v>606788.30899800512</v>
      </c>
      <c r="K292" s="16">
        <f>J292/(1+inflazione)^(($A292-$A$2)/365.24)</f>
        <v>376023.19329941028</v>
      </c>
    </row>
    <row r="293" spans="1:11" x14ac:dyDescent="0.25">
      <c r="A293" s="5">
        <f t="shared" si="10"/>
        <v>54149</v>
      </c>
      <c r="B293" s="8">
        <f>B292*(1+aumento_risparmio_mensile)</f>
        <v>1000</v>
      </c>
      <c r="C293" s="8">
        <f>B293/(1+inflazione_mensile)^DATEDIF(A$2,A293,"M")</f>
        <v>618.65116454153656</v>
      </c>
      <c r="D293" s="10">
        <f>SUM(B$2:B293)</f>
        <v>292000</v>
      </c>
      <c r="E293" s="10">
        <f>SUM(C$2:C293)</f>
        <v>231899.22065301239</v>
      </c>
      <c r="F293" s="12">
        <f>B293+IF(ROW()&gt;2,F292*(1+rendimento_lordo_mensile),0)</f>
        <v>722702.35261644726</v>
      </c>
      <c r="G293" s="12">
        <f>F293/(1+inflazione)^(($A293-$A$2)/365.24)</f>
        <v>447102.34893337201</v>
      </c>
      <c r="H293" s="14">
        <f>(F293-D293)*tassazione</f>
        <v>111982.61168027628</v>
      </c>
      <c r="I293" s="14">
        <f>H293/(1+inflazione)^(($A293-$A$2)/365.24)</f>
        <v>69278.436054181657</v>
      </c>
      <c r="J293" s="16">
        <f t="shared" si="9"/>
        <v>610719.74093617103</v>
      </c>
      <c r="K293" s="16">
        <f>J293/(1+inflazione)^(($A293-$A$2)/365.24)</f>
        <v>377823.91287919035</v>
      </c>
    </row>
    <row r="294" spans="1:11" x14ac:dyDescent="0.25">
      <c r="A294" s="5">
        <f t="shared" si="10"/>
        <v>54179</v>
      </c>
      <c r="B294" s="8">
        <f>B293*(1+aumento_risparmio_mensile)</f>
        <v>1000</v>
      </c>
      <c r="C294" s="8">
        <f>B294/(1+inflazione_mensile)^DATEDIF(A$2,A294,"M")</f>
        <v>617.63109657095538</v>
      </c>
      <c r="D294" s="10">
        <f>SUM(B$2:B294)</f>
        <v>293000</v>
      </c>
      <c r="E294" s="10">
        <f>SUM(C$2:C294)</f>
        <v>232516.85174958335</v>
      </c>
      <c r="F294" s="12">
        <f>B294+IF(ROW()&gt;2,F293*(1+rendimento_lordo_mensile),0)</f>
        <v>727691.13032299466</v>
      </c>
      <c r="G294" s="12">
        <f>F294/(1+inflazione)^(($A294-$A$2)/365.24)</f>
        <v>449457.01743283321</v>
      </c>
      <c r="H294" s="14">
        <f>(F294-D294)*tassazione</f>
        <v>113019.69388397862</v>
      </c>
      <c r="I294" s="14">
        <f>H294/(1+inflazione)^(($A294-$A$2)/365.24)</f>
        <v>69806.39505901048</v>
      </c>
      <c r="J294" s="16">
        <f t="shared" si="9"/>
        <v>614671.43643901602</v>
      </c>
      <c r="K294" s="16">
        <f>J294/(1+inflazione)^(($A294-$A$2)/365.24)</f>
        <v>379650.62237382273</v>
      </c>
    </row>
    <row r="295" spans="1:11" x14ac:dyDescent="0.25">
      <c r="A295" s="5">
        <f t="shared" si="10"/>
        <v>54210</v>
      </c>
      <c r="B295" s="8">
        <f>B294*(1+aumento_risparmio_mensile)</f>
        <v>1000</v>
      </c>
      <c r="C295" s="8">
        <f>B295/(1+inflazione_mensile)^DATEDIF(A$2,A295,"M")</f>
        <v>616.61271054768838</v>
      </c>
      <c r="D295" s="10">
        <f>SUM(B$2:B295)</f>
        <v>294000</v>
      </c>
      <c r="E295" s="10">
        <f>SUM(C$2:C295)</f>
        <v>233133.46446013104</v>
      </c>
      <c r="F295" s="12">
        <f>B295+IF(ROW()&gt;2,F294*(1+rendimento_lordo_mensile),0)</f>
        <v>732707.4423598604</v>
      </c>
      <c r="G295" s="12">
        <f>F295/(1+inflazione)^(($A295-$A$2)/365.24)</f>
        <v>451795.33399179653</v>
      </c>
      <c r="H295" s="14">
        <f>(F295-D295)*tassazione</f>
        <v>114063.93501356371</v>
      </c>
      <c r="I295" s="14">
        <f>H295/(1+inflazione)^(($A295-$A$2)/365.24)</f>
        <v>70333.056055627603</v>
      </c>
      <c r="J295" s="16">
        <f t="shared" si="9"/>
        <v>618643.50734629668</v>
      </c>
      <c r="K295" s="16">
        <f>J295/(1+inflazione)^(($A295-$A$2)/365.24)</f>
        <v>381462.27793616895</v>
      </c>
    </row>
    <row r="296" spans="1:11" x14ac:dyDescent="0.25">
      <c r="A296" s="5">
        <f t="shared" si="10"/>
        <v>54240</v>
      </c>
      <c r="B296" s="8">
        <f>B295*(1+aumento_risparmio_mensile)</f>
        <v>1000</v>
      </c>
      <c r="C296" s="8">
        <f>B296/(1+inflazione_mensile)^DATEDIF(A$2,A296,"M")</f>
        <v>615.59600369844338</v>
      </c>
      <c r="D296" s="10">
        <f>SUM(B$2:B296)</f>
        <v>295000</v>
      </c>
      <c r="E296" s="10">
        <f>SUM(C$2:C296)</f>
        <v>233749.06046382949</v>
      </c>
      <c r="F296" s="12">
        <f>B296+IF(ROW()&gt;2,F295*(1+rendimento_lordo_mensile),0)</f>
        <v>737751.44069600175</v>
      </c>
      <c r="G296" s="12">
        <f>F296/(1+inflazione)^(($A296-$A$2)/365.24)</f>
        <v>454166.19565355522</v>
      </c>
      <c r="H296" s="14">
        <f>(F296-D296)*tassazione</f>
        <v>115115.37458096046</v>
      </c>
      <c r="I296" s="14">
        <f>H296/(1+inflazione)^(($A296-$A$2)/365.24)</f>
        <v>70866.024585930878</v>
      </c>
      <c r="J296" s="16">
        <f t="shared" si="9"/>
        <v>622636.06611504126</v>
      </c>
      <c r="K296" s="16">
        <f>J296/(1+inflazione)^(($A296-$A$2)/365.24)</f>
        <v>383300.17106762429</v>
      </c>
    </row>
    <row r="297" spans="1:11" x14ac:dyDescent="0.25">
      <c r="A297" s="5">
        <f t="shared" si="10"/>
        <v>54271</v>
      </c>
      <c r="B297" s="8">
        <f>B296*(1+aumento_risparmio_mensile)</f>
        <v>1000</v>
      </c>
      <c r="C297" s="8">
        <f>B297/(1+inflazione_mensile)^DATEDIF(A$2,A297,"M")</f>
        <v>614.58097325450035</v>
      </c>
      <c r="D297" s="10">
        <f>SUM(B$2:B297)</f>
        <v>296000</v>
      </c>
      <c r="E297" s="10">
        <f>SUM(C$2:C297)</f>
        <v>234363.64143708398</v>
      </c>
      <c r="F297" s="12">
        <f>B297+IF(ROW()&gt;2,F296*(1+rendimento_lordo_mensile),0)</f>
        <v>742823.27813913126</v>
      </c>
      <c r="G297" s="12">
        <f>F297/(1+inflazione)^(($A297-$A$2)/365.24)</f>
        <v>456520.51540328475</v>
      </c>
      <c r="H297" s="14">
        <f>(F297-D297)*tassazione</f>
        <v>116174.05231617413</v>
      </c>
      <c r="I297" s="14">
        <f>H297/(1+inflazione)^(($A297-$A$2)/365.24)</f>
        <v>71397.652443969768</v>
      </c>
      <c r="J297" s="16">
        <f t="shared" si="9"/>
        <v>626649.22582295712</v>
      </c>
      <c r="K297" s="16">
        <f>J297/(1+inflazione)^(($A297-$A$2)/365.24)</f>
        <v>385122.86295931495</v>
      </c>
    </row>
    <row r="298" spans="1:11" x14ac:dyDescent="0.25">
      <c r="A298" s="5">
        <f t="shared" si="10"/>
        <v>54302</v>
      </c>
      <c r="B298" s="8">
        <f>B297*(1+aumento_risparmio_mensile)</f>
        <v>1000</v>
      </c>
      <c r="C298" s="8">
        <f>B298/(1+inflazione_mensile)^DATEDIF(A$2,A298,"M")</f>
        <v>613.56761645170491</v>
      </c>
      <c r="D298" s="10">
        <f>SUM(B$2:B298)</f>
        <v>297000</v>
      </c>
      <c r="E298" s="10">
        <f>SUM(C$2:C298)</f>
        <v>234977.20905353568</v>
      </c>
      <c r="F298" s="12">
        <f>B298+IF(ROW()&gt;2,F297*(1+rendimento_lordo_mensile),0)</f>
        <v>747923.10834034591</v>
      </c>
      <c r="G298" s="12">
        <f>F298/(1+inflazione)^(($A298-$A$2)/365.24)</f>
        <v>458882.8216060666</v>
      </c>
      <c r="H298" s="14">
        <f>(F298-D298)*tassazione</f>
        <v>117240.00816848993</v>
      </c>
      <c r="I298" s="14">
        <f>H298/(1+inflazione)^(($A298-$A$2)/365.24)</f>
        <v>71931.760302013936</v>
      </c>
      <c r="J298" s="16">
        <f t="shared" si="9"/>
        <v>630683.100171856</v>
      </c>
      <c r="K298" s="16">
        <f>J298/(1+inflazione)^(($A298-$A$2)/365.24)</f>
        <v>386951.06130405271</v>
      </c>
    </row>
    <row r="299" spans="1:11" x14ac:dyDescent="0.25">
      <c r="A299" s="5">
        <f t="shared" si="10"/>
        <v>54332</v>
      </c>
      <c r="B299" s="8">
        <f>B298*(1+aumento_risparmio_mensile)</f>
        <v>1000</v>
      </c>
      <c r="C299" s="8">
        <f>B299/(1+inflazione_mensile)^DATEDIF(A$2,A299,"M")</f>
        <v>612.55593053046039</v>
      </c>
      <c r="D299" s="10">
        <f>SUM(B$2:B299)</f>
        <v>298000</v>
      </c>
      <c r="E299" s="10">
        <f>SUM(C$2:C299)</f>
        <v>235589.76498406613</v>
      </c>
      <c r="F299" s="12">
        <f>B299+IF(ROW()&gt;2,F298*(1+rendimento_lordo_mensile),0)</f>
        <v>753051.0857987823</v>
      </c>
      <c r="G299" s="12">
        <f>F299/(1+inflazione)^(($A299-$A$2)/365.24)</f>
        <v>461278.15554618562</v>
      </c>
      <c r="H299" s="14">
        <f>(F299-D299)*tassazione</f>
        <v>118313.2823076834</v>
      </c>
      <c r="I299" s="14">
        <f>H299/(1+inflazione)^(($A299-$A$2)/365.24)</f>
        <v>72472.284641371676</v>
      </c>
      <c r="J299" s="16">
        <f t="shared" si="9"/>
        <v>634737.80349109892</v>
      </c>
      <c r="K299" s="16">
        <f>J299/(1+inflazione)^(($A299-$A$2)/365.24)</f>
        <v>388805.87090481393</v>
      </c>
    </row>
    <row r="300" spans="1:11" x14ac:dyDescent="0.25">
      <c r="A300" s="5">
        <f t="shared" si="10"/>
        <v>54363</v>
      </c>
      <c r="B300" s="8">
        <f>B299*(1+aumento_risparmio_mensile)</f>
        <v>1000</v>
      </c>
      <c r="C300" s="8">
        <f>B300/(1+inflazione_mensile)^DATEDIF(A$2,A300,"M")</f>
        <v>611.54591273572032</v>
      </c>
      <c r="D300" s="10">
        <f>SUM(B$2:B300)</f>
        <v>299000</v>
      </c>
      <c r="E300" s="10">
        <f>SUM(C$2:C300)</f>
        <v>236201.31089680185</v>
      </c>
      <c r="F300" s="12">
        <f>B300+IF(ROW()&gt;2,F299*(1+rendimento_lordo_mensile),0)</f>
        <v>758207.36586629669</v>
      </c>
      <c r="G300" s="12">
        <f>F300/(1+inflazione)^(($A300-$A$2)/365.24)</f>
        <v>463656.66070984316</v>
      </c>
      <c r="H300" s="14">
        <f>(F300-D300)*tassazione</f>
        <v>119393.91512523714</v>
      </c>
      <c r="I300" s="14">
        <f>H300/(1+inflazione)^(($A300-$A$2)/365.24)</f>
        <v>73011.403592462273</v>
      </c>
      <c r="J300" s="16">
        <f t="shared" si="9"/>
        <v>638813.45074105961</v>
      </c>
      <c r="K300" s="16">
        <f>J300/(1+inflazione)^(($A300-$A$2)/365.24)</f>
        <v>390645.25711738097</v>
      </c>
    </row>
    <row r="301" spans="1:11" x14ac:dyDescent="0.25">
      <c r="A301" s="5">
        <f t="shared" si="10"/>
        <v>54393</v>
      </c>
      <c r="B301" s="8">
        <f>B300*(1+aumento_risparmio_mensile)</f>
        <v>1000</v>
      </c>
      <c r="C301" s="8">
        <f>B301/(1+inflazione_mensile)^DATEDIF(A$2,A301,"M")</f>
        <v>610.53756031698094</v>
      </c>
      <c r="D301" s="10">
        <f>SUM(B$2:B301)</f>
        <v>300000</v>
      </c>
      <c r="E301" s="10">
        <f>SUM(C$2:C301)</f>
        <v>236811.84845711882</v>
      </c>
      <c r="F301" s="12">
        <f>B301+IF(ROW()&gt;2,F300*(1+rendimento_lordo_mensile),0)</f>
        <v>763392.1047521719</v>
      </c>
      <c r="G301" s="12">
        <f>F301/(1+inflazione)^(($A301-$A$2)/365.24)</f>
        <v>466068.51878266962</v>
      </c>
      <c r="H301" s="14">
        <f>(F301-D301)*tassazione</f>
        <v>120481.9472355647</v>
      </c>
      <c r="I301" s="14">
        <f>H301/(1+inflazione)^(($A301-$A$2)/365.24)</f>
        <v>73557.012626376178</v>
      </c>
      <c r="J301" s="16">
        <f t="shared" si="9"/>
        <v>642910.1575166072</v>
      </c>
      <c r="K301" s="16">
        <f>J301/(1+inflazione)^(($A301-$A$2)/365.24)</f>
        <v>392511.50615629344</v>
      </c>
    </row>
    <row r="302" spans="1:11" x14ac:dyDescent="0.25">
      <c r="A302" s="5">
        <f t="shared" si="10"/>
        <v>54424</v>
      </c>
      <c r="B302" s="8">
        <f>B301*(1+aumento_risparmio_mensile)</f>
        <v>1000</v>
      </c>
      <c r="C302" s="8">
        <f>B302/(1+inflazione_mensile)^DATEDIF(A$2,A302,"M")</f>
        <v>609.53087052827323</v>
      </c>
      <c r="D302" s="10">
        <f>SUM(B$2:B302)</f>
        <v>301000</v>
      </c>
      <c r="E302" s="10">
        <f>SUM(C$2:C302)</f>
        <v>237421.3793276471</v>
      </c>
      <c r="F302" s="12">
        <f>B302+IF(ROW()&gt;2,F301*(1+rendimento_lordo_mensile),0)</f>
        <v>768605.45952784922</v>
      </c>
      <c r="G302" s="12">
        <f>F302/(1+inflazione)^(($A302-$A$2)/365.24)</f>
        <v>468463.35494637105</v>
      </c>
      <c r="H302" s="14">
        <f>(F302-D302)*tassazione</f>
        <v>121577.41947724081</v>
      </c>
      <c r="I302" s="14">
        <f>H302/(1+inflazione)^(($A302-$A$2)/365.24)</f>
        <v>74101.172595127588</v>
      </c>
      <c r="J302" s="16">
        <f t="shared" si="9"/>
        <v>647028.04005060846</v>
      </c>
      <c r="K302" s="16">
        <f>J302/(1+inflazione)^(($A302-$A$2)/365.24)</f>
        <v>394362.18235124345</v>
      </c>
    </row>
    <row r="303" spans="1:11" x14ac:dyDescent="0.25">
      <c r="A303" s="5">
        <f t="shared" si="10"/>
        <v>54455</v>
      </c>
      <c r="B303" s="8">
        <f>B302*(1+aumento_risparmio_mensile)</f>
        <v>1000</v>
      </c>
      <c r="C303" s="8">
        <f>B303/(1+inflazione_mensile)^DATEDIF(A$2,A303,"M")</f>
        <v>608.5258406281564</v>
      </c>
      <c r="D303" s="10">
        <f>SUM(B$2:B303)</f>
        <v>302000</v>
      </c>
      <c r="E303" s="10">
        <f>SUM(C$2:C303)</f>
        <v>238029.90516827526</v>
      </c>
      <c r="F303" s="12">
        <f>B303+IF(ROW()&gt;2,F302*(1+rendimento_lordo_mensile),0)</f>
        <v>773847.58813168725</v>
      </c>
      <c r="G303" s="12">
        <f>F303/(1+inflazione)^(($A303-$A$2)/365.24)</f>
        <v>470866.34129284351</v>
      </c>
      <c r="H303" s="14">
        <f>(F303-D303)*tassazione</f>
        <v>122680.37291423869</v>
      </c>
      <c r="I303" s="14">
        <f>H303/(1+inflazione)^(($A303-$A$2)/365.24)</f>
        <v>74647.849561739611</v>
      </c>
      <c r="J303" s="16">
        <f t="shared" si="9"/>
        <v>651167.21521744854</v>
      </c>
      <c r="K303" s="16">
        <f>J303/(1+inflazione)^(($A303-$A$2)/365.24)</f>
        <v>396218.49173110386</v>
      </c>
    </row>
    <row r="304" spans="1:11" x14ac:dyDescent="0.25">
      <c r="A304" s="5">
        <f t="shared" si="10"/>
        <v>54483</v>
      </c>
      <c r="B304" s="8">
        <f>B303*(1+aumento_risparmio_mensile)</f>
        <v>1000</v>
      </c>
      <c r="C304" s="8">
        <f>B304/(1+inflazione_mensile)^DATEDIF(A$2,A304,"M")</f>
        <v>607.52246787971001</v>
      </c>
      <c r="D304" s="10">
        <f>SUM(B$2:B304)</f>
        <v>303000</v>
      </c>
      <c r="E304" s="10">
        <f>SUM(C$2:C304)</f>
        <v>238637.42763615499</v>
      </c>
      <c r="F304" s="12">
        <f>B304+IF(ROW()&gt;2,F303*(1+rendimento_lordo_mensile),0)</f>
        <v>779118.64937374648</v>
      </c>
      <c r="G304" s="12">
        <f>F304/(1+inflazione)^(($A304-$A$2)/365.24)</f>
        <v>473354.49767741258</v>
      </c>
      <c r="H304" s="14">
        <f>(F304-D304)*tassazione</f>
        <v>123790.84883717408</v>
      </c>
      <c r="I304" s="14">
        <f>H304/(1+inflazione)^(($A304-$A$2)/365.24)</f>
        <v>75209.283098897882</v>
      </c>
      <c r="J304" s="16">
        <f t="shared" si="9"/>
        <v>655327.80053657235</v>
      </c>
      <c r="K304" s="16">
        <f>J304/(1+inflazione)^(($A304-$A$2)/365.24)</f>
        <v>398145.21457851469</v>
      </c>
    </row>
    <row r="305" spans="1:11" x14ac:dyDescent="0.25">
      <c r="A305" s="5">
        <f t="shared" si="10"/>
        <v>54514</v>
      </c>
      <c r="B305" s="8">
        <f>B304*(1+aumento_risparmio_mensile)</f>
        <v>1000</v>
      </c>
      <c r="C305" s="8">
        <f>B305/(1+inflazione_mensile)^DATEDIF(A$2,A305,"M")</f>
        <v>606.52074955052581</v>
      </c>
      <c r="D305" s="10">
        <f>SUM(B$2:B305)</f>
        <v>304000</v>
      </c>
      <c r="E305" s="10">
        <f>SUM(C$2:C305)</f>
        <v>239243.9483857055</v>
      </c>
      <c r="F305" s="12">
        <f>B305+IF(ROW()&gt;2,F304*(1+rendimento_lordo_mensile),0)</f>
        <v>784418.80294060044</v>
      </c>
      <c r="G305" s="12">
        <f>F305/(1+inflazione)^(($A305-$A$2)/365.24)</f>
        <v>475774.2768862446</v>
      </c>
      <c r="H305" s="14">
        <f>(F305-D305)*tassazione</f>
        <v>124908.88876455612</v>
      </c>
      <c r="I305" s="14">
        <f>H305/(1+inflazione)^(($A305-$A$2)/365.24)</f>
        <v>75761.106192046791</v>
      </c>
      <c r="J305" s="16">
        <f t="shared" si="9"/>
        <v>659509.91417604429</v>
      </c>
      <c r="K305" s="16">
        <f>J305/(1+inflazione)^(($A305-$A$2)/365.24)</f>
        <v>400013.17069419782</v>
      </c>
    </row>
    <row r="306" spans="1:11" x14ac:dyDescent="0.25">
      <c r="A306" s="5">
        <f t="shared" si="10"/>
        <v>54544</v>
      </c>
      <c r="B306" s="8">
        <f>B305*(1+aumento_risparmio_mensile)</f>
        <v>1000</v>
      </c>
      <c r="C306" s="8">
        <f>B306/(1+inflazione_mensile)^DATEDIF(A$2,A306,"M")</f>
        <v>605.52068291270109</v>
      </c>
      <c r="D306" s="10">
        <f>SUM(B$2:B306)</f>
        <v>305000</v>
      </c>
      <c r="E306" s="10">
        <f>SUM(C$2:C306)</f>
        <v>239849.4690686182</v>
      </c>
      <c r="F306" s="12">
        <f>B306+IF(ROW()&gt;2,F305*(1+rendimento_lordo_mensile),0)</f>
        <v>789748.20940017316</v>
      </c>
      <c r="G306" s="12">
        <f>F306/(1+inflazione)^(($A306-$A$2)/365.24)</f>
        <v>478228.23474241002</v>
      </c>
      <c r="H306" s="14">
        <f>(F306-D306)*tassazione</f>
        <v>126034.53444404503</v>
      </c>
      <c r="I306" s="14">
        <f>H306/(1+inflazione)^(($A306-$A$2)/365.24)</f>
        <v>76319.606940971324</v>
      </c>
      <c r="J306" s="16">
        <f t="shared" si="9"/>
        <v>663713.67495612812</v>
      </c>
      <c r="K306" s="16">
        <f>J306/(1+inflazione)^(($A306-$A$2)/365.24)</f>
        <v>401908.62780143868</v>
      </c>
    </row>
    <row r="307" spans="1:11" x14ac:dyDescent="0.25">
      <c r="A307" s="5">
        <f t="shared" si="10"/>
        <v>54575</v>
      </c>
      <c r="B307" s="8">
        <f>B306*(1+aumento_risparmio_mensile)</f>
        <v>1000</v>
      </c>
      <c r="C307" s="8">
        <f>B307/(1+inflazione_mensile)^DATEDIF(A$2,A307,"M")</f>
        <v>604.52226524283174</v>
      </c>
      <c r="D307" s="10">
        <f>SUM(B$2:B307)</f>
        <v>306000</v>
      </c>
      <c r="E307" s="10">
        <f>SUM(C$2:C307)</f>
        <v>240453.99133386102</v>
      </c>
      <c r="F307" s="12">
        <f>B307+IF(ROW()&gt;2,F306*(1+rendimento_lordo_mensile),0)</f>
        <v>795107.03020660405</v>
      </c>
      <c r="G307" s="12">
        <f>F307/(1+inflazione)^(($A307-$A$2)/365.24)</f>
        <v>480664.68078901211</v>
      </c>
      <c r="H307" s="14">
        <f>(F307-D307)*tassazione</f>
        <v>127167.82785371706</v>
      </c>
      <c r="I307" s="14">
        <f>H307/(1+inflazione)^(($A307-$A$2)/365.24)</f>
        <v>76876.547508397634</v>
      </c>
      <c r="J307" s="16">
        <f t="shared" si="9"/>
        <v>667939.20235288702</v>
      </c>
      <c r="K307" s="16">
        <f>J307/(1+inflazione)^(($A307-$A$2)/365.24)</f>
        <v>403788.13328061451</v>
      </c>
    </row>
    <row r="308" spans="1:11" x14ac:dyDescent="0.25">
      <c r="A308" s="5">
        <f t="shared" si="10"/>
        <v>54605</v>
      </c>
      <c r="B308" s="8">
        <f>B307*(1+aumento_risparmio_mensile)</f>
        <v>1000</v>
      </c>
      <c r="C308" s="8">
        <f>B308/(1+inflazione_mensile)^DATEDIF(A$2,A308,"M")</f>
        <v>603.525493822003</v>
      </c>
      <c r="D308" s="10">
        <f>SUM(B$2:B308)</f>
        <v>307000</v>
      </c>
      <c r="E308" s="10">
        <f>SUM(C$2:C308)</f>
        <v>241057.51682768302</v>
      </c>
      <c r="F308" s="12">
        <f>B308+IF(ROW()&gt;2,F307*(1+rendimento_lordo_mensile),0)</f>
        <v>800495.42770513881</v>
      </c>
      <c r="G308" s="12">
        <f>F308/(1+inflazione)^(($A308-$A$2)/365.24)</f>
        <v>483135.63875372399</v>
      </c>
      <c r="H308" s="14">
        <f>(F308-D308)*tassazione</f>
        <v>128308.8112033361</v>
      </c>
      <c r="I308" s="14">
        <f>H308/(1+inflazione)^(($A308-$A$2)/365.24)</f>
        <v>77440.241771485642</v>
      </c>
      <c r="J308" s="16">
        <f t="shared" si="9"/>
        <v>672186.61650180269</v>
      </c>
      <c r="K308" s="16">
        <f>J308/(1+inflazione)^(($A308-$A$2)/365.24)</f>
        <v>405695.39698223834</v>
      </c>
    </row>
    <row r="309" spans="1:11" x14ac:dyDescent="0.25">
      <c r="A309" s="5">
        <f t="shared" si="10"/>
        <v>54636</v>
      </c>
      <c r="B309" s="8">
        <f>B308*(1+aumento_risparmio_mensile)</f>
        <v>1000</v>
      </c>
      <c r="C309" s="8">
        <f>B309/(1+inflazione_mensile)^DATEDIF(A$2,A309,"M")</f>
        <v>602.53036593578429</v>
      </c>
      <c r="D309" s="10">
        <f>SUM(B$2:B309)</f>
        <v>308000</v>
      </c>
      <c r="E309" s="10">
        <f>SUM(C$2:C309)</f>
        <v>241660.04719361881</v>
      </c>
      <c r="F309" s="12">
        <f>B309+IF(ROW()&gt;2,F308*(1+rendimento_lordo_mensile),0)</f>
        <v>805913.56513704779</v>
      </c>
      <c r="G309" s="12">
        <f>F309/(1+inflazione)^(($A309-$A$2)/365.24)</f>
        <v>485588.8872163755</v>
      </c>
      <c r="H309" s="14">
        <f>(F309-D309)*tassazione</f>
        <v>129457.52693563243</v>
      </c>
      <c r="I309" s="14">
        <f>H309/(1+inflazione)^(($A309-$A$2)/365.24)</f>
        <v>78002.330728565983</v>
      </c>
      <c r="J309" s="16">
        <f t="shared" si="9"/>
        <v>676456.03820141533</v>
      </c>
      <c r="K309" s="16">
        <f>J309/(1+inflazione)^(($A309-$A$2)/365.24)</f>
        <v>407586.55648780946</v>
      </c>
    </row>
    <row r="310" spans="1:11" x14ac:dyDescent="0.25">
      <c r="A310" s="5">
        <f t="shared" si="10"/>
        <v>54667</v>
      </c>
      <c r="B310" s="8">
        <f>B309*(1+aumento_risparmio_mensile)</f>
        <v>1000</v>
      </c>
      <c r="C310" s="8">
        <f>B310/(1+inflazione_mensile)^DATEDIF(A$2,A310,"M")</f>
        <v>601.53687887422018</v>
      </c>
      <c r="D310" s="10">
        <f>SUM(B$2:B310)</f>
        <v>309000</v>
      </c>
      <c r="E310" s="10">
        <f>SUM(C$2:C310)</f>
        <v>242261.58407249305</v>
      </c>
      <c r="F310" s="12">
        <f>B310+IF(ROW()&gt;2,F309*(1+rendimento_lordo_mensile),0)</f>
        <v>811361.60664457118</v>
      </c>
      <c r="G310" s="12">
        <f>F310/(1+inflazione)^(($A310-$A$2)/365.24)</f>
        <v>488050.5213156821</v>
      </c>
      <c r="H310" s="14">
        <f>(F310-D310)*tassazione</f>
        <v>130614.01772758851</v>
      </c>
      <c r="I310" s="14">
        <f>H310/(1+inflazione)^(($A310-$A$2)/365.24)</f>
        <v>78566.990255690383</v>
      </c>
      <c r="J310" s="16">
        <f t="shared" si="9"/>
        <v>680747.58891698264</v>
      </c>
      <c r="K310" s="16">
        <f>J310/(1+inflazione)^(($A310-$A$2)/365.24)</f>
        <v>409483.53105999168</v>
      </c>
    </row>
    <row r="311" spans="1:11" x14ac:dyDescent="0.25">
      <c r="A311" s="5">
        <f t="shared" si="10"/>
        <v>54697</v>
      </c>
      <c r="B311" s="8">
        <f>B310*(1+aumento_risparmio_mensile)</f>
        <v>1000</v>
      </c>
      <c r="C311" s="8">
        <f>B311/(1+inflazione_mensile)^DATEDIF(A$2,A311,"M")</f>
        <v>600.54502993182371</v>
      </c>
      <c r="D311" s="10">
        <f>SUM(B$2:B311)</f>
        <v>310000</v>
      </c>
      <c r="E311" s="10">
        <f>SUM(C$2:C311)</f>
        <v>242862.12910242486</v>
      </c>
      <c r="F311" s="12">
        <f>B311+IF(ROW()&gt;2,F310*(1+rendimento_lordo_mensile),0)</f>
        <v>816839.71727589204</v>
      </c>
      <c r="G311" s="12">
        <f>F311/(1+inflazione)^(($A311-$A$2)/365.24)</f>
        <v>490547.17069914122</v>
      </c>
      <c r="H311" s="14">
        <f>(F311-D311)*tassazione</f>
        <v>131778.32649173195</v>
      </c>
      <c r="I311" s="14">
        <f>H311/(1+inflazione)^(($A311-$A$2)/365.24)</f>
        <v>79138.518674837047</v>
      </c>
      <c r="J311" s="16">
        <f t="shared" si="9"/>
        <v>685061.39078416012</v>
      </c>
      <c r="K311" s="16">
        <f>J311/(1+inflazione)^(($A311-$A$2)/365.24)</f>
        <v>411408.6520243042</v>
      </c>
    </row>
    <row r="312" spans="1:11" x14ac:dyDescent="0.25">
      <c r="A312" s="5">
        <f t="shared" si="10"/>
        <v>54728</v>
      </c>
      <c r="B312" s="8">
        <f>B311*(1+aumento_risparmio_mensile)</f>
        <v>1000</v>
      </c>
      <c r="C312" s="8">
        <f>B312/(1+inflazione_mensile)^DATEDIF(A$2,A312,"M")</f>
        <v>599.55481640756886</v>
      </c>
      <c r="D312" s="10">
        <f>SUM(B$2:B312)</f>
        <v>311000</v>
      </c>
      <c r="E312" s="10">
        <f>SUM(C$2:C312)</f>
        <v>243461.68391883242</v>
      </c>
      <c r="F312" s="12">
        <f>B312+IF(ROW()&gt;2,F311*(1+rendimento_lordo_mensile),0)</f>
        <v>822348.06299013621</v>
      </c>
      <c r="G312" s="12">
        <f>F312/(1+inflazione)^(($A312-$A$2)/365.24)</f>
        <v>493025.81204685365</v>
      </c>
      <c r="H312" s="14">
        <f>(F312-D312)*tassazione</f>
        <v>132950.49637743543</v>
      </c>
      <c r="I312" s="14">
        <f>H312/(1+inflazione)^(($A312-$A$2)/365.24)</f>
        <v>79708.373362221449</v>
      </c>
      <c r="J312" s="16">
        <f t="shared" si="9"/>
        <v>689397.56661270082</v>
      </c>
      <c r="K312" s="16">
        <f>J312/(1+inflazione)^(($A312-$A$2)/365.24)</f>
        <v>413317.43868463224</v>
      </c>
    </row>
    <row r="313" spans="1:11" x14ac:dyDescent="0.25">
      <c r="A313" s="5">
        <f t="shared" si="10"/>
        <v>54758</v>
      </c>
      <c r="B313" s="8">
        <f>B312*(1+aumento_risparmio_mensile)</f>
        <v>1000</v>
      </c>
      <c r="C313" s="8">
        <f>B313/(1+inflazione_mensile)^DATEDIF(A$2,A313,"M")</f>
        <v>598.5662356048831</v>
      </c>
      <c r="D313" s="10">
        <f>SUM(B$2:B313)</f>
        <v>312000</v>
      </c>
      <c r="E313" s="10">
        <f>SUM(C$2:C313)</f>
        <v>244060.25015443729</v>
      </c>
      <c r="F313" s="12">
        <f>B313+IF(ROW()&gt;2,F312*(1+rendimento_lordo_mensile),0)</f>
        <v>827886.81066240009</v>
      </c>
      <c r="G313" s="12">
        <f>F313/(1+inflazione)^(($A313-$A$2)/365.24)</f>
        <v>495539.80784675566</v>
      </c>
      <c r="H313" s="14">
        <f>(F313-D313)*tassazione</f>
        <v>134130.57077222402</v>
      </c>
      <c r="I313" s="14">
        <f>H313/(1+inflazione)^(($A313-$A$2)/365.24)</f>
        <v>80285.174749507903</v>
      </c>
      <c r="J313" s="16">
        <f t="shared" si="9"/>
        <v>693756.2398901761</v>
      </c>
      <c r="K313" s="16">
        <f>J313/(1+inflazione)^(($A313-$A$2)/365.24)</f>
        <v>415254.63309724774</v>
      </c>
    </row>
    <row r="314" spans="1:11" x14ac:dyDescent="0.25">
      <c r="A314" s="5">
        <f t="shared" si="10"/>
        <v>54789</v>
      </c>
      <c r="B314" s="8">
        <f>B313*(1+aumento_risparmio_mensile)</f>
        <v>1000</v>
      </c>
      <c r="C314" s="8">
        <f>B314/(1+inflazione_mensile)^DATEDIF(A$2,A314,"M")</f>
        <v>597.57928483164017</v>
      </c>
      <c r="D314" s="10">
        <f>SUM(B$2:B314)</f>
        <v>313000</v>
      </c>
      <c r="E314" s="10">
        <f>SUM(C$2:C314)</f>
        <v>244657.82943926894</v>
      </c>
      <c r="F314" s="12">
        <f>B314+IF(ROW()&gt;2,F313*(1+rendimento_lordo_mensile),0)</f>
        <v>833456.12808880594</v>
      </c>
      <c r="G314" s="12">
        <f>F314/(1+inflazione)^(($A314-$A$2)/365.24)</f>
        <v>498035.59459709487</v>
      </c>
      <c r="H314" s="14">
        <f>(F314-D314)*tassazione</f>
        <v>135318.59330308955</v>
      </c>
      <c r="I314" s="14">
        <f>H314/(1+inflazione)^(($A314-$A$2)/365.24)</f>
        <v>80860.256232426182</v>
      </c>
      <c r="J314" s="16">
        <f t="shared" si="9"/>
        <v>698137.53478571633</v>
      </c>
      <c r="K314" s="16">
        <f>J314/(1+inflazione)^(($A314-$A$2)/365.24)</f>
        <v>417175.33836466866</v>
      </c>
    </row>
    <row r="315" spans="1:11" x14ac:dyDescent="0.25">
      <c r="A315" s="5">
        <f t="shared" si="10"/>
        <v>54820</v>
      </c>
      <c r="B315" s="8">
        <f>B314*(1+aumento_risparmio_mensile)</f>
        <v>1000</v>
      </c>
      <c r="C315" s="8">
        <f>B315/(1+inflazione_mensile)^DATEDIF(A$2,A315,"M")</f>
        <v>596.59396140015315</v>
      </c>
      <c r="D315" s="10">
        <f>SUM(B$2:B315)</f>
        <v>314000</v>
      </c>
      <c r="E315" s="10">
        <f>SUM(C$2:C315)</f>
        <v>245254.4234006691</v>
      </c>
      <c r="F315" s="12">
        <f>B315+IF(ROW()&gt;2,F314*(1+rendimento_lordo_mensile),0)</f>
        <v>839056.18399158551</v>
      </c>
      <c r="G315" s="12">
        <f>F315/(1+inflazione)^(($A315-$A$2)/365.24)</f>
        <v>500539.93829179771</v>
      </c>
      <c r="H315" s="14">
        <f>(F315-D315)*tassazione</f>
        <v>136514.60783781225</v>
      </c>
      <c r="I315" s="14">
        <f>H315/(1+inflazione)^(($A315-$A$2)/365.24)</f>
        <v>81437.947406574109</v>
      </c>
      <c r="J315" s="16">
        <f t="shared" si="9"/>
        <v>702541.57615377323</v>
      </c>
      <c r="K315" s="16">
        <f>J315/(1+inflazione)^(($A315-$A$2)/365.24)</f>
        <v>419101.99088522361</v>
      </c>
    </row>
    <row r="316" spans="1:11" x14ac:dyDescent="0.25">
      <c r="A316" s="5">
        <f t="shared" si="10"/>
        <v>54848</v>
      </c>
      <c r="B316" s="8">
        <f>B315*(1+aumento_risparmio_mensile)</f>
        <v>1000</v>
      </c>
      <c r="C316" s="8">
        <f>B316/(1+inflazione_mensile)^DATEDIF(A$2,A316,"M")</f>
        <v>595.61026262716643</v>
      </c>
      <c r="D316" s="10">
        <f>SUM(B$2:B316)</f>
        <v>315000</v>
      </c>
      <c r="E316" s="10">
        <f>SUM(C$2:C316)</f>
        <v>245850.03366329626</v>
      </c>
      <c r="F316" s="12">
        <f>B316+IF(ROW()&gt;2,F315*(1+rendimento_lordo_mensile),0)</f>
        <v>844687.14802419126</v>
      </c>
      <c r="G316" s="12">
        <f>F316/(1+inflazione)^(($A316-$A$2)/365.24)</f>
        <v>503134.70379739261</v>
      </c>
      <c r="H316" s="14">
        <f>(F316-D316)*tassazione</f>
        <v>137718.65848628973</v>
      </c>
      <c r="I316" s="14">
        <f>H316/(1+inflazione)^(($A316-$A$2)/365.24)</f>
        <v>82031.597860761103</v>
      </c>
      <c r="J316" s="16">
        <f t="shared" si="9"/>
        <v>706968.48953790148</v>
      </c>
      <c r="K316" s="16">
        <f>J316/(1+inflazione)^(($A316-$A$2)/365.24)</f>
        <v>421103.10593663144</v>
      </c>
    </row>
    <row r="317" spans="1:11" x14ac:dyDescent="0.25">
      <c r="A317" s="5">
        <f t="shared" si="10"/>
        <v>54879</v>
      </c>
      <c r="B317" s="8">
        <f>B316*(1+aumento_risparmio_mensile)</f>
        <v>1000</v>
      </c>
      <c r="C317" s="8">
        <f>B317/(1+inflazione_mensile)^DATEDIF(A$2,A317,"M")</f>
        <v>594.62818583384853</v>
      </c>
      <c r="D317" s="10">
        <f>SUM(B$2:B317)</f>
        <v>316000</v>
      </c>
      <c r="E317" s="10">
        <f>SUM(C$2:C317)</f>
        <v>246444.66184913012</v>
      </c>
      <c r="F317" s="12">
        <f>B317+IF(ROW()&gt;2,F316*(1+rendimento_lordo_mensile),0)</f>
        <v>850349.19077643636</v>
      </c>
      <c r="G317" s="12">
        <f>F317/(1+inflazione)^(($A317-$A$2)/365.24)</f>
        <v>505656.6750775901</v>
      </c>
      <c r="H317" s="14">
        <f>(F317-D317)*tassazione</f>
        <v>138930.78960187346</v>
      </c>
      <c r="I317" s="14">
        <f>H317/(1+inflazione)^(($A317-$A$2)/365.24)</f>
        <v>82614.626906203746</v>
      </c>
      <c r="J317" s="16">
        <f t="shared" si="9"/>
        <v>711418.40117456287</v>
      </c>
      <c r="K317" s="16">
        <f>J317/(1+inflazione)^(($A317-$A$2)/365.24)</f>
        <v>423042.04817138636</v>
      </c>
    </row>
    <row r="318" spans="1:11" x14ac:dyDescent="0.25">
      <c r="A318" s="5">
        <f t="shared" si="10"/>
        <v>54909</v>
      </c>
      <c r="B318" s="8">
        <f>B317*(1+aumento_risparmio_mensile)</f>
        <v>1000</v>
      </c>
      <c r="C318" s="8">
        <f>B318/(1+inflazione_mensile)^DATEDIF(A$2,A318,"M")</f>
        <v>593.64772834578514</v>
      </c>
      <c r="D318" s="10">
        <f>SUM(B$2:B318)</f>
        <v>317000</v>
      </c>
      <c r="E318" s="10">
        <f>SUM(C$2:C318)</f>
        <v>247038.30957747591</v>
      </c>
      <c r="F318" s="12">
        <f>B318+IF(ROW()&gt;2,F317*(1+rendimento_lordo_mensile),0)</f>
        <v>856042.48377966229</v>
      </c>
      <c r="G318" s="12">
        <f>F318/(1+inflazione)^(($A318-$A$2)/365.24)</f>
        <v>508214.8621993438</v>
      </c>
      <c r="H318" s="14">
        <f>(F318-D318)*tassazione</f>
        <v>140151.0457827122</v>
      </c>
      <c r="I318" s="14">
        <f>H318/(1+inflazione)^(($A318-$A$2)/365.24)</f>
        <v>83204.800893839943</v>
      </c>
      <c r="J318" s="16">
        <f t="shared" si="9"/>
        <v>715891.43799695012</v>
      </c>
      <c r="K318" s="16">
        <f>J318/(1+inflazione)^(($A318-$A$2)/365.24)</f>
        <v>425010.06130550388</v>
      </c>
    </row>
    <row r="319" spans="1:11" x14ac:dyDescent="0.25">
      <c r="A319" s="5">
        <f t="shared" si="10"/>
        <v>54940</v>
      </c>
      <c r="B319" s="8">
        <f>B318*(1+aumento_risparmio_mensile)</f>
        <v>1000</v>
      </c>
      <c r="C319" s="8">
        <f>B319/(1+inflazione_mensile)^DATEDIF(A$2,A319,"M")</f>
        <v>592.66888749297198</v>
      </c>
      <c r="D319" s="10">
        <f>SUM(B$2:B319)</f>
        <v>318000</v>
      </c>
      <c r="E319" s="10">
        <f>SUM(C$2:C319)</f>
        <v>247630.97846496888</v>
      </c>
      <c r="F319" s="12">
        <f>B319+IF(ROW()&gt;2,F318*(1+rendimento_lordo_mensile),0)</f>
        <v>861767.19951193547</v>
      </c>
      <c r="G319" s="12">
        <f>F319/(1+inflazione)^(($A319-$A$2)/365.24)</f>
        <v>510754.33028457413</v>
      </c>
      <c r="H319" s="14">
        <f>(F319-D319)*tassazione</f>
        <v>141379.47187310323</v>
      </c>
      <c r="I319" s="14">
        <f>H319/(1+inflazione)^(($A319-$A$2)/365.24)</f>
        <v>83793.137535787027</v>
      </c>
      <c r="J319" s="16">
        <f t="shared" si="9"/>
        <v>720387.72763883229</v>
      </c>
      <c r="K319" s="16">
        <f>J319/(1+inflazione)^(($A319-$A$2)/365.24)</f>
        <v>426961.19274878711</v>
      </c>
    </row>
    <row r="320" spans="1:11" x14ac:dyDescent="0.25">
      <c r="A320" s="5">
        <f t="shared" si="10"/>
        <v>54970</v>
      </c>
      <c r="B320" s="8">
        <f>B319*(1+aumento_risparmio_mensile)</f>
        <v>1000</v>
      </c>
      <c r="C320" s="8">
        <f>B320/(1+inflazione_mensile)^DATEDIF(A$2,A320,"M")</f>
        <v>591.69166060980695</v>
      </c>
      <c r="D320" s="10">
        <f>SUM(B$2:B320)</f>
        <v>319000</v>
      </c>
      <c r="E320" s="10">
        <f>SUM(C$2:C320)</f>
        <v>248222.67012557868</v>
      </c>
      <c r="F320" s="12">
        <f>B320+IF(ROW()&gt;2,F319*(1+rendimento_lordo_mensile),0)</f>
        <v>867523.51140327274</v>
      </c>
      <c r="G320" s="12">
        <f>F320/(1+inflazione)^(($A320-$A$2)/365.24)</f>
        <v>513330.36187778722</v>
      </c>
      <c r="H320" s="14">
        <f>(F320-D320)*tassazione</f>
        <v>142616.11296485091</v>
      </c>
      <c r="I320" s="14">
        <f>H320/(1+inflazione)^(($A320-$A$2)/365.24)</f>
        <v>84388.699459487776</v>
      </c>
      <c r="J320" s="16">
        <f t="shared" si="9"/>
        <v>724907.39843842178</v>
      </c>
      <c r="K320" s="16">
        <f>J320/(1+inflazione)^(($A320-$A$2)/365.24)</f>
        <v>428941.66241829941</v>
      </c>
    </row>
    <row r="321" spans="1:11" x14ac:dyDescent="0.25">
      <c r="A321" s="5">
        <f t="shared" si="10"/>
        <v>55001</v>
      </c>
      <c r="B321" s="8">
        <f>B320*(1+aumento_risparmio_mensile)</f>
        <v>1000</v>
      </c>
      <c r="C321" s="8">
        <f>B321/(1+inflazione_mensile)^DATEDIF(A$2,A321,"M")</f>
        <v>590.71604503508252</v>
      </c>
      <c r="D321" s="10">
        <f>SUM(B$2:B321)</f>
        <v>320000</v>
      </c>
      <c r="E321" s="10">
        <f>SUM(C$2:C321)</f>
        <v>248813.38617061375</v>
      </c>
      <c r="F321" s="12">
        <f>B321+IF(ROW()&gt;2,F320*(1+rendimento_lordo_mensile),0)</f>
        <v>873311.59384089499</v>
      </c>
      <c r="G321" s="12">
        <f>F321/(1+inflazione)^(($A321-$A$2)/365.24)</f>
        <v>515887.46863050462</v>
      </c>
      <c r="H321" s="14">
        <f>(F321-D321)*tassazione</f>
        <v>143861.01439863269</v>
      </c>
      <c r="I321" s="14">
        <f>H321/(1+inflazione)^(($A321-$A$2)/365.24)</f>
        <v>84982.376366170531</v>
      </c>
      <c r="J321" s="16">
        <f t="shared" si="9"/>
        <v>729450.5794422623</v>
      </c>
      <c r="K321" s="16">
        <f>J321/(1+inflazione)^(($A321-$A$2)/365.24)</f>
        <v>430905.09226433409</v>
      </c>
    </row>
    <row r="322" spans="1:11" x14ac:dyDescent="0.25">
      <c r="A322" s="5">
        <f t="shared" si="10"/>
        <v>55032</v>
      </c>
      <c r="B322" s="8">
        <f>B321*(1+aumento_risparmio_mensile)</f>
        <v>1000</v>
      </c>
      <c r="C322" s="8">
        <f>B322/(1+inflazione_mensile)^DATEDIF(A$2,A322,"M")</f>
        <v>589.74203811198038</v>
      </c>
      <c r="D322" s="10">
        <f>SUM(B$2:B322)</f>
        <v>321000</v>
      </c>
      <c r="E322" s="10">
        <f>SUM(C$2:C322)</f>
        <v>249403.12820872574</v>
      </c>
      <c r="F322" s="12">
        <f>B322+IF(ROW()&gt;2,F321*(1+rendimento_lordo_mensile),0)</f>
        <v>879131.62217451062</v>
      </c>
      <c r="G322" s="12">
        <f>F322/(1+inflazione)^(($A322-$A$2)/365.24)</f>
        <v>518453.3786906029</v>
      </c>
      <c r="H322" s="14">
        <f>(F322-D322)*tassazione</f>
        <v>145114.22176537276</v>
      </c>
      <c r="I322" s="14">
        <f>H322/(1+inflazione)^(($A322-$A$2)/365.24)</f>
        <v>85578.719582652586</v>
      </c>
      <c r="J322" s="16">
        <f t="shared" si="9"/>
        <v>734017.40040913783</v>
      </c>
      <c r="K322" s="16">
        <f>J322/(1+inflazione)^(($A322-$A$2)/365.24)</f>
        <v>432874.65910795028</v>
      </c>
    </row>
    <row r="323" spans="1:11" x14ac:dyDescent="0.25">
      <c r="A323" s="5">
        <f t="shared" si="10"/>
        <v>55062</v>
      </c>
      <c r="B323" s="8">
        <f>B322*(1+aumento_risparmio_mensile)</f>
        <v>1000</v>
      </c>
      <c r="C323" s="8">
        <f>B323/(1+inflazione_mensile)^DATEDIF(A$2,A323,"M")</f>
        <v>588.76963718806223</v>
      </c>
      <c r="D323" s="10">
        <f>SUM(B$2:B323)</f>
        <v>322000</v>
      </c>
      <c r="E323" s="10">
        <f>SUM(C$2:C323)</f>
        <v>249991.8978459138</v>
      </c>
      <c r="F323" s="12">
        <f>B323+IF(ROW()&gt;2,F322*(1+rendimento_lordo_mensile),0)</f>
        <v>884983.77272162749</v>
      </c>
      <c r="G323" s="12">
        <f>F323/(1+inflazione)^(($A323-$A$2)/365.24)</f>
        <v>521056.3773793088</v>
      </c>
      <c r="H323" s="14">
        <f>(F323-D323)*tassazione</f>
        <v>146375.78090762315</v>
      </c>
      <c r="I323" s="14">
        <f>H323/(1+inflazione)^(($A323-$A$2)/365.24)</f>
        <v>86182.409764686527</v>
      </c>
      <c r="J323" s="16">
        <f t="shared" ref="J323:J386" si="11">F323-H323</f>
        <v>738607.99181400437</v>
      </c>
      <c r="K323" s="16">
        <f>J323/(1+inflazione)^(($A323-$A$2)/365.24)</f>
        <v>434873.96761462232</v>
      </c>
    </row>
    <row r="324" spans="1:11" x14ac:dyDescent="0.25">
      <c r="A324" s="5">
        <f t="shared" ref="A324:A387" si="12">EDATE(A323,1)</f>
        <v>55093</v>
      </c>
      <c r="B324" s="8">
        <f>B323*(1+aumento_risparmio_mensile)</f>
        <v>1000</v>
      </c>
      <c r="C324" s="8">
        <f>B324/(1+inflazione_mensile)^DATEDIF(A$2,A324,"M")</f>
        <v>587.79883961526332</v>
      </c>
      <c r="D324" s="10">
        <f>SUM(B$2:B324)</f>
        <v>323000</v>
      </c>
      <c r="E324" s="10">
        <f>SUM(C$2:C324)</f>
        <v>250579.69668552905</v>
      </c>
      <c r="F324" s="12">
        <f>B324+IF(ROW()&gt;2,F323*(1+rendimento_lordo_mensile),0)</f>
        <v>890868.22277289454</v>
      </c>
      <c r="G324" s="12">
        <f>F324/(1+inflazione)^(($A324-$A$2)/365.24)</f>
        <v>523640.14043460839</v>
      </c>
      <c r="H324" s="14">
        <f>(F324-D324)*tassazione</f>
        <v>147645.73792095258</v>
      </c>
      <c r="I324" s="14">
        <f>H324/(1+inflazione)^(($A324-$A$2)/365.24)</f>
        <v>86784.142663497099</v>
      </c>
      <c r="J324" s="16">
        <f t="shared" si="11"/>
        <v>743222.48485194193</v>
      </c>
      <c r="K324" s="16">
        <f>J324/(1+inflazione)^(($A324-$A$2)/365.24)</f>
        <v>436855.99777111126</v>
      </c>
    </row>
    <row r="325" spans="1:11" x14ac:dyDescent="0.25">
      <c r="A325" s="5">
        <f t="shared" si="12"/>
        <v>55123</v>
      </c>
      <c r="B325" s="8">
        <f>B324*(1+aumento_risparmio_mensile)</f>
        <v>1000</v>
      </c>
      <c r="C325" s="8">
        <f>B325/(1+inflazione_mensile)^DATEDIF(A$2,A325,"M")</f>
        <v>586.82964274988512</v>
      </c>
      <c r="D325" s="10">
        <f>SUM(B$2:B325)</f>
        <v>324000</v>
      </c>
      <c r="E325" s="10">
        <f>SUM(C$2:C325)</f>
        <v>251166.52632827894</v>
      </c>
      <c r="F325" s="12">
        <f>B325+IF(ROW()&gt;2,F324*(1+rendimento_lordo_mensile),0)</f>
        <v>896785.15059747291</v>
      </c>
      <c r="G325" s="12">
        <f>F325/(1+inflazione)^(($A325-$A$2)/365.24)</f>
        <v>526261.345972843</v>
      </c>
      <c r="H325" s="14">
        <f>(F325-D325)*tassazione</f>
        <v>148924.13915534297</v>
      </c>
      <c r="I325" s="14">
        <f>H325/(1+inflazione)^(($A325-$A$2)/365.24)</f>
        <v>87393.304703498521</v>
      </c>
      <c r="J325" s="16">
        <f t="shared" si="11"/>
        <v>747861.01144212997</v>
      </c>
      <c r="K325" s="16">
        <f>J325/(1+inflazione)^(($A325-$A$2)/365.24)</f>
        <v>438868.04126934445</v>
      </c>
    </row>
    <row r="326" spans="1:11" x14ac:dyDescent="0.25">
      <c r="A326" s="5">
        <f t="shared" si="12"/>
        <v>55154</v>
      </c>
      <c r="B326" s="8">
        <f>B325*(1+aumento_risparmio_mensile)</f>
        <v>1000</v>
      </c>
      <c r="C326" s="8">
        <f>B326/(1+inflazione_mensile)^DATEDIF(A$2,A326,"M")</f>
        <v>585.86204395258824</v>
      </c>
      <c r="D326" s="10">
        <f>SUM(B$2:B326)</f>
        <v>325000</v>
      </c>
      <c r="E326" s="10">
        <f>SUM(C$2:C326)</f>
        <v>251752.38837223154</v>
      </c>
      <c r="F326" s="12">
        <f>B326+IF(ROW()&gt;2,F325*(1+rendimento_lordo_mensile),0)</f>
        <v>902734.73544843623</v>
      </c>
      <c r="G326" s="12">
        <f>F326/(1+inflazione)^(($A326-$A$2)/365.24)</f>
        <v>528863.10658481508</v>
      </c>
      <c r="H326" s="14">
        <f>(F326-D326)*tassazione</f>
        <v>150211.03121659343</v>
      </c>
      <c r="I326" s="14">
        <f>H326/(1+inflazione)^(($A326-$A$2)/365.24)</f>
        <v>88000.460703501827</v>
      </c>
      <c r="J326" s="16">
        <f t="shared" si="11"/>
        <v>752523.70423184277</v>
      </c>
      <c r="K326" s="16">
        <f>J326/(1+inflazione)^(($A326-$A$2)/365.24)</f>
        <v>440862.64588131319</v>
      </c>
    </row>
    <row r="327" spans="1:11" x14ac:dyDescent="0.25">
      <c r="A327" s="5">
        <f t="shared" si="12"/>
        <v>55185</v>
      </c>
      <c r="B327" s="8">
        <f>B326*(1+aumento_risparmio_mensile)</f>
        <v>1000</v>
      </c>
      <c r="C327" s="8">
        <f>B327/(1+inflazione_mensile)^DATEDIF(A$2,A327,"M")</f>
        <v>584.89604058838529</v>
      </c>
      <c r="D327" s="10">
        <f>SUM(B$2:B327)</f>
        <v>326000</v>
      </c>
      <c r="E327" s="10">
        <f>SUM(C$2:C327)</f>
        <v>252337.28441281992</v>
      </c>
      <c r="F327" s="12">
        <f>B327+IF(ROW()&gt;2,F326*(1+rendimento_lordo_mensile),0)</f>
        <v>908717.15756820166</v>
      </c>
      <c r="G327" s="12">
        <f>F327/(1+inflazione)^(($A327-$A$2)/365.24)</f>
        <v>531473.84975206223</v>
      </c>
      <c r="H327" s="14">
        <f>(F327-D327)*tassazione</f>
        <v>151506.46096773245</v>
      </c>
      <c r="I327" s="14">
        <f>H327/(1+inflazione)^(($A327-$A$2)/365.24)</f>
        <v>88610.324348132432</v>
      </c>
      <c r="J327" s="16">
        <f t="shared" si="11"/>
        <v>757210.69660046918</v>
      </c>
      <c r="K327" s="16">
        <f>J327/(1+inflazione)^(($A327-$A$2)/365.24)</f>
        <v>442863.52540392976</v>
      </c>
    </row>
    <row r="328" spans="1:11" x14ac:dyDescent="0.25">
      <c r="A328" s="5">
        <f t="shared" si="12"/>
        <v>55213</v>
      </c>
      <c r="B328" s="8">
        <f>B327*(1+aumento_risparmio_mensile)</f>
        <v>1000</v>
      </c>
      <c r="C328" s="8">
        <f>B328/(1+inflazione_mensile)^DATEDIF(A$2,A328,"M")</f>
        <v>583.93163002663357</v>
      </c>
      <c r="D328" s="10">
        <f>SUM(B$2:B328)</f>
        <v>327000</v>
      </c>
      <c r="E328" s="10">
        <f>SUM(C$2:C328)</f>
        <v>252921.21604284656</v>
      </c>
      <c r="F328" s="12">
        <f>B328+IF(ROW()&gt;2,F327*(1+rendimento_lordo_mensile),0)</f>
        <v>914732.59819398972</v>
      </c>
      <c r="G328" s="12">
        <f>F328/(1+inflazione)^(($A328-$A$2)/365.24)</f>
        <v>534180.49126077536</v>
      </c>
      <c r="H328" s="14">
        <f>(F328-D328)*tassazione</f>
        <v>152810.47553043734</v>
      </c>
      <c r="I328" s="14">
        <f>H328/(1+inflazione)^(($A328-$A$2)/365.24)</f>
        <v>89237.41763418664</v>
      </c>
      <c r="J328" s="16">
        <f t="shared" si="11"/>
        <v>761922.12266355241</v>
      </c>
      <c r="K328" s="16">
        <f>J328/(1+inflazione)^(($A328-$A$2)/365.24)</f>
        <v>444943.07362658868</v>
      </c>
    </row>
    <row r="329" spans="1:11" x14ac:dyDescent="0.25">
      <c r="A329" s="5">
        <f t="shared" si="12"/>
        <v>55244</v>
      </c>
      <c r="B329" s="8">
        <f>B328*(1+aumento_risparmio_mensile)</f>
        <v>1000</v>
      </c>
      <c r="C329" s="8">
        <f>B329/(1+inflazione_mensile)^DATEDIF(A$2,A329,"M")</f>
        <v>582.96880964102775</v>
      </c>
      <c r="D329" s="10">
        <f>SUM(B$2:B329)</f>
        <v>328000</v>
      </c>
      <c r="E329" s="10">
        <f>SUM(C$2:C329)</f>
        <v>253504.18485248758</v>
      </c>
      <c r="F329" s="12">
        <f>B329+IF(ROW()&gt;2,F328*(1+rendimento_lordo_mensile),0)</f>
        <v>920781.23956331541</v>
      </c>
      <c r="G329" s="12">
        <f>F329/(1+inflazione)^(($A329-$A$2)/365.24)</f>
        <v>536809.73548052087</v>
      </c>
      <c r="H329" s="14">
        <f>(F329-D329)*tassazione</f>
        <v>154123.12228646202</v>
      </c>
      <c r="I329" s="14">
        <f>H329/(1+inflazione)^(($A329-$A$2)/365.24)</f>
        <v>89852.821659643043</v>
      </c>
      <c r="J329" s="16">
        <f t="shared" si="11"/>
        <v>766658.11727685342</v>
      </c>
      <c r="K329" s="16">
        <f>J329/(1+inflazione)^(($A329-$A$2)/365.24)</f>
        <v>446956.91382087779</v>
      </c>
    </row>
    <row r="330" spans="1:11" x14ac:dyDescent="0.25">
      <c r="A330" s="5">
        <f t="shared" si="12"/>
        <v>55274</v>
      </c>
      <c r="B330" s="8">
        <f>B329*(1+aumento_risparmio_mensile)</f>
        <v>1000</v>
      </c>
      <c r="C330" s="8">
        <f>B330/(1+inflazione_mensile)^DATEDIF(A$2,A330,"M")</f>
        <v>582.00757680959305</v>
      </c>
      <c r="D330" s="10">
        <f>SUM(B$2:B330)</f>
        <v>329000</v>
      </c>
      <c r="E330" s="10">
        <f>SUM(C$2:C330)</f>
        <v>254086.19242929717</v>
      </c>
      <c r="F330" s="12">
        <f>B330+IF(ROW()&gt;2,F329*(1+rendimento_lordo_mensile),0)</f>
        <v>926863.2649195086</v>
      </c>
      <c r="G330" s="12">
        <f>F330/(1+inflazione)^(($A330-$A$2)/365.24)</f>
        <v>539477.32097920007</v>
      </c>
      <c r="H330" s="14">
        <f>(F330-D330)*tassazione</f>
        <v>155444.44887907224</v>
      </c>
      <c r="I330" s="14">
        <f>H330/(1+inflazione)^(($A330-$A$2)/365.24)</f>
        <v>90475.864149878296</v>
      </c>
      <c r="J330" s="16">
        <f t="shared" si="11"/>
        <v>771418.81604043639</v>
      </c>
      <c r="K330" s="16">
        <f>J330/(1+inflazione)^(($A330-$A$2)/365.24)</f>
        <v>449001.4568293218</v>
      </c>
    </row>
    <row r="331" spans="1:11" x14ac:dyDescent="0.25">
      <c r="A331" s="5">
        <f t="shared" si="12"/>
        <v>55305</v>
      </c>
      <c r="B331" s="8">
        <f>B330*(1+aumento_risparmio_mensile)</f>
        <v>1000</v>
      </c>
      <c r="C331" s="8">
        <f>B331/(1+inflazione_mensile)^DATEDIF(A$2,A331,"M")</f>
        <v>581.0479289146781</v>
      </c>
      <c r="D331" s="10">
        <f>SUM(B$2:B331)</f>
        <v>330000</v>
      </c>
      <c r="E331" s="10">
        <f>SUM(C$2:C331)</f>
        <v>254667.24035821186</v>
      </c>
      <c r="F331" s="12">
        <f>B331+IF(ROW()&gt;2,F330*(1+rendimento_lordo_mensile),0)</f>
        <v>932978.85851726565</v>
      </c>
      <c r="G331" s="12">
        <f>F331/(1+inflazione)^(($A331-$A$2)/365.24)</f>
        <v>542124.93046621059</v>
      </c>
      <c r="H331" s="14">
        <f>(F331-D331)*tassazione</f>
        <v>156774.50321448909</v>
      </c>
      <c r="I331" s="14">
        <f>H331/(1+inflazione)^(($A331-$A$2)/365.24)</f>
        <v>91096.776607673542</v>
      </c>
      <c r="J331" s="16">
        <f t="shared" si="11"/>
        <v>776204.35530277656</v>
      </c>
      <c r="K331" s="16">
        <f>J331/(1+inflazione)^(($A331-$A$2)/365.24)</f>
        <v>451028.15385853703</v>
      </c>
    </row>
    <row r="332" spans="1:11" x14ac:dyDescent="0.25">
      <c r="A332" s="5">
        <f t="shared" si="12"/>
        <v>55335</v>
      </c>
      <c r="B332" s="8">
        <f>B331*(1+aumento_risparmio_mensile)</f>
        <v>1000</v>
      </c>
      <c r="C332" s="8">
        <f>B332/(1+inflazione_mensile)^DATEDIF(A$2,A332,"M")</f>
        <v>580.08986334294752</v>
      </c>
      <c r="D332" s="10">
        <f>SUM(B$2:B332)</f>
        <v>331000</v>
      </c>
      <c r="E332" s="10">
        <f>SUM(C$2:C332)</f>
        <v>255247.33022155482</v>
      </c>
      <c r="F332" s="12">
        <f>B332+IF(ROW()&gt;2,F331*(1+rendimento_lordo_mensile),0)</f>
        <v>939128.20562823152</v>
      </c>
      <c r="G332" s="12">
        <f>F332/(1+inflazione)^(($A332-$A$2)/365.24)</f>
        <v>544811.24400291545</v>
      </c>
      <c r="H332" s="14">
        <f>(F332-D332)*tassazione</f>
        <v>158113.33346334021</v>
      </c>
      <c r="I332" s="14">
        <f>H332/(1+inflazione)^(($A332-$A$2)/365.24)</f>
        <v>91725.412335992383</v>
      </c>
      <c r="J332" s="16">
        <f t="shared" si="11"/>
        <v>781014.87216489133</v>
      </c>
      <c r="K332" s="16">
        <f>J332/(1+inflazione)^(($A332-$A$2)/365.24)</f>
        <v>453085.83166692307</v>
      </c>
    </row>
    <row r="333" spans="1:11" x14ac:dyDescent="0.25">
      <c r="A333" s="5">
        <f t="shared" si="12"/>
        <v>55366</v>
      </c>
      <c r="B333" s="8">
        <f>B332*(1+aumento_risparmio_mensile)</f>
        <v>1000</v>
      </c>
      <c r="C333" s="8">
        <f>B333/(1+inflazione_mensile)^DATEDIF(A$2,A333,"M")</f>
        <v>579.13337748537469</v>
      </c>
      <c r="D333" s="10">
        <f>SUM(B$2:B333)</f>
        <v>332000</v>
      </c>
      <c r="E333" s="10">
        <f>SUM(C$2:C333)</f>
        <v>255826.4635990402</v>
      </c>
      <c r="F333" s="12">
        <f>B333+IF(ROW()&gt;2,F332*(1+rendimento_lordo_mensile),0)</f>
        <v>945311.49254661216</v>
      </c>
      <c r="G333" s="12">
        <f>F333/(1+inflazione)^(($A333-$A$2)/365.24)</f>
        <v>547477.36720399442</v>
      </c>
      <c r="H333" s="14">
        <f>(F333-D333)*tassazione</f>
        <v>159460.98806211917</v>
      </c>
      <c r="I333" s="14">
        <f>H333/(1+inflazione)^(($A333-$A$2)/365.24)</f>
        <v>92351.867722259689</v>
      </c>
      <c r="J333" s="16">
        <f t="shared" si="11"/>
        <v>785850.50448449305</v>
      </c>
      <c r="K333" s="16">
        <f>J333/(1+inflazione)^(($A333-$A$2)/365.24)</f>
        <v>455125.49948173482</v>
      </c>
    </row>
    <row r="334" spans="1:11" x14ac:dyDescent="0.25">
      <c r="A334" s="5">
        <f t="shared" si="12"/>
        <v>55397</v>
      </c>
      <c r="B334" s="8">
        <f>B333*(1+aumento_risparmio_mensile)</f>
        <v>1000</v>
      </c>
      <c r="C334" s="8">
        <f>B334/(1+inflazione_mensile)^DATEDIF(A$2,A334,"M")</f>
        <v>578.17846873723545</v>
      </c>
      <c r="D334" s="10">
        <f>SUM(B$2:B334)</f>
        <v>333000</v>
      </c>
      <c r="E334" s="10">
        <f>SUM(C$2:C334)</f>
        <v>256404.64206777743</v>
      </c>
      <c r="F334" s="12">
        <f>B334+IF(ROW()&gt;2,F333*(1+rendimento_lordo_mensile),0)</f>
        <v>951528.90659481869</v>
      </c>
      <c r="G334" s="12">
        <f>F334/(1+inflazione)^(($A334-$A$2)/365.24)</f>
        <v>550152.73075367883</v>
      </c>
      <c r="H334" s="14">
        <f>(F334-D334)*tassazione</f>
        <v>160817.51571465287</v>
      </c>
      <c r="I334" s="14">
        <f>H334/(1+inflazione)^(($A334-$A$2)/365.24)</f>
        <v>92981.090548322274</v>
      </c>
      <c r="J334" s="16">
        <f t="shared" si="11"/>
        <v>790711.39088016585</v>
      </c>
      <c r="K334" s="16">
        <f>J334/(1+inflazione)^(($A334-$A$2)/365.24)</f>
        <v>457171.64020535653</v>
      </c>
    </row>
    <row r="335" spans="1:11" x14ac:dyDescent="0.25">
      <c r="A335" s="5">
        <f t="shared" si="12"/>
        <v>55427</v>
      </c>
      <c r="B335" s="8">
        <f>B334*(1+aumento_risparmio_mensile)</f>
        <v>1000</v>
      </c>
      <c r="C335" s="8">
        <f>B335/(1+inflazione_mensile)^DATEDIF(A$2,A335,"M")</f>
        <v>577.22513449809992</v>
      </c>
      <c r="D335" s="10">
        <f>SUM(B$2:B335)</f>
        <v>334000</v>
      </c>
      <c r="E335" s="10">
        <f>SUM(C$2:C335)</f>
        <v>256981.86720227552</v>
      </c>
      <c r="F335" s="12">
        <f>B335+IF(ROW()&gt;2,F334*(1+rendimento_lordo_mensile),0)</f>
        <v>957780.63612914213</v>
      </c>
      <c r="G335" s="12">
        <f>F335/(1+inflazione)^(($A335-$A$2)/365.24)</f>
        <v>552867.3462989711</v>
      </c>
      <c r="H335" s="14">
        <f>(F335-D335)*tassazione</f>
        <v>162182.96539357697</v>
      </c>
      <c r="I335" s="14">
        <f>H335/(1+inflazione)^(($A335-$A$2)/365.24)</f>
        <v>93618.165067971495</v>
      </c>
      <c r="J335" s="16">
        <f t="shared" si="11"/>
        <v>795597.67073556513</v>
      </c>
      <c r="K335" s="16">
        <f>J335/(1+inflazione)^(($A335-$A$2)/365.24)</f>
        <v>459249.18123099965</v>
      </c>
    </row>
    <row r="336" spans="1:11" x14ac:dyDescent="0.25">
      <c r="A336" s="5">
        <f t="shared" si="12"/>
        <v>55458</v>
      </c>
      <c r="B336" s="8">
        <f>B335*(1+aumento_risparmio_mensile)</f>
        <v>1000</v>
      </c>
      <c r="C336" s="8">
        <f>B336/(1+inflazione_mensile)^DATEDIF(A$2,A336,"M")</f>
        <v>576.27337217182674</v>
      </c>
      <c r="D336" s="10">
        <f>SUM(B$2:B336)</f>
        <v>335000</v>
      </c>
      <c r="E336" s="10">
        <f>SUM(C$2:C336)</f>
        <v>257558.14057444734</v>
      </c>
      <c r="F336" s="12">
        <f>B336+IF(ROW()&gt;2,F335*(1+rendimento_lordo_mensile),0)</f>
        <v>964066.87054545968</v>
      </c>
      <c r="G336" s="12">
        <f>F336/(1+inflazione)^(($A336-$A$2)/365.24)</f>
        <v>555561.44783933368</v>
      </c>
      <c r="H336" s="14">
        <f>(F336-D336)*tassazione</f>
        <v>163557.38634181951</v>
      </c>
      <c r="I336" s="14">
        <f>H336/(1+inflazione)^(($A336-$A$2)/365.24)</f>
        <v>94252.983000512526</v>
      </c>
      <c r="J336" s="16">
        <f t="shared" si="11"/>
        <v>800509.48420364014</v>
      </c>
      <c r="K336" s="16">
        <f>J336/(1+inflazione)^(($A336-$A$2)/365.24)</f>
        <v>461308.46483882121</v>
      </c>
    </row>
    <row r="337" spans="1:11" x14ac:dyDescent="0.25">
      <c r="A337" s="5">
        <f t="shared" si="12"/>
        <v>55488</v>
      </c>
      <c r="B337" s="8">
        <f>B336*(1+aumento_risparmio_mensile)</f>
        <v>1000</v>
      </c>
      <c r="C337" s="8">
        <f>B337/(1+inflazione_mensile)^DATEDIF(A$2,A337,"M")</f>
        <v>575.32317916655381</v>
      </c>
      <c r="D337" s="10">
        <f>SUM(B$2:B337)</f>
        <v>336000</v>
      </c>
      <c r="E337" s="10">
        <f>SUM(C$2:C337)</f>
        <v>258133.46375361391</v>
      </c>
      <c r="F337" s="12">
        <f>B337+IF(ROW()&gt;2,F336*(1+rendimento_lordo_mensile),0)</f>
        <v>970387.80028497241</v>
      </c>
      <c r="G337" s="12">
        <f>F337/(1+inflazione)^(($A337-$A$2)/365.24)</f>
        <v>558295.17063814204</v>
      </c>
      <c r="H337" s="14">
        <f>(F337-D337)*tassazione</f>
        <v>164940.82807409283</v>
      </c>
      <c r="I337" s="14">
        <f>H337/(1+inflazione)^(($A337-$A$2)/365.24)</f>
        <v>94895.739340271437</v>
      </c>
      <c r="J337" s="16">
        <f t="shared" si="11"/>
        <v>805446.97221087955</v>
      </c>
      <c r="K337" s="16">
        <f>J337/(1+inflazione)^(($A337-$A$2)/365.24)</f>
        <v>463399.43129787064</v>
      </c>
    </row>
    <row r="338" spans="1:11" x14ac:dyDescent="0.25">
      <c r="A338" s="5">
        <f t="shared" si="12"/>
        <v>55519</v>
      </c>
      <c r="B338" s="8">
        <f>B337*(1+aumento_risparmio_mensile)</f>
        <v>1000</v>
      </c>
      <c r="C338" s="8">
        <f>B338/(1+inflazione_mensile)^DATEDIF(A$2,A338,"M")</f>
        <v>574.37455289469403</v>
      </c>
      <c r="D338" s="10">
        <f>SUM(B$2:B338)</f>
        <v>337000</v>
      </c>
      <c r="E338" s="10">
        <f>SUM(C$2:C338)</f>
        <v>258707.83830650861</v>
      </c>
      <c r="F338" s="12">
        <f>B338+IF(ROW()&gt;2,F337*(1+rendimento_lordo_mensile),0)</f>
        <v>976743.61683997465</v>
      </c>
      <c r="G338" s="12">
        <f>F338/(1+inflazione)^(($A338-$A$2)/365.24)</f>
        <v>561008.16144388344</v>
      </c>
      <c r="H338" s="14">
        <f>(F338-D338)*tassazione</f>
        <v>166333.34037839342</v>
      </c>
      <c r="I338" s="14">
        <f>H338/(1+inflazione)^(($A338-$A$2)/365.24)</f>
        <v>95536.187658332419</v>
      </c>
      <c r="J338" s="16">
        <f t="shared" si="11"/>
        <v>810410.27646158123</v>
      </c>
      <c r="K338" s="16">
        <f>J338/(1+inflazione)^(($A338-$A$2)/365.24)</f>
        <v>465471.97378555109</v>
      </c>
    </row>
    <row r="339" spans="1:11" x14ac:dyDescent="0.25">
      <c r="A339" s="5">
        <f t="shared" si="12"/>
        <v>55550</v>
      </c>
      <c r="B339" s="8">
        <f>B338*(1+aumento_risparmio_mensile)</f>
        <v>1000</v>
      </c>
      <c r="C339" s="8">
        <f>B339/(1+inflazione_mensile)^DATEDIF(A$2,A339,"M")</f>
        <v>573.4274907729266</v>
      </c>
      <c r="D339" s="10">
        <f>SUM(B$2:B339)</f>
        <v>338000</v>
      </c>
      <c r="E339" s="10">
        <f>SUM(C$2:C339)</f>
        <v>259281.26579728152</v>
      </c>
      <c r="F339" s="12">
        <f>B339+IF(ROW()&gt;2,F338*(1+rendimento_lordo_mensile),0)</f>
        <v>983134.51275965548</v>
      </c>
      <c r="G339" s="12">
        <f>F339/(1+inflazione)^(($A339-$A$2)/365.24)</f>
        <v>563730.58016558806</v>
      </c>
      <c r="H339" s="14">
        <f>(F339-D339)*tassazione</f>
        <v>167734.97331751042</v>
      </c>
      <c r="I339" s="14">
        <f>H339/(1+inflazione)^(($A339-$A$2)/365.24)</f>
        <v>96179.447059505052</v>
      </c>
      <c r="J339" s="16">
        <f t="shared" si="11"/>
        <v>815399.53944214503</v>
      </c>
      <c r="K339" s="16">
        <f>J339/(1+inflazione)^(($A339-$A$2)/365.24)</f>
        <v>467551.13310608297</v>
      </c>
    </row>
    <row r="340" spans="1:11" x14ac:dyDescent="0.25">
      <c r="A340" s="5">
        <f t="shared" si="12"/>
        <v>55579</v>
      </c>
      <c r="B340" s="8">
        <f>B339*(1+aumento_risparmio_mensile)</f>
        <v>1000</v>
      </c>
      <c r="C340" s="8">
        <f>B340/(1+inflazione_mensile)^DATEDIF(A$2,A340,"M")</f>
        <v>572.48199022218955</v>
      </c>
      <c r="D340" s="10">
        <f>SUM(B$2:B340)</f>
        <v>339000</v>
      </c>
      <c r="E340" s="10">
        <f>SUM(C$2:C340)</f>
        <v>259853.7477875037</v>
      </c>
      <c r="F340" s="12">
        <f>B340+IF(ROW()&gt;2,F339*(1+rendimento_lordo_mensile),0)</f>
        <v>989560.68165593175</v>
      </c>
      <c r="G340" s="12">
        <f>F340/(1+inflazione)^(($A340-$A$2)/365.24)</f>
        <v>566523.89293178276</v>
      </c>
      <c r="H340" s="14">
        <f>(F340-D340)*tassazione</f>
        <v>169145.77723054227</v>
      </c>
      <c r="I340" s="14">
        <f>H340/(1+inflazione)^(($A340-$A$2)/365.24)</f>
        <v>96836.026295290008</v>
      </c>
      <c r="J340" s="16">
        <f t="shared" si="11"/>
        <v>820414.90442538948</v>
      </c>
      <c r="K340" s="16">
        <f>J340/(1+inflazione)^(($A340-$A$2)/365.24)</f>
        <v>469687.86663649278</v>
      </c>
    </row>
    <row r="341" spans="1:11" x14ac:dyDescent="0.25">
      <c r="A341" s="5">
        <f t="shared" si="12"/>
        <v>55610</v>
      </c>
      <c r="B341" s="8">
        <f>B340*(1+aumento_risparmio_mensile)</f>
        <v>1000</v>
      </c>
      <c r="C341" s="8">
        <f>B341/(1+inflazione_mensile)^DATEDIF(A$2,A341,"M")</f>
        <v>571.53804866767405</v>
      </c>
      <c r="D341" s="10">
        <f>SUM(B$2:B341)</f>
        <v>340000</v>
      </c>
      <c r="E341" s="10">
        <f>SUM(C$2:C341)</f>
        <v>260425.28583617139</v>
      </c>
      <c r="F341" s="12">
        <f>B341+IF(ROW()&gt;2,F340*(1+rendimento_lordo_mensile),0)</f>
        <v>996022.31820931355</v>
      </c>
      <c r="G341" s="12">
        <f>F341/(1+inflazione)^(($A341-$A$2)/365.24)</f>
        <v>569265.57811339351</v>
      </c>
      <c r="H341" s="14">
        <f>(F341-D341)*tassazione</f>
        <v>170565.80273442154</v>
      </c>
      <c r="I341" s="14">
        <f>H341/(1+inflazione)^(($A341-$A$2)/365.24)</f>
        <v>97485.004627758317</v>
      </c>
      <c r="J341" s="16">
        <f t="shared" si="11"/>
        <v>825456.51547489199</v>
      </c>
      <c r="K341" s="16">
        <f>J341/(1+inflazione)^(($A341-$A$2)/365.24)</f>
        <v>471780.5734856351</v>
      </c>
    </row>
    <row r="342" spans="1:11" x14ac:dyDescent="0.25">
      <c r="A342" s="5">
        <f t="shared" si="12"/>
        <v>55640</v>
      </c>
      <c r="B342" s="8">
        <f>B341*(1+aumento_risparmio_mensile)</f>
        <v>1000</v>
      </c>
      <c r="C342" s="8">
        <f>B342/(1+inflazione_mensile)^DATEDIF(A$2,A342,"M")</f>
        <v>570.59566353881655</v>
      </c>
      <c r="D342" s="10">
        <f>SUM(B$2:B342)</f>
        <v>341000</v>
      </c>
      <c r="E342" s="10">
        <f>SUM(C$2:C342)</f>
        <v>260995.8814997102</v>
      </c>
      <c r="F342" s="12">
        <f>B342+IF(ROW()&gt;2,F341*(1+rendimento_lordo_mensile),0)</f>
        <v>1002519.6181748022</v>
      </c>
      <c r="G342" s="12">
        <f>F342/(1+inflazione)^(($A342-$A$2)/365.24)</f>
        <v>572047.82039431168</v>
      </c>
      <c r="H342" s="14">
        <f>(F342-D342)*tassazione</f>
        <v>171995.10072544857</v>
      </c>
      <c r="I342" s="14">
        <f>H342/(1+inflazione)^(($A342-$A$2)/365.24)</f>
        <v>98142.14176438938</v>
      </c>
      <c r="J342" s="16">
        <f t="shared" si="11"/>
        <v>830524.51744935359</v>
      </c>
      <c r="K342" s="16">
        <f>J342/(1+inflazione)^(($A342-$A$2)/365.24)</f>
        <v>473905.67862992227</v>
      </c>
    </row>
    <row r="343" spans="1:11" x14ac:dyDescent="0.25">
      <c r="A343" s="5">
        <f t="shared" si="12"/>
        <v>55671</v>
      </c>
      <c r="B343" s="8">
        <f>B342*(1+aumento_risparmio_mensile)</f>
        <v>1000</v>
      </c>
      <c r="C343" s="8">
        <f>B343/(1+inflazione_mensile)^DATEDIF(A$2,A343,"M")</f>
        <v>569.65483226929211</v>
      </c>
      <c r="D343" s="10">
        <f>SUM(B$2:B343)</f>
        <v>342000</v>
      </c>
      <c r="E343" s="10">
        <f>SUM(C$2:C343)</f>
        <v>261565.5363319795</v>
      </c>
      <c r="F343" s="12">
        <f>B343+IF(ROW()&gt;2,F342*(1+rendimento_lordo_mensile),0)</f>
        <v>1009052.7783878205</v>
      </c>
      <c r="G343" s="12">
        <f>F343/(1+inflazione)^(($A343-$A$2)/365.24)</f>
        <v>574808.7785936849</v>
      </c>
      <c r="H343" s="14">
        <f>(F343-D343)*tassazione</f>
        <v>173433.72238083332</v>
      </c>
      <c r="I343" s="14">
        <f>H343/(1+inflazione)^(($A343-$A$2)/365.24)</f>
        <v>98796.840228675923</v>
      </c>
      <c r="J343" s="16">
        <f t="shared" si="11"/>
        <v>835619.05600698711</v>
      </c>
      <c r="K343" s="16">
        <f>J343/(1+inflazione)^(($A343-$A$2)/365.24)</f>
        <v>476011.93836500891</v>
      </c>
    </row>
    <row r="344" spans="1:11" x14ac:dyDescent="0.25">
      <c r="A344" s="5">
        <f t="shared" si="12"/>
        <v>55701</v>
      </c>
      <c r="B344" s="8">
        <f>B343*(1+aumento_risparmio_mensile)</f>
        <v>1000</v>
      </c>
      <c r="C344" s="8">
        <f>B344/(1+inflazione_mensile)^DATEDIF(A$2,A344,"M")</f>
        <v>568.71555229700721</v>
      </c>
      <c r="D344" s="10">
        <f>SUM(B$2:B344)</f>
        <v>343000</v>
      </c>
      <c r="E344" s="10">
        <f>SUM(C$2:C344)</f>
        <v>262134.25188427651</v>
      </c>
      <c r="F344" s="12">
        <f>B344+IF(ROW()&gt;2,F343*(1+rendimento_lordo_mensile),0)</f>
        <v>1015621.9967701759</v>
      </c>
      <c r="G344" s="12">
        <f>F344/(1+inflazione)^(($A344-$A$2)/365.24)</f>
        <v>577610.67248863855</v>
      </c>
      <c r="H344" s="14">
        <f>(F344-D344)*tassazione</f>
        <v>174881.71916024573</v>
      </c>
      <c r="I344" s="14">
        <f>H344/(1+inflazione)^(($A344-$A$2)/365.24)</f>
        <v>99459.786939783095</v>
      </c>
      <c r="J344" s="16">
        <f t="shared" si="11"/>
        <v>840740.27760993014</v>
      </c>
      <c r="K344" s="16">
        <f>J344/(1+inflazione)^(($A344-$A$2)/365.24)</f>
        <v>478150.88554885547</v>
      </c>
    </row>
    <row r="345" spans="1:11" x14ac:dyDescent="0.25">
      <c r="A345" s="5">
        <f t="shared" si="12"/>
        <v>55732</v>
      </c>
      <c r="B345" s="8">
        <f>B344*(1+aumento_risparmio_mensile)</f>
        <v>1000</v>
      </c>
      <c r="C345" s="8">
        <f>B345/(1+inflazione_mensile)^DATEDIF(A$2,A345,"M")</f>
        <v>567.77782106409279</v>
      </c>
      <c r="D345" s="10">
        <f>SUM(B$2:B345)</f>
        <v>344000</v>
      </c>
      <c r="E345" s="10">
        <f>SUM(C$2:C345)</f>
        <v>262702.02970534062</v>
      </c>
      <c r="F345" s="12">
        <f>B345+IF(ROW()&gt;2,F344*(1+rendimento_lordo_mensile),0)</f>
        <v>1022227.4723360566</v>
      </c>
      <c r="G345" s="12">
        <f>F345/(1+inflazione)^(($A345-$A$2)/365.24)</f>
        <v>580391.05904283887</v>
      </c>
      <c r="H345" s="14">
        <f>(F345-D345)*tassazione</f>
        <v>176339.14280737474</v>
      </c>
      <c r="I345" s="14">
        <f>H345/(1+inflazione)^(($A345-$A$2)/365.24)</f>
        <v>100120.24193675022</v>
      </c>
      <c r="J345" s="16">
        <f t="shared" si="11"/>
        <v>845888.32952868193</v>
      </c>
      <c r="K345" s="16">
        <f>J345/(1+inflazione)^(($A345-$A$2)/365.24)</f>
        <v>480270.81710608862</v>
      </c>
    </row>
    <row r="346" spans="1:11" x14ac:dyDescent="0.25">
      <c r="A346" s="5">
        <f t="shared" si="12"/>
        <v>55763</v>
      </c>
      <c r="B346" s="8">
        <f>B345*(1+aumento_risparmio_mensile)</f>
        <v>1000</v>
      </c>
      <c r="C346" s="8">
        <f>B346/(1+inflazione_mensile)^DATEDIF(A$2,A346,"M")</f>
        <v>566.84163601689727</v>
      </c>
      <c r="D346" s="10">
        <f>SUM(B$2:B346)</f>
        <v>345000</v>
      </c>
      <c r="E346" s="10">
        <f>SUM(C$2:C346)</f>
        <v>263268.87134135753</v>
      </c>
      <c r="F346" s="12">
        <f>B346+IF(ROW()&gt;2,F345*(1+rendimento_lordo_mensile),0)</f>
        <v>1028869.4051980607</v>
      </c>
      <c r="G346" s="12">
        <f>F346/(1+inflazione)^(($A346-$A$2)/365.24)</f>
        <v>583181.14275663416</v>
      </c>
      <c r="H346" s="14">
        <f>(F346-D346)*tassazione</f>
        <v>177806.04535149579</v>
      </c>
      <c r="I346" s="14">
        <f>H346/(1+inflazione)^(($A346-$A$2)/365.24)</f>
        <v>100783.57096949732</v>
      </c>
      <c r="J346" s="16">
        <f t="shared" si="11"/>
        <v>851063.35984656494</v>
      </c>
      <c r="K346" s="16">
        <f>J346/(1+inflazione)^(($A346-$A$2)/365.24)</f>
        <v>482397.5717871369</v>
      </c>
    </row>
    <row r="347" spans="1:11" x14ac:dyDescent="0.25">
      <c r="A347" s="5">
        <f t="shared" si="12"/>
        <v>55793</v>
      </c>
      <c r="B347" s="8">
        <f>B346*(1+aumento_risparmio_mensile)</f>
        <v>1000</v>
      </c>
      <c r="C347" s="8">
        <f>B347/(1+inflazione_mensile)^DATEDIF(A$2,A347,"M")</f>
        <v>565.90699460598012</v>
      </c>
      <c r="D347" s="10">
        <f>SUM(B$2:B347)</f>
        <v>346000</v>
      </c>
      <c r="E347" s="10">
        <f>SUM(C$2:C347)</f>
        <v>263834.77833596349</v>
      </c>
      <c r="F347" s="12">
        <f>B347+IF(ROW()&gt;2,F346*(1+rendimento_lordo_mensile),0)</f>
        <v>1035547.9965732582</v>
      </c>
      <c r="G347" s="12">
        <f>F347/(1+inflazione)^(($A347-$A$2)/365.24)</f>
        <v>586012.73402680841</v>
      </c>
      <c r="H347" s="14">
        <f>(F347-D347)*tassazione</f>
        <v>179282.47910904713</v>
      </c>
      <c r="I347" s="14">
        <f>H347/(1+inflazione)^(($A347-$A$2)/365.24)</f>
        <v>101455.28366957197</v>
      </c>
      <c r="J347" s="16">
        <f t="shared" si="11"/>
        <v>856265.51746421109</v>
      </c>
      <c r="K347" s="16">
        <f>J347/(1+inflazione)^(($A347-$A$2)/365.24)</f>
        <v>484557.45035723643</v>
      </c>
    </row>
    <row r="348" spans="1:11" x14ac:dyDescent="0.25">
      <c r="A348" s="5">
        <f t="shared" si="12"/>
        <v>55824</v>
      </c>
      <c r="B348" s="8">
        <f>B347*(1+aumento_risparmio_mensile)</f>
        <v>1000</v>
      </c>
      <c r="C348" s="8">
        <f>B348/(1+inflazione_mensile)^DATEDIF(A$2,A348,"M")</f>
        <v>564.97389428610427</v>
      </c>
      <c r="D348" s="10">
        <f>SUM(B$2:B348)</f>
        <v>347000</v>
      </c>
      <c r="E348" s="10">
        <f>SUM(C$2:C348)</f>
        <v>264399.75223024958</v>
      </c>
      <c r="F348" s="12">
        <f>B348+IF(ROW()&gt;2,F347*(1+rendimento_lordo_mensile),0)</f>
        <v>1042263.4487892875</v>
      </c>
      <c r="G348" s="12">
        <f>F348/(1+inflazione)^(($A348-$A$2)/365.24)</f>
        <v>588822.48078314424</v>
      </c>
      <c r="H348" s="14">
        <f>(F348-D348)*tassazione</f>
        <v>180768.49668521475</v>
      </c>
      <c r="I348" s="14">
        <f>H348/(1+inflazione)^(($A348-$A$2)/365.24)</f>
        <v>102124.42428953164</v>
      </c>
      <c r="J348" s="16">
        <f t="shared" si="11"/>
        <v>861494.95210407279</v>
      </c>
      <c r="K348" s="16">
        <f>J348/(1+inflazione)^(($A348-$A$2)/365.24)</f>
        <v>486698.05649361265</v>
      </c>
    </row>
    <row r="349" spans="1:11" x14ac:dyDescent="0.25">
      <c r="A349" s="5">
        <f t="shared" si="12"/>
        <v>55854</v>
      </c>
      <c r="B349" s="8">
        <f>B348*(1+aumento_risparmio_mensile)</f>
        <v>1000</v>
      </c>
      <c r="C349" s="8">
        <f>B349/(1+inflazione_mensile)^DATEDIF(A$2,A349,"M")</f>
        <v>564.04233251622895</v>
      </c>
      <c r="D349" s="10">
        <f>SUM(B$2:B349)</f>
        <v>348000</v>
      </c>
      <c r="E349" s="10">
        <f>SUM(C$2:C349)</f>
        <v>264963.7945627658</v>
      </c>
      <c r="F349" s="12">
        <f>B349+IF(ROW()&gt;2,F348*(1+rendimento_lordo_mensile),0)</f>
        <v>1049015.9652904845</v>
      </c>
      <c r="G349" s="12">
        <f>F349/(1+inflazione)^(($A349-$A$2)/365.24)</f>
        <v>591674.1205021987</v>
      </c>
      <c r="H349" s="14">
        <f>(F349-D349)*tassazione</f>
        <v>182264.15097552596</v>
      </c>
      <c r="I349" s="14">
        <f>H349/(1+inflazione)^(($A349-$A$2)/365.24)</f>
        <v>102802.04000294875</v>
      </c>
      <c r="J349" s="16">
        <f t="shared" si="11"/>
        <v>866751.81431495852</v>
      </c>
      <c r="K349" s="16">
        <f>J349/(1+inflazione)^(($A349-$A$2)/365.24)</f>
        <v>488872.08049924998</v>
      </c>
    </row>
    <row r="350" spans="1:11" x14ac:dyDescent="0.25">
      <c r="A350" s="5">
        <f t="shared" si="12"/>
        <v>55885</v>
      </c>
      <c r="B350" s="8">
        <f>B349*(1+aumento_risparmio_mensile)</f>
        <v>1000</v>
      </c>
      <c r="C350" s="8">
        <f>B350/(1+inflazione_mensile)^DATEDIF(A$2,A350,"M")</f>
        <v>563.11230675950378</v>
      </c>
      <c r="D350" s="10">
        <f>SUM(B$2:B350)</f>
        <v>349000</v>
      </c>
      <c r="E350" s="10">
        <f>SUM(C$2:C350)</f>
        <v>265526.90686952532</v>
      </c>
      <c r="F350" s="12">
        <f>B350+IF(ROW()&gt;2,F349*(1+rendimento_lordo_mensile),0)</f>
        <v>1055805.7506440459</v>
      </c>
      <c r="G350" s="12">
        <f>F350/(1+inflazione)^(($A350-$A$2)/365.24)</f>
        <v>594503.68860083702</v>
      </c>
      <c r="H350" s="14">
        <f>(F350-D350)*tassazione</f>
        <v>183769.49516745194</v>
      </c>
      <c r="I350" s="14">
        <f>H350/(1+inflazione)^(($A350-$A$2)/365.24)</f>
        <v>103477.0294277332</v>
      </c>
      <c r="J350" s="16">
        <f t="shared" si="11"/>
        <v>872036.25547659397</v>
      </c>
      <c r="K350" s="16">
        <f>J350/(1+inflazione)^(($A350-$A$2)/365.24)</f>
        <v>491026.65917310386</v>
      </c>
    </row>
    <row r="351" spans="1:11" x14ac:dyDescent="0.25">
      <c r="A351" s="5">
        <f t="shared" si="12"/>
        <v>55916</v>
      </c>
      <c r="B351" s="8">
        <f>B350*(1+aumento_risparmio_mensile)</f>
        <v>1000</v>
      </c>
      <c r="C351" s="8">
        <f>B351/(1+inflazione_mensile)^DATEDIF(A$2,A351,"M")</f>
        <v>562.18381448326113</v>
      </c>
      <c r="D351" s="10">
        <f>SUM(B$2:B351)</f>
        <v>350000</v>
      </c>
      <c r="E351" s="10">
        <f>SUM(C$2:C351)</f>
        <v>266089.09068400861</v>
      </c>
      <c r="F351" s="12">
        <f>B351+IF(ROW()&gt;2,F350*(1+rendimento_lordo_mensile),0)</f>
        <v>1062633.0105462265</v>
      </c>
      <c r="G351" s="12">
        <f>F351/(1+inflazione)^(($A351-$A$2)/365.24)</f>
        <v>597343.15013241954</v>
      </c>
      <c r="H351" s="14">
        <f>(F351-D351)*tassazione</f>
        <v>185284.58274201889</v>
      </c>
      <c r="I351" s="14">
        <f>H351/(1+inflazione)^(($A351-$A$2)/365.24)</f>
        <v>104154.93893719367</v>
      </c>
      <c r="J351" s="16">
        <f t="shared" si="11"/>
        <v>877348.42780420766</v>
      </c>
      <c r="K351" s="16">
        <f>J351/(1+inflazione)^(($A351-$A$2)/365.24)</f>
        <v>493188.21119522589</v>
      </c>
    </row>
    <row r="352" spans="1:11" x14ac:dyDescent="0.25">
      <c r="A352" s="5">
        <f t="shared" si="12"/>
        <v>55944</v>
      </c>
      <c r="B352" s="8">
        <f>B351*(1+aumento_risparmio_mensile)</f>
        <v>1000</v>
      </c>
      <c r="C352" s="8">
        <f>B352/(1+inflazione_mensile)^DATEDIF(A$2,A352,"M")</f>
        <v>561.25685315900932</v>
      </c>
      <c r="D352" s="10">
        <f>SUM(B$2:B352)</f>
        <v>351000</v>
      </c>
      <c r="E352" s="10">
        <f>SUM(C$2:C352)</f>
        <v>266650.3475371676</v>
      </c>
      <c r="F352" s="12">
        <f>B352+IF(ROW()&gt;2,F351*(1+rendimento_lordo_mensile),0)</f>
        <v>1069497.9518285717</v>
      </c>
      <c r="G352" s="12">
        <f>F352/(1+inflazione)^(($A352-$A$2)/365.24)</f>
        <v>600290.17646286823</v>
      </c>
      <c r="H352" s="14">
        <f>(F352-D352)*tassazione</f>
        <v>186809.46747542865</v>
      </c>
      <c r="I352" s="14">
        <f>H352/(1+inflazione)^(($A352-$A$2)/365.24)</f>
        <v>104852.83118497665</v>
      </c>
      <c r="J352" s="16">
        <f t="shared" si="11"/>
        <v>882688.48435314302</v>
      </c>
      <c r="K352" s="16">
        <f>J352/(1+inflazione)^(($A352-$A$2)/365.24)</f>
        <v>495437.34527789155</v>
      </c>
    </row>
    <row r="353" spans="1:11" x14ac:dyDescent="0.25">
      <c r="A353" s="5">
        <f t="shared" si="12"/>
        <v>55975</v>
      </c>
      <c r="B353" s="8">
        <f>B352*(1+aumento_risparmio_mensile)</f>
        <v>1000</v>
      </c>
      <c r="C353" s="8">
        <f>B353/(1+inflazione_mensile)^DATEDIF(A$2,A353,"M")</f>
        <v>560.33142026242535</v>
      </c>
      <c r="D353" s="10">
        <f>SUM(B$2:B353)</f>
        <v>352000</v>
      </c>
      <c r="E353" s="10">
        <f>SUM(C$2:C353)</f>
        <v>267210.67895743001</v>
      </c>
      <c r="F353" s="12">
        <f>B353+IF(ROW()&gt;2,F352*(1+rendimento_lordo_mensile),0)</f>
        <v>1076400.782464182</v>
      </c>
      <c r="G353" s="12">
        <f>F353/(1+inflazione)^(($A353-$A$2)/365.24)</f>
        <v>603150.00859370956</v>
      </c>
      <c r="H353" s="14">
        <f>(F353-D353)*tassazione</f>
        <v>188344.20344068733</v>
      </c>
      <c r="I353" s="14">
        <f>H353/(1+inflazione)^(($A353-$A$2)/365.24)</f>
        <v>105536.71994158557</v>
      </c>
      <c r="J353" s="16">
        <f t="shared" si="11"/>
        <v>888056.57902349462</v>
      </c>
      <c r="K353" s="16">
        <f>J353/(1+inflazione)^(($A353-$A$2)/365.24)</f>
        <v>497613.288652124</v>
      </c>
    </row>
    <row r="354" spans="1:11" x14ac:dyDescent="0.25">
      <c r="A354" s="5">
        <f t="shared" si="12"/>
        <v>56005</v>
      </c>
      <c r="B354" s="8">
        <f>B353*(1+aumento_risparmio_mensile)</f>
        <v>1000</v>
      </c>
      <c r="C354" s="8">
        <f>B354/(1+inflazione_mensile)^DATEDIF(A$2,A354,"M")</f>
        <v>559.40751327334931</v>
      </c>
      <c r="D354" s="10">
        <f>SUM(B$2:B354)</f>
        <v>353000</v>
      </c>
      <c r="E354" s="10">
        <f>SUM(C$2:C354)</f>
        <v>267770.08647070336</v>
      </c>
      <c r="F354" s="12">
        <f>B354+IF(ROW()&gt;2,F353*(1+rendimento_lordo_mensile),0)</f>
        <v>1083341.7115740143</v>
      </c>
      <c r="G354" s="12">
        <f>F354/(1+inflazione)^(($A354-$A$2)/365.24)</f>
        <v>606052.71284079237</v>
      </c>
      <c r="H354" s="14">
        <f>(F354-D354)*tassazione</f>
        <v>189888.84500924373</v>
      </c>
      <c r="I354" s="14">
        <f>H354/(1+inflazione)^(($A354-$A$2)/365.24)</f>
        <v>106229.31659194628</v>
      </c>
      <c r="J354" s="16">
        <f t="shared" si="11"/>
        <v>893452.86656477058</v>
      </c>
      <c r="K354" s="16">
        <f>J354/(1+inflazione)^(($A354-$A$2)/365.24)</f>
        <v>499823.39624884614</v>
      </c>
    </row>
    <row r="355" spans="1:11" x14ac:dyDescent="0.25">
      <c r="A355" s="5">
        <f t="shared" si="12"/>
        <v>56036</v>
      </c>
      <c r="B355" s="8">
        <f>B354*(1+aumento_risparmio_mensile)</f>
        <v>1000</v>
      </c>
      <c r="C355" s="8">
        <f>B355/(1+inflazione_mensile)^DATEDIF(A$2,A355,"M")</f>
        <v>558.48512967577631</v>
      </c>
      <c r="D355" s="10">
        <f>SUM(B$2:B355)</f>
        <v>354000</v>
      </c>
      <c r="E355" s="10">
        <f>SUM(C$2:C355)</f>
        <v>268328.57160037913</v>
      </c>
      <c r="F355" s="12">
        <f>B355+IF(ROW()&gt;2,F354*(1+rendimento_lordo_mensile),0)</f>
        <v>1090320.9494332173</v>
      </c>
      <c r="G355" s="12">
        <f>F355/(1+inflazione)^(($A355-$A$2)/365.24)</f>
        <v>608932.76899154426</v>
      </c>
      <c r="H355" s="14">
        <f>(F355-D355)*tassazione</f>
        <v>191443.44685263649</v>
      </c>
      <c r="I355" s="14">
        <f>H355/(1+inflazione)^(($A355-$A$2)/365.24)</f>
        <v>106919.14913481339</v>
      </c>
      <c r="J355" s="16">
        <f t="shared" si="11"/>
        <v>898877.50258058077</v>
      </c>
      <c r="K355" s="16">
        <f>J355/(1+inflazione)^(($A355-$A$2)/365.24)</f>
        <v>502013.61985673086</v>
      </c>
    </row>
    <row r="356" spans="1:11" x14ac:dyDescent="0.25">
      <c r="A356" s="5">
        <f t="shared" si="12"/>
        <v>56066</v>
      </c>
      <c r="B356" s="8">
        <f>B355*(1+aumento_risparmio_mensile)</f>
        <v>1000</v>
      </c>
      <c r="C356" s="8">
        <f>B356/(1+inflazione_mensile)^DATEDIF(A$2,A356,"M")</f>
        <v>557.5642669578499</v>
      </c>
      <c r="D356" s="10">
        <f>SUM(B$2:B356)</f>
        <v>355000</v>
      </c>
      <c r="E356" s="10">
        <f>SUM(C$2:C356)</f>
        <v>268886.135867337</v>
      </c>
      <c r="F356" s="12">
        <f>B356+IF(ROW()&gt;2,F355*(1+rendimento_lordo_mensile),0)</f>
        <v>1097338.7074775016</v>
      </c>
      <c r="G356" s="12">
        <f>F356/(1+inflazione)^(($A356-$A$2)/365.24)</f>
        <v>611856.09247625119</v>
      </c>
      <c r="H356" s="14">
        <f>(F356-D356)*tassazione</f>
        <v>193008.06394415043</v>
      </c>
      <c r="I356" s="14">
        <f>H356/(1+inflazione)^(($A356-$A$2)/365.24)</f>
        <v>107617.78384063384</v>
      </c>
      <c r="J356" s="16">
        <f t="shared" si="11"/>
        <v>904330.64353335113</v>
      </c>
      <c r="K356" s="16">
        <f>J356/(1+inflazione)^(($A356-$A$2)/365.24)</f>
        <v>504238.30863561732</v>
      </c>
    </row>
    <row r="357" spans="1:11" x14ac:dyDescent="0.25">
      <c r="A357" s="5">
        <f t="shared" si="12"/>
        <v>56097</v>
      </c>
      <c r="B357" s="8">
        <f>B356*(1+aumento_risparmio_mensile)</f>
        <v>1000</v>
      </c>
      <c r="C357" s="8">
        <f>B357/(1+inflazione_mensile)^DATEDIF(A$2,A357,"M")</f>
        <v>556.64492261185535</v>
      </c>
      <c r="D357" s="10">
        <f>SUM(B$2:B357)</f>
        <v>356000</v>
      </c>
      <c r="E357" s="10">
        <f>SUM(C$2:C357)</f>
        <v>269442.78078994883</v>
      </c>
      <c r="F357" s="12">
        <f>B357+IF(ROW()&gt;2,F356*(1+rendimento_lordo_mensile),0)</f>
        <v>1104395.1983095452</v>
      </c>
      <c r="G357" s="12">
        <f>F357/(1+inflazione)^(($A357-$A$2)/365.24)</f>
        <v>614756.53521143598</v>
      </c>
      <c r="H357" s="14">
        <f>(F357-D357)*tassazione</f>
        <v>194582.75156048176</v>
      </c>
      <c r="I357" s="14">
        <f>H357/(1+inflazione)^(($A357-$A$2)/365.24)</f>
        <v>108313.59855994362</v>
      </c>
      <c r="J357" s="16">
        <f t="shared" si="11"/>
        <v>909812.44674906344</v>
      </c>
      <c r="K357" s="16">
        <f>J357/(1+inflazione)^(($A357-$A$2)/365.24)</f>
        <v>506442.93665149237</v>
      </c>
    </row>
    <row r="358" spans="1:11" x14ac:dyDescent="0.25">
      <c r="A358" s="5">
        <f t="shared" si="12"/>
        <v>56128</v>
      </c>
      <c r="B358" s="8">
        <f>B357*(1+aumento_risparmio_mensile)</f>
        <v>1000</v>
      </c>
      <c r="C358" s="8">
        <f>B358/(1+inflazione_mensile)^DATEDIF(A$2,A358,"M")</f>
        <v>555.72709413421285</v>
      </c>
      <c r="D358" s="10">
        <f>SUM(B$2:B358)</f>
        <v>357000</v>
      </c>
      <c r="E358" s="10">
        <f>SUM(C$2:C358)</f>
        <v>269998.50788408302</v>
      </c>
      <c r="F358" s="12">
        <f>B358+IF(ROW()&gt;2,F357*(1+rendimento_lordo_mensile),0)</f>
        <v>1111490.635705434</v>
      </c>
      <c r="G358" s="12">
        <f>F358/(1+inflazione)^(($A358-$A$2)/365.24)</f>
        <v>617667.15368125844</v>
      </c>
      <c r="H358" s="14">
        <f>(F358-D358)*tassazione</f>
        <v>196167.56528341284</v>
      </c>
      <c r="I358" s="14">
        <f>H358/(1+inflazione)^(($A358-$A$2)/365.24)</f>
        <v>109012.39992569709</v>
      </c>
      <c r="J358" s="16">
        <f t="shared" si="11"/>
        <v>915323.07042202121</v>
      </c>
      <c r="K358" s="16">
        <f>J358/(1+inflazione)^(($A358-$A$2)/365.24)</f>
        <v>508654.75375556137</v>
      </c>
    </row>
    <row r="359" spans="1:11" x14ac:dyDescent="0.25">
      <c r="A359" s="5">
        <f t="shared" si="12"/>
        <v>56158</v>
      </c>
      <c r="B359" s="8">
        <f>B358*(1+aumento_risparmio_mensile)</f>
        <v>1000</v>
      </c>
      <c r="C359" s="8">
        <f>B359/(1+inflazione_mensile)^DATEDIF(A$2,A359,"M")</f>
        <v>554.81077902547054</v>
      </c>
      <c r="D359" s="10">
        <f>SUM(B$2:B359)</f>
        <v>358000</v>
      </c>
      <c r="E359" s="10">
        <f>SUM(C$2:C359)</f>
        <v>270553.31866310851</v>
      </c>
      <c r="F359" s="12">
        <f>B359+IF(ROW()&gt;2,F358*(1+rendimento_lordo_mensile),0)</f>
        <v>1118625.2346211385</v>
      </c>
      <c r="G359" s="12">
        <f>F359/(1+inflazione)^(($A359-$A$2)/365.24)</f>
        <v>620621.63646323886</v>
      </c>
      <c r="H359" s="14">
        <f>(F359-D359)*tassazione</f>
        <v>197762.56100149604</v>
      </c>
      <c r="I359" s="14">
        <f>H359/(1+inflazione)^(($A359-$A$2)/365.24)</f>
        <v>109720.14615911854</v>
      </c>
      <c r="J359" s="16">
        <f t="shared" si="11"/>
        <v>920862.6736196425</v>
      </c>
      <c r="K359" s="16">
        <f>J359/(1+inflazione)^(($A359-$A$2)/365.24)</f>
        <v>510901.49030412035</v>
      </c>
    </row>
    <row r="360" spans="1:11" x14ac:dyDescent="0.25">
      <c r="A360" s="5">
        <f t="shared" si="12"/>
        <v>56189</v>
      </c>
      <c r="B360" s="8">
        <f>B359*(1+aumento_risparmio_mensile)</f>
        <v>1000</v>
      </c>
      <c r="C360" s="8">
        <f>B360/(1+inflazione_mensile)^DATEDIF(A$2,A360,"M")</f>
        <v>553.89597479029806</v>
      </c>
      <c r="D360" s="10">
        <f>SUM(B$2:B360)</f>
        <v>359000</v>
      </c>
      <c r="E360" s="10">
        <f>SUM(C$2:C360)</f>
        <v>271107.21463789878</v>
      </c>
      <c r="F360" s="12">
        <f>B360+IF(ROW()&gt;2,F359*(1+rendimento_lordo_mensile),0)</f>
        <v>1125799.2111990261</v>
      </c>
      <c r="G360" s="12">
        <f>F360/(1+inflazione)^(($A360-$A$2)/365.24)</f>
        <v>623552.88712578686</v>
      </c>
      <c r="H360" s="14">
        <f>(F360-D360)*tassazione</f>
        <v>199367.79491174678</v>
      </c>
      <c r="I360" s="14">
        <f>H360/(1+inflazione)^(($A360-$A$2)/365.24)</f>
        <v>110424.98776022326</v>
      </c>
      <c r="J360" s="16">
        <f t="shared" si="11"/>
        <v>926431.41628727934</v>
      </c>
      <c r="K360" s="16">
        <f>J360/(1+inflazione)^(($A360-$A$2)/365.24)</f>
        <v>513127.89936556359</v>
      </c>
    </row>
    <row r="361" spans="1:11" x14ac:dyDescent="0.25">
      <c r="A361" s="5">
        <f t="shared" si="12"/>
        <v>56219</v>
      </c>
      <c r="B361" s="8">
        <f>B360*(1+aumento_risparmio_mensile)</f>
        <v>1000</v>
      </c>
      <c r="C361" s="8">
        <f>B361/(1+inflazione_mensile)^DATEDIF(A$2,A361,"M")</f>
        <v>552.98267893747914</v>
      </c>
      <c r="D361" s="10">
        <f>SUM(B$2:B361)</f>
        <v>360000</v>
      </c>
      <c r="E361" s="10">
        <f>SUM(C$2:C361)</f>
        <v>271660.19731683627</v>
      </c>
      <c r="F361" s="12">
        <f>B361+IF(ROW()&gt;2,F360*(1+rendimento_lordo_mensile),0)</f>
        <v>1133012.7827744081</v>
      </c>
      <c r="G361" s="12">
        <f>F361/(1+inflazione)^(($A361-$A$2)/365.24)</f>
        <v>626528.40446147101</v>
      </c>
      <c r="H361" s="14">
        <f>(F361-D361)*tassazione</f>
        <v>200983.32352134612</v>
      </c>
      <c r="I361" s="14">
        <f>H361/(1+inflazione)^(($A361-$A$2)/365.24)</f>
        <v>111138.87056141417</v>
      </c>
      <c r="J361" s="16">
        <f t="shared" si="11"/>
        <v>932029.45925306203</v>
      </c>
      <c r="K361" s="16">
        <f>J361/(1+inflazione)^(($A361-$A$2)/365.24)</f>
        <v>515389.53390005679</v>
      </c>
    </row>
    <row r="362" spans="1:11" x14ac:dyDescent="0.25">
      <c r="A362" s="5">
        <f t="shared" si="12"/>
        <v>56250</v>
      </c>
      <c r="B362" s="8">
        <f>B361*(1+aumento_risparmio_mensile)</f>
        <v>1000</v>
      </c>
      <c r="C362" s="8">
        <f>B362/(1+inflazione_mensile)^DATEDIF(A$2,A362,"M")</f>
        <v>552.07088897990548</v>
      </c>
      <c r="D362" s="10">
        <f>SUM(B$2:B362)</f>
        <v>361000</v>
      </c>
      <c r="E362" s="10">
        <f>SUM(C$2:C362)</f>
        <v>272212.26820581616</v>
      </c>
      <c r="F362" s="12">
        <f>B362+IF(ROW()&gt;2,F361*(1+rendimento_lordo_mensile),0)</f>
        <v>1140266.1678821251</v>
      </c>
      <c r="G362" s="12">
        <f>F362/(1+inflazione)^(($A362-$A$2)/365.24)</f>
        <v>629480.45298528578</v>
      </c>
      <c r="H362" s="14">
        <f>(F362-D362)*tassazione</f>
        <v>202609.20364935254</v>
      </c>
      <c r="I362" s="14">
        <f>H362/(1+inflazione)^(($A362-$A$2)/365.24)</f>
        <v>111849.79164037315</v>
      </c>
      <c r="J362" s="16">
        <f t="shared" si="11"/>
        <v>937656.96423277259</v>
      </c>
      <c r="K362" s="16">
        <f>J362/(1+inflazione)^(($A362-$A$2)/365.24)</f>
        <v>517630.6613449126</v>
      </c>
    </row>
    <row r="363" spans="1:11" x14ac:dyDescent="0.25">
      <c r="A363" s="5">
        <f t="shared" si="12"/>
        <v>56281</v>
      </c>
      <c r="B363" s="8">
        <f>B362*(1+aumento_risparmio_mensile)</f>
        <v>1000</v>
      </c>
      <c r="C363" s="8">
        <f>B363/(1+inflazione_mensile)^DATEDIF(A$2,A363,"M")</f>
        <v>551.16060243456945</v>
      </c>
      <c r="D363" s="10">
        <f>SUM(B$2:B363)</f>
        <v>362000</v>
      </c>
      <c r="E363" s="10">
        <f>SUM(C$2:C363)</f>
        <v>272763.42880825076</v>
      </c>
      <c r="F363" s="12">
        <f>B363+IF(ROW()&gt;2,F362*(1+rendimento_lordo_mensile),0)</f>
        <v>1147559.586263167</v>
      </c>
      <c r="G363" s="12">
        <f>F363/(1+inflazione)^(($A363-$A$2)/365.24)</f>
        <v>632442.88264913519</v>
      </c>
      <c r="H363" s="14">
        <f>(F363-D363)*tassazione</f>
        <v>204245.49242842343</v>
      </c>
      <c r="I363" s="14">
        <f>H363/(1+inflazione)^(($A363-$A$2)/365.24)</f>
        <v>112563.74792716093</v>
      </c>
      <c r="J363" s="16">
        <f t="shared" si="11"/>
        <v>943314.0938347436</v>
      </c>
      <c r="K363" s="16">
        <f>J363/(1+inflazione)^(($A363-$A$2)/365.24)</f>
        <v>519879.13472197426</v>
      </c>
    </row>
    <row r="364" spans="1:11" x14ac:dyDescent="0.25">
      <c r="A364" s="5">
        <f t="shared" si="12"/>
        <v>56309</v>
      </c>
      <c r="B364" s="8">
        <f>B363*(1+aumento_risparmio_mensile)</f>
        <v>1000</v>
      </c>
      <c r="C364" s="8">
        <f>B364/(1+inflazione_mensile)^DATEDIF(A$2,A364,"M")</f>
        <v>550.25181682255766</v>
      </c>
      <c r="D364" s="10">
        <f>SUM(B$2:B364)</f>
        <v>363000</v>
      </c>
      <c r="E364" s="10">
        <f>SUM(C$2:C364)</f>
        <v>273313.68062507332</v>
      </c>
      <c r="F364" s="12">
        <f>B364+IF(ROW()&gt;2,F363*(1+rendimento_lordo_mensile),0)</f>
        <v>1154893.2588713292</v>
      </c>
      <c r="G364" s="12">
        <f>F364/(1+inflazione)^(($A364-$A$2)/365.24)</f>
        <v>635519.09632780694</v>
      </c>
      <c r="H364" s="14">
        <f>(F364-D364)*tassazione</f>
        <v>205892.24730654561</v>
      </c>
      <c r="I364" s="14">
        <f>H364/(1+inflazione)^(($A364-$A$2)/365.24)</f>
        <v>113299.17630399425</v>
      </c>
      <c r="J364" s="16">
        <f t="shared" si="11"/>
        <v>949001.01156478364</v>
      </c>
      <c r="K364" s="16">
        <f>J364/(1+inflazione)^(($A364-$A$2)/365.24)</f>
        <v>522219.92002381262</v>
      </c>
    </row>
    <row r="365" spans="1:11" x14ac:dyDescent="0.25">
      <c r="A365" s="5">
        <f t="shared" si="12"/>
        <v>56340</v>
      </c>
      <c r="B365" s="8">
        <f>B364*(1+aumento_risparmio_mensile)</f>
        <v>1000</v>
      </c>
      <c r="C365" s="8">
        <f>B365/(1+inflazione_mensile)^DATEDIF(A$2,A365,"M")</f>
        <v>549.34452966904416</v>
      </c>
      <c r="D365" s="10">
        <f>SUM(B$2:B365)</f>
        <v>364000</v>
      </c>
      <c r="E365" s="10">
        <f>SUM(C$2:C365)</f>
        <v>273863.02515474235</v>
      </c>
      <c r="F365" s="12">
        <f>B365+IF(ROW()&gt;2,F364*(1+rendimento_lordo_mensile),0)</f>
        <v>1162267.4078799083</v>
      </c>
      <c r="G365" s="12">
        <f>F365/(1+inflazione)^(($A365-$A$2)/365.24)</f>
        <v>638502.89768601372</v>
      </c>
      <c r="H365" s="14">
        <f>(F365-D365)*tassazione</f>
        <v>207549.52604877617</v>
      </c>
      <c r="I365" s="14">
        <f>H365/(1+inflazione)^(($A365-$A$2)/365.24)</f>
        <v>114019.34950342782</v>
      </c>
      <c r="J365" s="16">
        <f t="shared" si="11"/>
        <v>954717.88183113211</v>
      </c>
      <c r="K365" s="16">
        <f>J365/(1+inflazione)^(($A365-$A$2)/365.24)</f>
        <v>524483.54818258586</v>
      </c>
    </row>
    <row r="366" spans="1:11" x14ac:dyDescent="0.25">
      <c r="A366" s="5">
        <f t="shared" si="12"/>
        <v>56370</v>
      </c>
      <c r="B366" s="8">
        <f>B365*(1+aumento_risparmio_mensile)</f>
        <v>1000</v>
      </c>
      <c r="C366" s="8">
        <f>B366/(1+inflazione_mensile)^DATEDIF(A$2,A366,"M")</f>
        <v>548.43873850328339</v>
      </c>
      <c r="D366" s="10">
        <f>SUM(B$2:B366)</f>
        <v>365000</v>
      </c>
      <c r="E366" s="10">
        <f>SUM(C$2:C366)</f>
        <v>274411.46389324561</v>
      </c>
      <c r="F366" s="12">
        <f>B366+IF(ROW()&gt;2,F365*(1+rendimento_lordo_mensile),0)</f>
        <v>1169682.2566884309</v>
      </c>
      <c r="G366" s="12">
        <f>F366/(1+inflazione)^(($A366-$A$2)/365.24)</f>
        <v>641531.98804797954</v>
      </c>
      <c r="H366" s="14">
        <f>(F366-D366)*tassazione</f>
        <v>209217.38673899203</v>
      </c>
      <c r="I366" s="14">
        <f>H366/(1+inflazione)^(($A366-$A$2)/365.24)</f>
        <v>114748.80915853778</v>
      </c>
      <c r="J366" s="16">
        <f t="shared" si="11"/>
        <v>960464.86994943884</v>
      </c>
      <c r="K366" s="16">
        <f>J366/(1+inflazione)^(($A366-$A$2)/365.24)</f>
        <v>526783.17888944177</v>
      </c>
    </row>
    <row r="367" spans="1:11" x14ac:dyDescent="0.25">
      <c r="A367" s="5">
        <f t="shared" si="12"/>
        <v>56401</v>
      </c>
      <c r="B367" s="8">
        <f>B366*(1+aumento_risparmio_mensile)</f>
        <v>1000</v>
      </c>
      <c r="C367" s="8">
        <f>B367/(1+inflazione_mensile)^DATEDIF(A$2,A367,"M")</f>
        <v>547.53444085860394</v>
      </c>
      <c r="D367" s="10">
        <f>SUM(B$2:B367)</f>
        <v>366000</v>
      </c>
      <c r="E367" s="10">
        <f>SUM(C$2:C367)</f>
        <v>274958.9983341042</v>
      </c>
      <c r="F367" s="12">
        <f>B367+IF(ROW()&gt;2,F366*(1+rendimento_lordo_mensile),0)</f>
        <v>1177138.0299294223</v>
      </c>
      <c r="G367" s="12">
        <f>F367/(1+inflazione)^(($A367-$A$2)/365.24)</f>
        <v>644537.00869992096</v>
      </c>
      <c r="H367" s="14">
        <f>(F367-D367)*tassazione</f>
        <v>210895.8877816498</v>
      </c>
      <c r="I367" s="14">
        <f>H367/(1+inflazione)^(($A367-$A$2)/365.24)</f>
        <v>115475.16196214367</v>
      </c>
      <c r="J367" s="16">
        <f t="shared" si="11"/>
        <v>966242.14214777248</v>
      </c>
      <c r="K367" s="16">
        <f>J367/(1+inflazione)^(($A367-$A$2)/365.24)</f>
        <v>529061.84673777723</v>
      </c>
    </row>
    <row r="368" spans="1:11" x14ac:dyDescent="0.25">
      <c r="A368" s="5">
        <f t="shared" si="12"/>
        <v>56431</v>
      </c>
      <c r="B368" s="8">
        <f>B367*(1+aumento_risparmio_mensile)</f>
        <v>1000</v>
      </c>
      <c r="C368" s="8">
        <f>B368/(1+inflazione_mensile)^DATEDIF(A$2,A368,"M")</f>
        <v>546.6316342724017</v>
      </c>
      <c r="D368" s="10">
        <f>SUM(B$2:B368)</f>
        <v>367000</v>
      </c>
      <c r="E368" s="10">
        <f>SUM(C$2:C368)</f>
        <v>275505.6299683766</v>
      </c>
      <c r="F368" s="12">
        <f>B368+IF(ROW()&gt;2,F367*(1+rendimento_lordo_mensile),0)</f>
        <v>1184634.9534752122</v>
      </c>
      <c r="G368" s="12">
        <f>F368/(1+inflazione)^(($A368-$A$2)/365.24)</f>
        <v>647587.73100727738</v>
      </c>
      <c r="H368" s="14">
        <f>(F368-D368)*tassazione</f>
        <v>212585.08790355519</v>
      </c>
      <c r="I368" s="14">
        <f>H368/(1+inflazione)^(($A368-$A$2)/365.24)</f>
        <v>116210.90051208464</v>
      </c>
      <c r="J368" s="16">
        <f t="shared" si="11"/>
        <v>972049.86557165696</v>
      </c>
      <c r="K368" s="16">
        <f>J368/(1+inflazione)^(($A368-$A$2)/365.24)</f>
        <v>531376.83049519267</v>
      </c>
    </row>
    <row r="369" spans="1:11" x14ac:dyDescent="0.25">
      <c r="A369" s="5">
        <f t="shared" si="12"/>
        <v>56462</v>
      </c>
      <c r="B369" s="8">
        <f>B368*(1+aumento_risparmio_mensile)</f>
        <v>1000</v>
      </c>
      <c r="C369" s="8">
        <f>B369/(1+inflazione_mensile)^DATEDIF(A$2,A369,"M")</f>
        <v>545.73031628613251</v>
      </c>
      <c r="D369" s="10">
        <f>SUM(B$2:B369)</f>
        <v>368000</v>
      </c>
      <c r="E369" s="10">
        <f>SUM(C$2:C369)</f>
        <v>276051.36028466275</v>
      </c>
      <c r="F369" s="12">
        <f>B369+IF(ROW()&gt;2,F368*(1+rendimento_lordo_mensile),0)</f>
        <v>1192173.2544447768</v>
      </c>
      <c r="G369" s="12">
        <f>F369/(1+inflazione)^(($A369-$A$2)/365.24)</f>
        <v>650614.1410896153</v>
      </c>
      <c r="H369" s="14">
        <f>(F369-D369)*tassazione</f>
        <v>214285.04615564196</v>
      </c>
      <c r="I369" s="14">
        <f>H369/(1+inflazione)^(($A369-$A$2)/365.24)</f>
        <v>116943.47338619948</v>
      </c>
      <c r="J369" s="16">
        <f t="shared" si="11"/>
        <v>977888.20828913478</v>
      </c>
      <c r="K369" s="16">
        <f>J369/(1+inflazione)^(($A369-$A$2)/365.24)</f>
        <v>533670.66770341585</v>
      </c>
    </row>
    <row r="370" spans="1:11" x14ac:dyDescent="0.25">
      <c r="A370" s="5">
        <f t="shared" si="12"/>
        <v>56493</v>
      </c>
      <c r="B370" s="8">
        <f>B369*(1+aumento_risparmio_mensile)</f>
        <v>1000</v>
      </c>
      <c r="C370" s="8">
        <f>B370/(1+inflazione_mensile)^DATEDIF(A$2,A370,"M")</f>
        <v>544.83048444530641</v>
      </c>
      <c r="D370" s="10">
        <f>SUM(B$2:B370)</f>
        <v>369000</v>
      </c>
      <c r="E370" s="10">
        <f>SUM(C$2:C370)</f>
        <v>276596.19076910807</v>
      </c>
      <c r="F370" s="12">
        <f>B370+IF(ROW()&gt;2,F369*(1+rendimento_lordo_mensile),0)</f>
        <v>1199753.1612106194</v>
      </c>
      <c r="G370" s="12">
        <f>F370/(1+inflazione)^(($A370-$A$2)/365.24)</f>
        <v>653651.22775904543</v>
      </c>
      <c r="H370" s="14">
        <f>(F370-D370)*tassazione</f>
        <v>215995.82191476104</v>
      </c>
      <c r="I370" s="14">
        <f>H370/(1+inflazione)^(($A370-$A$2)/365.24)</f>
        <v>117679.15163727762</v>
      </c>
      <c r="J370" s="16">
        <f t="shared" si="11"/>
        <v>983757.33929585828</v>
      </c>
      <c r="K370" s="16">
        <f>J370/(1+inflazione)^(($A370-$A$2)/365.24)</f>
        <v>535972.07612176775</v>
      </c>
    </row>
    <row r="371" spans="1:11" x14ac:dyDescent="0.25">
      <c r="A371" s="5">
        <f t="shared" si="12"/>
        <v>56523</v>
      </c>
      <c r="B371" s="8">
        <f>B370*(1+aumento_risparmio_mensile)</f>
        <v>1000</v>
      </c>
      <c r="C371" s="8">
        <f>B371/(1+inflazione_mensile)^DATEDIF(A$2,A371,"M")</f>
        <v>543.93213629948082</v>
      </c>
      <c r="D371" s="10">
        <f>SUM(B$2:B371)</f>
        <v>370000</v>
      </c>
      <c r="E371" s="10">
        <f>SUM(C$2:C371)</f>
        <v>277140.12290540757</v>
      </c>
      <c r="F371" s="12">
        <f>B371+IF(ROW()&gt;2,F370*(1+rendimento_lordo_mensile),0)</f>
        <v>1207374.9034056894</v>
      </c>
      <c r="G371" s="12">
        <f>F371/(1+inflazione)^(($A371-$A$2)/365.24)</f>
        <v>656734.63940707198</v>
      </c>
      <c r="H371" s="14">
        <f>(F371-D371)*tassazione</f>
        <v>217717.47488547926</v>
      </c>
      <c r="I371" s="14">
        <f>H371/(1+inflazione)^(($A371-$A$2)/365.24)</f>
        <v>118424.36591833808</v>
      </c>
      <c r="J371" s="16">
        <f t="shared" si="11"/>
        <v>989657.42852021009</v>
      </c>
      <c r="K371" s="16">
        <f>J371/(1+inflazione)^(($A371-$A$2)/365.24)</f>
        <v>538310.2734887338</v>
      </c>
    </row>
    <row r="372" spans="1:11" x14ac:dyDescent="0.25">
      <c r="A372" s="5">
        <f t="shared" si="12"/>
        <v>56554</v>
      </c>
      <c r="B372" s="8">
        <f>B371*(1+aumento_risparmio_mensile)</f>
        <v>1000</v>
      </c>
      <c r="C372" s="8">
        <f>B372/(1+inflazione_mensile)^DATEDIF(A$2,A372,"M")</f>
        <v>543.03526940225277</v>
      </c>
      <c r="D372" s="10">
        <f>SUM(B$2:B372)</f>
        <v>371000</v>
      </c>
      <c r="E372" s="10">
        <f>SUM(C$2:C372)</f>
        <v>277683.15817480983</v>
      </c>
      <c r="F372" s="12">
        <f>B372+IF(ROW()&gt;2,F371*(1+rendimento_lordo_mensile),0)</f>
        <v>1215038.7119303385</v>
      </c>
      <c r="G372" s="12">
        <f>F372/(1+inflazione)^(($A372-$A$2)/365.24)</f>
        <v>659793.37255655741</v>
      </c>
      <c r="H372" s="14">
        <f>(F372-D372)*tassazione</f>
        <v>219450.06510188803</v>
      </c>
      <c r="I372" s="14">
        <f>H372/(1+inflazione)^(($A372-$A$2)/365.24)</f>
        <v>119166.32543443776</v>
      </c>
      <c r="J372" s="16">
        <f t="shared" si="11"/>
        <v>995588.6468284505</v>
      </c>
      <c r="K372" s="16">
        <f>J372/(1+inflazione)^(($A372-$A$2)/365.24)</f>
        <v>540627.04712211969</v>
      </c>
    </row>
    <row r="373" spans="1:11" x14ac:dyDescent="0.25">
      <c r="A373" s="5">
        <f t="shared" si="12"/>
        <v>56584</v>
      </c>
      <c r="B373" s="8">
        <f>B372*(1+aumento_risparmio_mensile)</f>
        <v>1000</v>
      </c>
      <c r="C373" s="8">
        <f>B373/(1+inflazione_mensile)^DATEDIF(A$2,A373,"M")</f>
        <v>542.13988131125382</v>
      </c>
      <c r="D373" s="10">
        <f>SUM(B$2:B373)</f>
        <v>372000</v>
      </c>
      <c r="E373" s="10">
        <f>SUM(C$2:C373)</f>
        <v>278225.2980561211</v>
      </c>
      <c r="F373" s="12">
        <f>B373+IF(ROW()&gt;2,F372*(1+rendimento_lordo_mensile),0)</f>
        <v>1222744.8189593162</v>
      </c>
      <c r="G373" s="12">
        <f>F373/(1+inflazione)^(($A373-$A$2)/365.24)</f>
        <v>662898.85082832293</v>
      </c>
      <c r="H373" s="14">
        <f>(F373-D373)*tassazione</f>
        <v>221193.65292942224</v>
      </c>
      <c r="I373" s="14">
        <f>H373/(1+inflazione)^(($A373-$A$2)/365.24)</f>
        <v>119917.9224183747</v>
      </c>
      <c r="J373" s="16">
        <f t="shared" si="11"/>
        <v>1001551.166029894</v>
      </c>
      <c r="K373" s="16">
        <f>J373/(1+inflazione)^(($A373-$A$2)/365.24)</f>
        <v>542980.92840994825</v>
      </c>
    </row>
    <row r="374" spans="1:11" x14ac:dyDescent="0.25">
      <c r="A374" s="5">
        <f t="shared" si="12"/>
        <v>56615</v>
      </c>
      <c r="B374" s="8">
        <f>B373*(1+aumento_risparmio_mensile)</f>
        <v>1000</v>
      </c>
      <c r="C374" s="8">
        <f>B374/(1+inflazione_mensile)^DATEDIF(A$2,A374,"M")</f>
        <v>541.24596958814243</v>
      </c>
      <c r="D374" s="10">
        <f>SUM(B$2:B374)</f>
        <v>373000</v>
      </c>
      <c r="E374" s="10">
        <f>SUM(C$2:C374)</f>
        <v>278766.54402570927</v>
      </c>
      <c r="F374" s="12">
        <f>B374+IF(ROW()&gt;2,F373*(1+rendimento_lordo_mensile),0)</f>
        <v>1230493.4579488032</v>
      </c>
      <c r="G374" s="12">
        <f>F374/(1+inflazione)^(($A374-$A$2)/365.24)</f>
        <v>665979.40384653746</v>
      </c>
      <c r="H374" s="14">
        <f>(F374-D374)*tassazione</f>
        <v>222948.29906668884</v>
      </c>
      <c r="I374" s="14">
        <f>H374/(1+inflazione)^(($A374-$A$2)/365.24)</f>
        <v>120666.20455548224</v>
      </c>
      <c r="J374" s="16">
        <f t="shared" si="11"/>
        <v>1007545.1588821143</v>
      </c>
      <c r="K374" s="16">
        <f>J374/(1+inflazione)^(($A374-$A$2)/365.24)</f>
        <v>545313.19929105521</v>
      </c>
    </row>
    <row r="375" spans="1:11" x14ac:dyDescent="0.25">
      <c r="A375" s="5">
        <f t="shared" si="12"/>
        <v>56646</v>
      </c>
      <c r="B375" s="8">
        <f>B374*(1+aumento_risparmio_mensile)</f>
        <v>1000</v>
      </c>
      <c r="C375" s="8">
        <f>B375/(1+inflazione_mensile)^DATEDIF(A$2,A375,"M")</f>
        <v>540.35353179859726</v>
      </c>
      <c r="D375" s="10">
        <f>SUM(B$2:B375)</f>
        <v>374000</v>
      </c>
      <c r="E375" s="10">
        <f>SUM(C$2:C375)</f>
        <v>279306.89755750785</v>
      </c>
      <c r="F375" s="12">
        <f>B375+IF(ROW()&gt;2,F374*(1+rendimento_lordo_mensile),0)</f>
        <v>1238284.8636434842</v>
      </c>
      <c r="G375" s="12">
        <f>F375/(1+inflazione)^(($A375-$A$2)/365.24)</f>
        <v>669070.84842480358</v>
      </c>
      <c r="H375" s="14">
        <f>(F375-D375)*tassazione</f>
        <v>224714.0645473059</v>
      </c>
      <c r="I375" s="14">
        <f>H375/(1+inflazione)^(($A375-$A$2)/365.24)</f>
        <v>121417.64325315967</v>
      </c>
      <c r="J375" s="16">
        <f t="shared" si="11"/>
        <v>1013570.7990961783</v>
      </c>
      <c r="K375" s="16">
        <f>J375/(1+inflazione)^(($A375-$A$2)/365.24)</f>
        <v>547653.20517164387</v>
      </c>
    </row>
    <row r="376" spans="1:11" x14ac:dyDescent="0.25">
      <c r="A376" s="5">
        <f t="shared" si="12"/>
        <v>56674</v>
      </c>
      <c r="B376" s="8">
        <f>B375*(1+aumento_risparmio_mensile)</f>
        <v>1000</v>
      </c>
      <c r="C376" s="8">
        <f>B376/(1+inflazione_mensile)^DATEDIF(A$2,A376,"M")</f>
        <v>539.46256551231124</v>
      </c>
      <c r="D376" s="10">
        <f>SUM(B$2:B376)</f>
        <v>375000</v>
      </c>
      <c r="E376" s="10">
        <f>SUM(C$2:C376)</f>
        <v>279846.36012302019</v>
      </c>
      <c r="F376" s="12">
        <f>B376+IF(ROW()&gt;2,F375*(1+rendimento_lordo_mensile),0)</f>
        <v>1246119.2720836592</v>
      </c>
      <c r="G376" s="12">
        <f>F376/(1+inflazione)^(($A376-$A$2)/365.24)</f>
        <v>672282.56861574808</v>
      </c>
      <c r="H376" s="14">
        <f>(F376-D376)*tassazione</f>
        <v>226491.01074175141</v>
      </c>
      <c r="I376" s="14">
        <f>H376/(1+inflazione)^(($A376-$A$2)/365.24)</f>
        <v>122192.12227994428</v>
      </c>
      <c r="J376" s="16">
        <f t="shared" si="11"/>
        <v>1019628.2613419078</v>
      </c>
      <c r="K376" s="16">
        <f>J376/(1+inflazione)^(($A376-$A$2)/365.24)</f>
        <v>550090.44633580383</v>
      </c>
    </row>
    <row r="377" spans="1:11" x14ac:dyDescent="0.25">
      <c r="A377" s="5">
        <f t="shared" si="12"/>
        <v>56705</v>
      </c>
      <c r="B377" s="8">
        <f>B376*(1+aumento_risparmio_mensile)</f>
        <v>1000</v>
      </c>
      <c r="C377" s="8">
        <f>B377/(1+inflazione_mensile)^DATEDIF(A$2,A377,"M")</f>
        <v>538.57306830298444</v>
      </c>
      <c r="D377" s="10">
        <f>SUM(B$2:B377)</f>
        <v>376000</v>
      </c>
      <c r="E377" s="10">
        <f>SUM(C$2:C377)</f>
        <v>280384.93319132319</v>
      </c>
      <c r="F377" s="12">
        <f>B377+IF(ROW()&gt;2,F376*(1+rendimento_lordo_mensile),0)</f>
        <v>1253996.920612395</v>
      </c>
      <c r="G377" s="12">
        <f>F377/(1+inflazione)^(($A377-$A$2)/365.24)</f>
        <v>675396.43266355002</v>
      </c>
      <c r="H377" s="14">
        <f>(F377-D377)*tassazione</f>
        <v>228279.19935922272</v>
      </c>
      <c r="I377" s="14">
        <f>H377/(1+inflazione)^(($A377-$A$2)/365.24)</f>
        <v>122950.02831682905</v>
      </c>
      <c r="J377" s="16">
        <f t="shared" si="11"/>
        <v>1025717.7212531723</v>
      </c>
      <c r="K377" s="16">
        <f>J377/(1+inflazione)^(($A377-$A$2)/365.24)</f>
        <v>552446.40434672101</v>
      </c>
    </row>
    <row r="378" spans="1:11" x14ac:dyDescent="0.25">
      <c r="A378" s="5">
        <f t="shared" si="12"/>
        <v>56735</v>
      </c>
      <c r="B378" s="8">
        <f>B377*(1+aumento_risparmio_mensile)</f>
        <v>1000</v>
      </c>
      <c r="C378" s="8">
        <f>B378/(1+inflazione_mensile)^DATEDIF(A$2,A378,"M")</f>
        <v>537.68503774831674</v>
      </c>
      <c r="D378" s="10">
        <f>SUM(B$2:B378)</f>
        <v>377000</v>
      </c>
      <c r="E378" s="10">
        <f>SUM(C$2:C378)</f>
        <v>280922.61822907149</v>
      </c>
      <c r="F378" s="12">
        <f>B378+IF(ROW()&gt;2,F377*(1+rendimento_lordo_mensile),0)</f>
        <v>1261918.0478827145</v>
      </c>
      <c r="G378" s="12">
        <f>F378/(1+inflazione)^(($A378-$A$2)/365.24)</f>
        <v>678558.10944796563</v>
      </c>
      <c r="H378" s="14">
        <f>(F378-D378)*tassazione</f>
        <v>230078.69244950579</v>
      </c>
      <c r="I378" s="14">
        <f>H378/(1+inflazione)^(($A378-$A$2)/365.24)</f>
        <v>123717.83004034418</v>
      </c>
      <c r="J378" s="16">
        <f t="shared" si="11"/>
        <v>1031839.3554332088</v>
      </c>
      <c r="K378" s="16">
        <f>J378/(1+inflazione)^(($A378-$A$2)/365.24)</f>
        <v>554840.27940762148</v>
      </c>
    </row>
    <row r="379" spans="1:11" x14ac:dyDescent="0.25">
      <c r="A379" s="5">
        <f t="shared" si="12"/>
        <v>56766</v>
      </c>
      <c r="B379" s="8">
        <f>B378*(1+aumento_risparmio_mensile)</f>
        <v>1000</v>
      </c>
      <c r="C379" s="8">
        <f>B379/(1+inflazione_mensile)^DATEDIF(A$2,A379,"M")</f>
        <v>536.7984714300037</v>
      </c>
      <c r="D379" s="10">
        <f>SUM(B$2:B379)</f>
        <v>378000</v>
      </c>
      <c r="E379" s="10">
        <f>SUM(C$2:C379)</f>
        <v>281459.41670050152</v>
      </c>
      <c r="F379" s="12">
        <f>B379+IF(ROW()&gt;2,F378*(1+rendimento_lordo_mensile),0)</f>
        <v>1269882.8938648277</v>
      </c>
      <c r="G379" s="12">
        <f>F379/(1+inflazione)^(($A379-$A$2)/365.24)</f>
        <v>681694.23444587144</v>
      </c>
      <c r="H379" s="14">
        <f>(F379-D379)*tassazione</f>
        <v>231889.5524048552</v>
      </c>
      <c r="I379" s="14">
        <f>H379/(1+inflazione)^(($A379-$A$2)/365.24)</f>
        <v>124482.16419509475</v>
      </c>
      <c r="J379" s="16">
        <f t="shared" si="11"/>
        <v>1037993.3414599726</v>
      </c>
      <c r="K379" s="16">
        <f>J379/(1+inflazione)^(($A379-$A$2)/365.24)</f>
        <v>557212.07025077671</v>
      </c>
    </row>
    <row r="380" spans="1:11" x14ac:dyDescent="0.25">
      <c r="A380" s="5">
        <f t="shared" si="12"/>
        <v>56796</v>
      </c>
      <c r="B380" s="8">
        <f>B379*(1+aumento_risparmio_mensile)</f>
        <v>1000</v>
      </c>
      <c r="C380" s="8">
        <f>B380/(1+inflazione_mensile)^DATEDIF(A$2,A380,"M")</f>
        <v>535.91336693372682</v>
      </c>
      <c r="D380" s="10">
        <f>SUM(B$2:B380)</f>
        <v>379000</v>
      </c>
      <c r="E380" s="10">
        <f>SUM(C$2:C380)</f>
        <v>281995.33006743522</v>
      </c>
      <c r="F380" s="12">
        <f>B380+IF(ROW()&gt;2,F379*(1+rendimento_lordo_mensile),0)</f>
        <v>1277891.6998534007</v>
      </c>
      <c r="G380" s="12">
        <f>F380/(1+inflazione)^(($A380-$A$2)/365.24)</f>
        <v>684878.60311645991</v>
      </c>
      <c r="H380" s="14">
        <f>(F380-D380)*tassazione</f>
        <v>233711.8419618842</v>
      </c>
      <c r="I380" s="14">
        <f>H380/(1+inflazione)^(($A380-$A$2)/365.24)</f>
        <v>125256.49855382314</v>
      </c>
      <c r="J380" s="16">
        <f t="shared" si="11"/>
        <v>1044179.8578915165</v>
      </c>
      <c r="K380" s="16">
        <f>J380/(1+inflazione)^(($A380-$A$2)/365.24)</f>
        <v>559622.10456263681</v>
      </c>
    </row>
    <row r="381" spans="1:11" x14ac:dyDescent="0.25">
      <c r="A381" s="5">
        <f t="shared" si="12"/>
        <v>56827</v>
      </c>
      <c r="B381" s="8">
        <f>B380*(1+aumento_risparmio_mensile)</f>
        <v>1000</v>
      </c>
      <c r="C381" s="8">
        <f>B381/(1+inflazione_mensile)^DATEDIF(A$2,A381,"M")</f>
        <v>535.02972184914927</v>
      </c>
      <c r="D381" s="10">
        <f>SUM(B$2:B381)</f>
        <v>380000</v>
      </c>
      <c r="E381" s="10">
        <f>SUM(C$2:C381)</f>
        <v>282530.35978928435</v>
      </c>
      <c r="F381" s="12">
        <f>B381+IF(ROW()&gt;2,F380*(1+rendimento_lordo_mensile),0)</f>
        <v>1285944.7084748661</v>
      </c>
      <c r="G381" s="12">
        <f>F381/(1+inflazione)^(($A381-$A$2)/365.24)</f>
        <v>688037.16713422397</v>
      </c>
      <c r="H381" s="14">
        <f>(F381-D381)*tassazione</f>
        <v>235545.62420346521</v>
      </c>
      <c r="I381" s="14">
        <f>H381/(1+inflazione)^(($A381-$A$2)/365.24)</f>
        <v>126027.30346005561</v>
      </c>
      <c r="J381" s="16">
        <f t="shared" si="11"/>
        <v>1050399.0842714009</v>
      </c>
      <c r="K381" s="16">
        <f>J381/(1+inflazione)^(($A381-$A$2)/365.24)</f>
        <v>562009.86367416836</v>
      </c>
    </row>
    <row r="382" spans="1:11" x14ac:dyDescent="0.25">
      <c r="A382" s="5">
        <f t="shared" si="12"/>
        <v>56858</v>
      </c>
      <c r="B382" s="8">
        <f>B381*(1+aumento_risparmio_mensile)</f>
        <v>1000</v>
      </c>
      <c r="C382" s="8">
        <f>B382/(1+inflazione_mensile)^DATEDIF(A$2,A382,"M")</f>
        <v>534.14753376990802</v>
      </c>
      <c r="D382" s="10">
        <f>SUM(B$2:B382)</f>
        <v>381000</v>
      </c>
      <c r="E382" s="10">
        <f>SUM(C$2:C382)</f>
        <v>283064.50732305425</v>
      </c>
      <c r="F382" s="12">
        <f>B382+IF(ROW()&gt;2,F381*(1+rendimento_lordo_mensile),0)</f>
        <v>1294042.1636947738</v>
      </c>
      <c r="G382" s="12">
        <f>F382/(1+inflazione)^(($A382-$A$2)/365.24)</f>
        <v>691206.9319311619</v>
      </c>
      <c r="H382" s="14">
        <f>(F382-D382)*tassazione</f>
        <v>237390.9625606412</v>
      </c>
      <c r="I382" s="14">
        <f>H382/(1+inflazione)^(($A382-$A$2)/365.24)</f>
        <v>126801.33886149726</v>
      </c>
      <c r="J382" s="16">
        <f t="shared" si="11"/>
        <v>1056651.2011341327</v>
      </c>
      <c r="K382" s="16">
        <f>J382/(1+inflazione)^(($A382-$A$2)/365.24)</f>
        <v>564405.59306966467</v>
      </c>
    </row>
    <row r="383" spans="1:11" x14ac:dyDescent="0.25">
      <c r="A383" s="5">
        <f t="shared" si="12"/>
        <v>56888</v>
      </c>
      <c r="B383" s="8">
        <f>B382*(1+aumento_risparmio_mensile)</f>
        <v>1000</v>
      </c>
      <c r="C383" s="8">
        <f>B383/(1+inflazione_mensile)^DATEDIF(A$2,A383,"M")</f>
        <v>533.2668002936083</v>
      </c>
      <c r="D383" s="10">
        <f>SUM(B$2:B383)</f>
        <v>382000</v>
      </c>
      <c r="E383" s="10">
        <f>SUM(C$2:C383)</f>
        <v>283597.77412334783</v>
      </c>
      <c r="F383" s="12">
        <f>B383+IF(ROW()&gt;2,F382*(1+rendimento_lordo_mensile),0)</f>
        <v>1302184.310825181</v>
      </c>
      <c r="G383" s="12">
        <f>F383/(1+inflazione)^(($A383-$A$2)/365.24)</f>
        <v>694425.59135388455</v>
      </c>
      <c r="H383" s="14">
        <f>(F383-D383)*tassazione</f>
        <v>239247.92081454705</v>
      </c>
      <c r="I383" s="14">
        <f>H383/(1+inflazione)^(($A383-$A$2)/365.24)</f>
        <v>127585.53263980582</v>
      </c>
      <c r="J383" s="16">
        <f t="shared" si="11"/>
        <v>1062936.390010634</v>
      </c>
      <c r="K383" s="16">
        <f>J383/(1+inflazione)^(($A383-$A$2)/365.24)</f>
        <v>566840.05871407874</v>
      </c>
    </row>
    <row r="384" spans="1:11" x14ac:dyDescent="0.25">
      <c r="A384" s="5">
        <f t="shared" si="12"/>
        <v>56919</v>
      </c>
      <c r="B384" s="8">
        <f>B383*(1+aumento_risparmio_mensile)</f>
        <v>1000</v>
      </c>
      <c r="C384" s="8">
        <f>B384/(1+inflazione_mensile)^DATEDIF(A$2,A384,"M")</f>
        <v>532.38751902181639</v>
      </c>
      <c r="D384" s="10">
        <f>SUM(B$2:B384)</f>
        <v>383000</v>
      </c>
      <c r="E384" s="10">
        <f>SUM(C$2:C384)</f>
        <v>284130.16164236964</v>
      </c>
      <c r="F384" s="12">
        <f>B384+IF(ROW()&gt;2,F383*(1+rendimento_lordo_mensile),0)</f>
        <v>1310371.3965320846</v>
      </c>
      <c r="G384" s="12">
        <f>F384/(1+inflazione)^(($A384-$A$2)/365.24)</f>
        <v>697618.06420707679</v>
      </c>
      <c r="H384" s="14">
        <f>(F384-D384)*tassazione</f>
        <v>241116.56309834198</v>
      </c>
      <c r="I384" s="14">
        <f>H384/(1+inflazione)^(($A384-$A$2)/365.24)</f>
        <v>128366.10326056537</v>
      </c>
      <c r="J384" s="16">
        <f t="shared" si="11"/>
        <v>1069254.8334337426</v>
      </c>
      <c r="K384" s="16">
        <f>J384/(1+inflazione)^(($A384-$A$2)/365.24)</f>
        <v>569251.96094651148</v>
      </c>
    </row>
    <row r="385" spans="1:11" x14ac:dyDescent="0.25">
      <c r="A385" s="5">
        <f t="shared" si="12"/>
        <v>56949</v>
      </c>
      <c r="B385" s="8">
        <f>B384*(1+aumento_risparmio_mensile)</f>
        <v>1000</v>
      </c>
      <c r="C385" s="8">
        <f>B385/(1+inflazione_mensile)^DATEDIF(A$2,A385,"M")</f>
        <v>531.5096875600525</v>
      </c>
      <c r="D385" s="10">
        <f>SUM(B$2:B385)</f>
        <v>384000</v>
      </c>
      <c r="E385" s="10">
        <f>SUM(C$2:C385)</f>
        <v>284661.67132992967</v>
      </c>
      <c r="F385" s="12">
        <f>B385+IF(ROW()&gt;2,F384*(1+rendimento_lordo_mensile),0)</f>
        <v>1318603.6688428938</v>
      </c>
      <c r="G385" s="12">
        <f>F385/(1+inflazione)^(($A385-$A$2)/365.24)</f>
        <v>700859.8704792182</v>
      </c>
      <c r="H385" s="14">
        <f>(F385-D385)*tassazione</f>
        <v>242996.9538991524</v>
      </c>
      <c r="I385" s="14">
        <f>H385/(1+inflazione)^(($A385-$A$2)/365.24)</f>
        <v>129156.93901113805</v>
      </c>
      <c r="J385" s="16">
        <f t="shared" si="11"/>
        <v>1075606.7149437414</v>
      </c>
      <c r="K385" s="16">
        <f>J385/(1+inflazione)^(($A385-$A$2)/365.24)</f>
        <v>571702.93146808015</v>
      </c>
    </row>
    <row r="386" spans="1:11" x14ac:dyDescent="0.25">
      <c r="A386" s="5">
        <f t="shared" si="12"/>
        <v>56980</v>
      </c>
      <c r="B386" s="8">
        <f>B385*(1+aumento_risparmio_mensile)</f>
        <v>1000</v>
      </c>
      <c r="C386" s="8">
        <f>B386/(1+inflazione_mensile)^DATEDIF(A$2,A386,"M")</f>
        <v>530.63330351778654</v>
      </c>
      <c r="D386" s="10">
        <f>SUM(B$2:B386)</f>
        <v>385000</v>
      </c>
      <c r="E386" s="10">
        <f>SUM(C$2:C386)</f>
        <v>285192.30463344743</v>
      </c>
      <c r="F386" s="12">
        <f>B386+IF(ROW()&gt;2,F385*(1+rendimento_lordo_mensile),0)</f>
        <v>1326881.3771539438</v>
      </c>
      <c r="G386" s="12">
        <f>F386/(1+inflazione)^(($A386-$A$2)/365.24)</f>
        <v>704075.23286540969</v>
      </c>
      <c r="H386" s="14">
        <f>(F386-D386)*tassazione</f>
        <v>244889.15806002539</v>
      </c>
      <c r="I386" s="14">
        <f>H386/(1+inflazione)^(($A386-$A$2)/365.24)</f>
        <v>129944.08841365662</v>
      </c>
      <c r="J386" s="16">
        <f t="shared" si="11"/>
        <v>1081992.2190939183</v>
      </c>
      <c r="K386" s="16">
        <f>J386/(1+inflazione)^(($A386-$A$2)/365.24)</f>
        <v>574131.14445175312</v>
      </c>
    </row>
    <row r="387" spans="1:11" x14ac:dyDescent="0.25">
      <c r="A387" s="5">
        <f t="shared" si="12"/>
        <v>57011</v>
      </c>
      <c r="B387" s="8">
        <f>B386*(1+aumento_risparmio_mensile)</f>
        <v>1000</v>
      </c>
      <c r="C387" s="8">
        <f>B387/(1+inflazione_mensile)^DATEDIF(A$2,A387,"M")</f>
        <v>529.75836450842849</v>
      </c>
      <c r="D387" s="10">
        <f>SUM(B$2:B387)</f>
        <v>386000</v>
      </c>
      <c r="E387" s="10">
        <f>SUM(C$2:C387)</f>
        <v>285722.06299795589</v>
      </c>
      <c r="F387" s="12">
        <f>B387+IF(ROW()&gt;2,F386*(1+rendimento_lordo_mensile),0)</f>
        <v>1335204.7722380518</v>
      </c>
      <c r="G387" s="12">
        <f>F387/(1+inflazione)^(($A387-$A$2)/365.24)</f>
        <v>707302.02102737001</v>
      </c>
      <c r="H387" s="14">
        <f>(F387-D387)*tassazione</f>
        <v>246793.24078189346</v>
      </c>
      <c r="I387" s="14">
        <f>H387/(1+inflazione)^(($A387-$A$2)/365.24)</f>
        <v>130734.52223237412</v>
      </c>
      <c r="J387" s="16">
        <f t="shared" ref="J387:J450" si="13">F387-H387</f>
        <v>1088411.5314561583</v>
      </c>
      <c r="K387" s="16">
        <f>J387/(1+inflazione)^(($A387-$A$2)/365.24)</f>
        <v>576567.49879499595</v>
      </c>
    </row>
    <row r="388" spans="1:11" x14ac:dyDescent="0.25">
      <c r="A388" s="5">
        <f t="shared" ref="A388:A451" si="14">EDATE(A387,1)</f>
        <v>57040</v>
      </c>
      <c r="B388" s="8">
        <f>B387*(1+aumento_risparmio_mensile)</f>
        <v>1000</v>
      </c>
      <c r="C388" s="8">
        <f>B388/(1+inflazione_mensile)^DATEDIF(A$2,A388,"M")</f>
        <v>528.88486814932457</v>
      </c>
      <c r="D388" s="10">
        <f>SUM(B$2:B388)</f>
        <v>387000</v>
      </c>
      <c r="E388" s="10">
        <f>SUM(C$2:C388)</f>
        <v>286250.94786610518</v>
      </c>
      <c r="F388" s="12">
        <f>B388+IF(ROW()&gt;2,F387*(1+rendimento_lordo_mensile),0)</f>
        <v>1343574.1062521136</v>
      </c>
      <c r="G388" s="12">
        <f>F388/(1+inflazione)^(($A388-$A$2)/365.24)</f>
        <v>710617.33272793703</v>
      </c>
      <c r="H388" s="14">
        <f>(F388-D388)*tassazione</f>
        <v>248709.26762554955</v>
      </c>
      <c r="I388" s="14">
        <f>H388/(1+inflazione)^(($A388-$A$2)/365.24)</f>
        <v>131542.51452329123</v>
      </c>
      <c r="J388" s="16">
        <f t="shared" si="13"/>
        <v>1094864.838626564</v>
      </c>
      <c r="K388" s="16">
        <f>J388/(1+inflazione)^(($A388-$A$2)/365.24)</f>
        <v>579074.81820464577</v>
      </c>
    </row>
    <row r="389" spans="1:11" x14ac:dyDescent="0.25">
      <c r="A389" s="5">
        <f t="shared" si="14"/>
        <v>57071</v>
      </c>
      <c r="B389" s="8">
        <f>B388*(1+aumento_risparmio_mensile)</f>
        <v>1000</v>
      </c>
      <c r="C389" s="8">
        <f>B389/(1+inflazione_mensile)^DATEDIF(A$2,A389,"M")</f>
        <v>528.01281206174906</v>
      </c>
      <c r="D389" s="10">
        <f>SUM(B$2:B389)</f>
        <v>388000</v>
      </c>
      <c r="E389" s="10">
        <f>SUM(C$2:C389)</f>
        <v>286778.96067816694</v>
      </c>
      <c r="F389" s="12">
        <f>B389+IF(ROW()&gt;2,F388*(1+rendimento_lordo_mensile),0)</f>
        <v>1351989.6327447428</v>
      </c>
      <c r="G389" s="12">
        <f>F389/(1+inflazione)^(($A389-$A$2)/365.24)</f>
        <v>713867.46081824775</v>
      </c>
      <c r="H389" s="14">
        <f>(F389-D389)*tassazione</f>
        <v>250637.30451363313</v>
      </c>
      <c r="I389" s="14">
        <f>H389/(1+inflazione)^(($A389-$A$2)/365.24)</f>
        <v>132339.63621173557</v>
      </c>
      <c r="J389" s="16">
        <f t="shared" si="13"/>
        <v>1101352.3282311098</v>
      </c>
      <c r="K389" s="16">
        <f>J389/(1+inflazione)^(($A389-$A$2)/365.24)</f>
        <v>581527.82460651221</v>
      </c>
    </row>
    <row r="390" spans="1:11" x14ac:dyDescent="0.25">
      <c r="A390" s="5">
        <f t="shared" si="14"/>
        <v>57101</v>
      </c>
      <c r="B390" s="8">
        <f>B389*(1+aumento_risparmio_mensile)</f>
        <v>1000</v>
      </c>
      <c r="C390" s="8">
        <f>B390/(1+inflazione_mensile)^DATEDIF(A$2,A390,"M")</f>
        <v>527.14219387089872</v>
      </c>
      <c r="D390" s="10">
        <f>SUM(B$2:B390)</f>
        <v>389000</v>
      </c>
      <c r="E390" s="10">
        <f>SUM(C$2:C390)</f>
        <v>287306.10287203785</v>
      </c>
      <c r="F390" s="12">
        <f>B390+IF(ROW()&gt;2,F389*(1+rendimento_lordo_mensile),0)</f>
        <v>1360451.6066639526</v>
      </c>
      <c r="G390" s="12">
        <f>F390/(1+inflazione)^(($A390-$A$2)/365.24)</f>
        <v>717168.03469553194</v>
      </c>
      <c r="H390" s="14">
        <f>(F390-D390)*tassazione</f>
        <v>252577.41773262768</v>
      </c>
      <c r="I390" s="14">
        <f>H390/(1+inflazione)^(($A390-$A$2)/365.24)</f>
        <v>133147.29417532659</v>
      </c>
      <c r="J390" s="16">
        <f t="shared" si="13"/>
        <v>1107874.188931325</v>
      </c>
      <c r="K390" s="16">
        <f>J390/(1+inflazione)^(($A390-$A$2)/365.24)</f>
        <v>584020.74052020535</v>
      </c>
    </row>
    <row r="391" spans="1:11" x14ac:dyDescent="0.25">
      <c r="A391" s="5">
        <f t="shared" si="14"/>
        <v>57132</v>
      </c>
      <c r="B391" s="8">
        <f>B390*(1+aumento_risparmio_mensile)</f>
        <v>1000</v>
      </c>
      <c r="C391" s="8">
        <f>B391/(1+inflazione_mensile)^DATEDIF(A$2,A391,"M")</f>
        <v>526.27301120588584</v>
      </c>
      <c r="D391" s="10">
        <f>SUM(B$2:B391)</f>
        <v>390000</v>
      </c>
      <c r="E391" s="10">
        <f>SUM(C$2:C391)</f>
        <v>287832.37588324375</v>
      </c>
      <c r="F391" s="12">
        <f>B391+IF(ROW()&gt;2,F390*(1+rendimento_lordo_mensile),0)</f>
        <v>1368960.2843648784</v>
      </c>
      <c r="G391" s="12">
        <f>F391/(1+inflazione)^(($A391-$A$2)/365.24)</f>
        <v>720441.51271935843</v>
      </c>
      <c r="H391" s="14">
        <f>(F391-D391)*tassazione</f>
        <v>254529.67393486839</v>
      </c>
      <c r="I391" s="14">
        <f>H391/(1+inflazione)^(($A391-$A$2)/365.24)</f>
        <v>133951.10538701777</v>
      </c>
      <c r="J391" s="16">
        <f t="shared" si="13"/>
        <v>1114430.6104300101</v>
      </c>
      <c r="K391" s="16">
        <f>J391/(1+inflazione)^(($A391-$A$2)/365.24)</f>
        <v>586490.40733234072</v>
      </c>
    </row>
    <row r="392" spans="1:11" x14ac:dyDescent="0.25">
      <c r="A392" s="5">
        <f t="shared" si="14"/>
        <v>57162</v>
      </c>
      <c r="B392" s="8">
        <f>B391*(1+aumento_risparmio_mensile)</f>
        <v>1000</v>
      </c>
      <c r="C392" s="8">
        <f>B392/(1+inflazione_mensile)^DATEDIF(A$2,A392,"M")</f>
        <v>525.40526169973214</v>
      </c>
      <c r="D392" s="10">
        <f>SUM(B$2:B392)</f>
        <v>391000</v>
      </c>
      <c r="E392" s="10">
        <f>SUM(C$2:C392)</f>
        <v>288357.7811449435</v>
      </c>
      <c r="F392" s="12">
        <f>B392+IF(ROW()&gt;2,F391*(1+rendimento_lordo_mensile),0)</f>
        <v>1377515.923617545</v>
      </c>
      <c r="G392" s="12">
        <f>F392/(1+inflazione)^(($A392-$A$2)/365.24)</f>
        <v>723765.88661648217</v>
      </c>
      <c r="H392" s="14">
        <f>(F392-D392)*tassazione</f>
        <v>256494.14014056174</v>
      </c>
      <c r="I392" s="14">
        <f>H392/(1+inflazione)^(($A392-$A$2)/365.24)</f>
        <v>134765.56282793841</v>
      </c>
      <c r="J392" s="16">
        <f t="shared" si="13"/>
        <v>1121021.7834769832</v>
      </c>
      <c r="K392" s="16">
        <f>J392/(1+inflazione)^(($A392-$A$2)/365.24)</f>
        <v>589000.3237885437</v>
      </c>
    </row>
    <row r="393" spans="1:11" x14ac:dyDescent="0.25">
      <c r="A393" s="5">
        <f t="shared" si="14"/>
        <v>57193</v>
      </c>
      <c r="B393" s="8">
        <f>B392*(1+aumento_risparmio_mensile)</f>
        <v>1000</v>
      </c>
      <c r="C393" s="8">
        <f>B393/(1+inflazione_mensile)^DATEDIF(A$2,A393,"M")</f>
        <v>524.53894298936189</v>
      </c>
      <c r="D393" s="10">
        <f>SUM(B$2:B393)</f>
        <v>392000</v>
      </c>
      <c r="E393" s="10">
        <f>SUM(C$2:C393)</f>
        <v>288882.32008793287</v>
      </c>
      <c r="F393" s="12">
        <f>B393+IF(ROW()&gt;2,F392*(1+rendimento_lordo_mensile),0)</f>
        <v>1386118.7836146755</v>
      </c>
      <c r="G393" s="12">
        <f>F393/(1+inflazione)^(($A393-$A$2)/365.24)</f>
        <v>727062.90094456042</v>
      </c>
      <c r="H393" s="14">
        <f>(F393-D393)*tassazione</f>
        <v>258470.88373981565</v>
      </c>
      <c r="I393" s="14">
        <f>H393/(1+inflazione)^(($A393-$A$2)/365.24)</f>
        <v>135576.10845696134</v>
      </c>
      <c r="J393" s="16">
        <f t="shared" si="13"/>
        <v>1127647.89987486</v>
      </c>
      <c r="K393" s="16">
        <f>J393/(1+inflazione)^(($A393-$A$2)/365.24)</f>
        <v>591486.79248759907</v>
      </c>
    </row>
    <row r="394" spans="1:11" x14ac:dyDescent="0.25">
      <c r="A394" s="5">
        <f t="shared" si="14"/>
        <v>57224</v>
      </c>
      <c r="B394" s="8">
        <f>B393*(1+aumento_risparmio_mensile)</f>
        <v>1000</v>
      </c>
      <c r="C394" s="8">
        <f>B394/(1+inflazione_mensile)^DATEDIF(A$2,A394,"M")</f>
        <v>523.67405271559585</v>
      </c>
      <c r="D394" s="10">
        <f>SUM(B$2:B394)</f>
        <v>393000</v>
      </c>
      <c r="E394" s="10">
        <f>SUM(C$2:C394)</f>
        <v>289405.99414064846</v>
      </c>
      <c r="F394" s="12">
        <f>B394+IF(ROW()&gt;2,F393*(1+rendimento_lordo_mensile),0)</f>
        <v>1394769.1249795433</v>
      </c>
      <c r="G394" s="12">
        <f>F394/(1+inflazione)^(($A394-$A$2)/365.24)</f>
        <v>730371.66405886819</v>
      </c>
      <c r="H394" s="14">
        <f>(F394-D394)*tassazione</f>
        <v>260459.97249468125</v>
      </c>
      <c r="I394" s="14">
        <f>H394/(1+inflazione)^(($A394-$A$2)/365.24)</f>
        <v>136390.01618598166</v>
      </c>
      <c r="J394" s="16">
        <f t="shared" si="13"/>
        <v>1134309.1524848621</v>
      </c>
      <c r="K394" s="16">
        <f>J394/(1+inflazione)^(($A394-$A$2)/365.24)</f>
        <v>593981.64787288662</v>
      </c>
    </row>
    <row r="395" spans="1:11" x14ac:dyDescent="0.25">
      <c r="A395" s="5">
        <f t="shared" si="14"/>
        <v>57254</v>
      </c>
      <c r="B395" s="8">
        <f>B394*(1+aumento_risparmio_mensile)</f>
        <v>1000</v>
      </c>
      <c r="C395" s="8">
        <f>B395/(1+inflazione_mensile)^DATEDIF(A$2,A395,"M")</f>
        <v>522.81058852314527</v>
      </c>
      <c r="D395" s="10">
        <f>SUM(B$2:B395)</f>
        <v>394000</v>
      </c>
      <c r="E395" s="10">
        <f>SUM(C$2:C395)</f>
        <v>289928.80472917162</v>
      </c>
      <c r="F395" s="12">
        <f>B395+IF(ROW()&gt;2,F394*(1+rendimento_lordo_mensile),0)</f>
        <v>1403467.2097738674</v>
      </c>
      <c r="G395" s="12">
        <f>F395/(1+inflazione)^(($A395-$A$2)/365.24)</f>
        <v>733732.00293767476</v>
      </c>
      <c r="H395" s="14">
        <f>(F395-D395)*tassazione</f>
        <v>262461.47454120551</v>
      </c>
      <c r="I395" s="14">
        <f>H395/(1+inflazione)^(($A395-$A$2)/365.24)</f>
        <v>137214.73652392847</v>
      </c>
      <c r="J395" s="16">
        <f t="shared" si="13"/>
        <v>1141005.7352326619</v>
      </c>
      <c r="K395" s="16">
        <f>J395/(1+inflazione)^(($A395-$A$2)/365.24)</f>
        <v>596517.26641374629</v>
      </c>
    </row>
    <row r="396" spans="1:11" x14ac:dyDescent="0.25">
      <c r="A396" s="5">
        <f t="shared" si="14"/>
        <v>57285</v>
      </c>
      <c r="B396" s="8">
        <f>B395*(1+aumento_risparmio_mensile)</f>
        <v>1000</v>
      </c>
      <c r="C396" s="8">
        <f>B396/(1+inflazione_mensile)^DATEDIF(A$2,A396,"M")</f>
        <v>521.94854806060391</v>
      </c>
      <c r="D396" s="10">
        <f>SUM(B$2:B396)</f>
        <v>395000</v>
      </c>
      <c r="E396" s="10">
        <f>SUM(C$2:C396)</f>
        <v>290450.75327723223</v>
      </c>
      <c r="F396" s="12">
        <f>B396+IF(ROW()&gt;2,F395*(1+rendimento_lordo_mensile),0)</f>
        <v>1412213.3015057526</v>
      </c>
      <c r="G396" s="12">
        <f>F396/(1+inflazione)^(($A396-$A$2)/365.24)</f>
        <v>737064.58393522049</v>
      </c>
      <c r="H396" s="14">
        <f>(F396-D396)*tassazione</f>
        <v>264475.45839149569</v>
      </c>
      <c r="I396" s="14">
        <f>H396/(1+inflazione)^(($A396-$A$2)/365.24)</f>
        <v>138035.44655227169</v>
      </c>
      <c r="J396" s="16">
        <f t="shared" si="13"/>
        <v>1147737.8431142569</v>
      </c>
      <c r="K396" s="16">
        <f>J396/(1+inflazione)^(($A396-$A$2)/365.24)</f>
        <v>599029.13738294877</v>
      </c>
    </row>
    <row r="397" spans="1:11" x14ac:dyDescent="0.25">
      <c r="A397" s="5">
        <f t="shared" si="14"/>
        <v>57315</v>
      </c>
      <c r="B397" s="8">
        <f>B396*(1+aumento_risparmio_mensile)</f>
        <v>1000</v>
      </c>
      <c r="C397" s="8">
        <f>B397/(1+inflazione_mensile)^DATEDIF(A$2,A397,"M")</f>
        <v>521.08792898044351</v>
      </c>
      <c r="D397" s="10">
        <f>SUM(B$2:B397)</f>
        <v>396000</v>
      </c>
      <c r="E397" s="10">
        <f>SUM(C$2:C397)</f>
        <v>290971.8412062127</v>
      </c>
      <c r="F397" s="12">
        <f>B397+IF(ROW()&gt;2,F396*(1+rendimento_lordo_mensile),0)</f>
        <v>1421007.6651376714</v>
      </c>
      <c r="G397" s="12">
        <f>F397/(1+inflazione)^(($A397-$A$2)/365.24)</f>
        <v>740449.19902238797</v>
      </c>
      <c r="H397" s="14">
        <f>(F397-D397)*tassazione</f>
        <v>266501.99293579458</v>
      </c>
      <c r="I397" s="14">
        <f>H397/(1+inflazione)^(($A397-$A$2)/365.24)</f>
        <v>138867.08147211943</v>
      </c>
      <c r="J397" s="16">
        <f t="shared" si="13"/>
        <v>1154505.6722018768</v>
      </c>
      <c r="K397" s="16">
        <f>J397/(1+inflazione)^(($A397-$A$2)/365.24)</f>
        <v>601582.11755026854</v>
      </c>
    </row>
    <row r="398" spans="1:11" x14ac:dyDescent="0.25">
      <c r="A398" s="5">
        <f t="shared" si="14"/>
        <v>57346</v>
      </c>
      <c r="B398" s="8">
        <f>B397*(1+aumento_risparmio_mensile)</f>
        <v>1000</v>
      </c>
      <c r="C398" s="8">
        <f>B398/(1+inflazione_mensile)^DATEDIF(A$2,A398,"M")</f>
        <v>520.22872893900615</v>
      </c>
      <c r="D398" s="10">
        <f>SUM(B$2:B398)</f>
        <v>397000</v>
      </c>
      <c r="E398" s="10">
        <f>SUM(C$2:C398)</f>
        <v>291492.06993515173</v>
      </c>
      <c r="F398" s="12">
        <f>B398+IF(ROW()&gt;2,F397*(1+rendimento_lordo_mensile),0)</f>
        <v>1429850.5670944916</v>
      </c>
      <c r="G398" s="12">
        <f>F398/(1+inflazione)^(($A398-$A$2)/365.24)</f>
        <v>743805.78784300236</v>
      </c>
      <c r="H398" s="14">
        <f>(F398-D398)*tassazione</f>
        <v>268541.14744456782</v>
      </c>
      <c r="I398" s="14">
        <f>H398/(1+inflazione)^(($A398-$A$2)/365.24)</f>
        <v>139694.63966374792</v>
      </c>
      <c r="J398" s="16">
        <f t="shared" si="13"/>
        <v>1161309.4196499237</v>
      </c>
      <c r="K398" s="16">
        <f>J398/(1+inflazione)^(($A398-$A$2)/365.24)</f>
        <v>604111.14817925438</v>
      </c>
    </row>
    <row r="399" spans="1:11" x14ac:dyDescent="0.25">
      <c r="A399" s="5">
        <f t="shared" si="14"/>
        <v>57377</v>
      </c>
      <c r="B399" s="8">
        <f>B398*(1+aumento_risparmio_mensile)</f>
        <v>1000</v>
      </c>
      <c r="C399" s="8">
        <f>B399/(1+inflazione_mensile)^DATEDIF(A$2,A399,"M")</f>
        <v>519.37094559649836</v>
      </c>
      <c r="D399" s="10">
        <f>SUM(B$2:B399)</f>
        <v>398000</v>
      </c>
      <c r="E399" s="10">
        <f>SUM(C$2:C399)</f>
        <v>292011.44088074821</v>
      </c>
      <c r="F399" s="12">
        <f>B399+IF(ROW()&gt;2,F398*(1+rendimento_lordo_mensile),0)</f>
        <v>1438742.2752715473</v>
      </c>
      <c r="G399" s="12">
        <f>F399/(1+inflazione)^(($A399-$A$2)/365.24)</f>
        <v>747174.36093491409</v>
      </c>
      <c r="H399" s="14">
        <f>(F399-D399)*tassazione</f>
        <v>270592.99157060229</v>
      </c>
      <c r="I399" s="14">
        <f>H399/(1+inflazione)^(($A399-$A$2)/365.24)</f>
        <v>140525.61673151088</v>
      </c>
      <c r="J399" s="16">
        <f t="shared" si="13"/>
        <v>1168149.2837009449</v>
      </c>
      <c r="K399" s="16">
        <f>J399/(1+inflazione)^(($A399-$A$2)/365.24)</f>
        <v>606648.74420340313</v>
      </c>
    </row>
    <row r="400" spans="1:11" x14ac:dyDescent="0.25">
      <c r="A400" s="5">
        <f t="shared" si="14"/>
        <v>57405</v>
      </c>
      <c r="B400" s="8">
        <f>B399*(1+aumento_risparmio_mensile)</f>
        <v>1000</v>
      </c>
      <c r="C400" s="8">
        <f>B400/(1+inflazione_mensile)^DATEDIF(A$2,A400,"M")</f>
        <v>518.51457661698475</v>
      </c>
      <c r="D400" s="10">
        <f>SUM(B$2:B400)</f>
        <v>399000</v>
      </c>
      <c r="E400" s="10">
        <f>SUM(C$2:C400)</f>
        <v>292529.9554573652</v>
      </c>
      <c r="F400" s="12">
        <f>B400+IF(ROW()&gt;2,F399*(1+rendimento_lordo_mensile),0)</f>
        <v>1447683.059042755</v>
      </c>
      <c r="G400" s="12">
        <f>F400/(1+inflazione)^(($A400-$A$2)/365.24)</f>
        <v>750677.05664626928</v>
      </c>
      <c r="H400" s="14">
        <f>(F400-D400)*tassazione</f>
        <v>272657.59535111632</v>
      </c>
      <c r="I400" s="14">
        <f>H400/(1+inflazione)^(($A400-$A$2)/365.24)</f>
        <v>141383.01879816409</v>
      </c>
      <c r="J400" s="16">
        <f t="shared" si="13"/>
        <v>1175025.4636916388</v>
      </c>
      <c r="K400" s="16">
        <f>J400/(1+inflazione)^(($A400-$A$2)/365.24)</f>
        <v>609294.03784810519</v>
      </c>
    </row>
    <row r="401" spans="1:11" x14ac:dyDescent="0.25">
      <c r="A401" s="5">
        <f t="shared" si="14"/>
        <v>57436</v>
      </c>
      <c r="B401" s="8">
        <f>B400*(1+aumento_risparmio_mensile)</f>
        <v>1000</v>
      </c>
      <c r="C401" s="8">
        <f>B401/(1+inflazione_mensile)^DATEDIF(A$2,A401,"M")</f>
        <v>517.65961966838131</v>
      </c>
      <c r="D401" s="10">
        <f>SUM(B$2:B401)</f>
        <v>400000</v>
      </c>
      <c r="E401" s="10">
        <f>SUM(C$2:C401)</f>
        <v>293047.61507703358</v>
      </c>
      <c r="F401" s="12">
        <f>B401+IF(ROW()&gt;2,F400*(1+rendimento_lordo_mensile),0)</f>
        <v>1456673.1892687746</v>
      </c>
      <c r="G401" s="12">
        <f>F401/(1+inflazione)^(($A401-$A$2)/365.24)</f>
        <v>754070.29246285453</v>
      </c>
      <c r="H401" s="14">
        <f>(F401-D401)*tassazione</f>
        <v>274735.02920988138</v>
      </c>
      <c r="I401" s="14">
        <f>H401/(1+inflazione)^(($A401-$A$2)/365.24)</f>
        <v>142221.00423917445</v>
      </c>
      <c r="J401" s="16">
        <f t="shared" si="13"/>
        <v>1181938.1600588933</v>
      </c>
      <c r="K401" s="16">
        <f>J401/(1+inflazione)^(($A401-$A$2)/365.24)</f>
        <v>611849.28822368011</v>
      </c>
    </row>
    <row r="402" spans="1:11" x14ac:dyDescent="0.25">
      <c r="A402" s="5">
        <f t="shared" si="14"/>
        <v>57466</v>
      </c>
      <c r="B402" s="8">
        <f>B401*(1+aumento_risparmio_mensile)</f>
        <v>1000</v>
      </c>
      <c r="C402" s="8">
        <f>B402/(1+inflazione_mensile)^DATEDIF(A$2,A402,"M")</f>
        <v>516.80607242244957</v>
      </c>
      <c r="D402" s="10">
        <f>SUM(B$2:B402)</f>
        <v>401000</v>
      </c>
      <c r="E402" s="10">
        <f>SUM(C$2:C402)</f>
        <v>293564.42114945606</v>
      </c>
      <c r="F402" s="12">
        <f>B402+IF(ROW()&gt;2,F401*(1+rendimento_lordo_mensile),0)</f>
        <v>1465712.938305214</v>
      </c>
      <c r="G402" s="12">
        <f>F402/(1+inflazione)^(($A402-$A$2)/365.24)</f>
        <v>757516.72720625484</v>
      </c>
      <c r="H402" s="14">
        <f>(F402-D402)*tassazione</f>
        <v>276825.36395935569</v>
      </c>
      <c r="I402" s="14">
        <f>H402/(1+inflazione)^(($A402-$A$2)/365.24)</f>
        <v>143070.20033311899</v>
      </c>
      <c r="J402" s="16">
        <f t="shared" si="13"/>
        <v>1188887.5743458583</v>
      </c>
      <c r="K402" s="16">
        <f>J402/(1+inflazione)^(($A402-$A$2)/365.24)</f>
        <v>614446.52687313582</v>
      </c>
    </row>
    <row r="403" spans="1:11" x14ac:dyDescent="0.25">
      <c r="A403" s="5">
        <f t="shared" si="14"/>
        <v>57497</v>
      </c>
      <c r="B403" s="8">
        <f>B402*(1+aumento_risparmio_mensile)</f>
        <v>1000</v>
      </c>
      <c r="C403" s="8">
        <f>B403/(1+inflazione_mensile)^DATEDIF(A$2,A403,"M")</f>
        <v>515.95393255478984</v>
      </c>
      <c r="D403" s="10">
        <f>SUM(B$2:B403)</f>
        <v>402000</v>
      </c>
      <c r="E403" s="10">
        <f>SUM(C$2:C403)</f>
        <v>294080.37508201087</v>
      </c>
      <c r="F403" s="12">
        <f>B403+IF(ROW()&gt;2,F402*(1+rendimento_lordo_mensile),0)</f>
        <v>1474802.5800108814</v>
      </c>
      <c r="G403" s="12">
        <f>F403/(1+inflazione)^(($A403-$A$2)/365.24)</f>
        <v>760934.45405188459</v>
      </c>
      <c r="H403" s="14">
        <f>(F403-D403)*tassazione</f>
        <v>278928.67080282921</v>
      </c>
      <c r="I403" s="14">
        <f>H403/(1+inflazione)^(($A403-$A$2)/365.24)</f>
        <v>143915.15089104514</v>
      </c>
      <c r="J403" s="16">
        <f t="shared" si="13"/>
        <v>1195873.9092080523</v>
      </c>
      <c r="K403" s="16">
        <f>J403/(1+inflazione)^(($A403-$A$2)/365.24)</f>
        <v>617019.30316083948</v>
      </c>
    </row>
    <row r="404" spans="1:11" x14ac:dyDescent="0.25">
      <c r="A404" s="5">
        <f t="shared" si="14"/>
        <v>57527</v>
      </c>
      <c r="B404" s="8">
        <f>B403*(1+aumento_risparmio_mensile)</f>
        <v>1000</v>
      </c>
      <c r="C404" s="8">
        <f>B404/(1+inflazione_mensile)^DATEDIF(A$2,A404,"M")</f>
        <v>515.10319774483526</v>
      </c>
      <c r="D404" s="10">
        <f>SUM(B$2:B404)</f>
        <v>403000</v>
      </c>
      <c r="E404" s="10">
        <f>SUM(C$2:C404)</f>
        <v>294595.47827975568</v>
      </c>
      <c r="F404" s="12">
        <f>B404+IF(ROW()&gt;2,F403*(1+rendimento_lordo_mensile),0)</f>
        <v>1483942.3897560809</v>
      </c>
      <c r="G404" s="12">
        <f>F404/(1+inflazione)^(($A404-$A$2)/365.24)</f>
        <v>764405.85001613572</v>
      </c>
      <c r="H404" s="14">
        <f>(F404-D404)*tassazione</f>
        <v>281045.02133658103</v>
      </c>
      <c r="I404" s="14">
        <f>H404/(1+inflazione)^(($A404-$A$2)/365.24)</f>
        <v>144771.42772564423</v>
      </c>
      <c r="J404" s="16">
        <f t="shared" si="13"/>
        <v>1202897.3684194998</v>
      </c>
      <c r="K404" s="16">
        <f>J404/(1+inflazione)^(($A404-$A$2)/365.24)</f>
        <v>619634.42229049152</v>
      </c>
    </row>
    <row r="405" spans="1:11" x14ac:dyDescent="0.25">
      <c r="A405" s="5">
        <f t="shared" si="14"/>
        <v>57558</v>
      </c>
      <c r="B405" s="8">
        <f>B404*(1+aumento_risparmio_mensile)</f>
        <v>1000</v>
      </c>
      <c r="C405" s="8">
        <f>B405/(1+inflazione_mensile)^DATEDIF(A$2,A405,"M")</f>
        <v>514.25386567584474</v>
      </c>
      <c r="D405" s="10">
        <f>SUM(B$2:B405)</f>
        <v>404000</v>
      </c>
      <c r="E405" s="10">
        <f>SUM(C$2:C405)</f>
        <v>295109.73214543151</v>
      </c>
      <c r="F405" s="12">
        <f>B405+IF(ROW()&gt;2,F404*(1+rendimento_lordo_mensile),0)</f>
        <v>1493132.6444309556</v>
      </c>
      <c r="G405" s="12">
        <f>F405/(1+inflazione)^(($A405-$A$2)/365.24)</f>
        <v>767848.26296800491</v>
      </c>
      <c r="H405" s="14">
        <f>(F405-D405)*tassazione</f>
        <v>283174.48755204846</v>
      </c>
      <c r="I405" s="14">
        <f>H405/(1+inflazione)^(($A405-$A$2)/365.24)</f>
        <v>145623.39065767429</v>
      </c>
      <c r="J405" s="16">
        <f t="shared" si="13"/>
        <v>1209958.1568789072</v>
      </c>
      <c r="K405" s="16">
        <f>J405/(1+inflazione)^(($A405-$A$2)/365.24)</f>
        <v>622224.87231033063</v>
      </c>
    </row>
    <row r="406" spans="1:11" x14ac:dyDescent="0.25">
      <c r="A406" s="5">
        <f t="shared" si="14"/>
        <v>57589</v>
      </c>
      <c r="B406" s="8">
        <f>B405*(1+aumento_risparmio_mensile)</f>
        <v>1000</v>
      </c>
      <c r="C406" s="8">
        <f>B406/(1+inflazione_mensile)^DATEDIF(A$2,A406,"M")</f>
        <v>513.40593403489788</v>
      </c>
      <c r="D406" s="10">
        <f>SUM(B$2:B406)</f>
        <v>405000</v>
      </c>
      <c r="E406" s="10">
        <f>SUM(C$2:C406)</f>
        <v>295623.13807946641</v>
      </c>
      <c r="F406" s="12">
        <f>B406+IF(ROW()&gt;2,F405*(1+rendimento_lordo_mensile),0)</f>
        <v>1502373.6224538751</v>
      </c>
      <c r="G406" s="12">
        <f>F406/(1+inflazione)^(($A406-$A$2)/365.24)</f>
        <v>771302.99893590948</v>
      </c>
      <c r="H406" s="14">
        <f>(F406-D406)*tassazione</f>
        <v>285317.14183800755</v>
      </c>
      <c r="I406" s="14">
        <f>H406/(1+inflazione)^(($A406-$A$2)/365.24)</f>
        <v>146478.85443305151</v>
      </c>
      <c r="J406" s="16">
        <f t="shared" si="13"/>
        <v>1217056.4806158675</v>
      </c>
      <c r="K406" s="16">
        <f>J406/(1+inflazione)^(($A406-$A$2)/365.24)</f>
        <v>624824.14450285793</v>
      </c>
    </row>
    <row r="407" spans="1:11" x14ac:dyDescent="0.25">
      <c r="A407" s="5">
        <f t="shared" si="14"/>
        <v>57619</v>
      </c>
      <c r="B407" s="8">
        <f>B406*(1+aumento_risparmio_mensile)</f>
        <v>1000</v>
      </c>
      <c r="C407" s="8">
        <f>B407/(1+inflazione_mensile)^DATEDIF(A$2,A407,"M")</f>
        <v>512.55940051288735</v>
      </c>
      <c r="D407" s="10">
        <f>SUM(B$2:B407)</f>
        <v>406000</v>
      </c>
      <c r="E407" s="10">
        <f>SUM(C$2:C407)</f>
        <v>296135.69747997931</v>
      </c>
      <c r="F407" s="12">
        <f>B407+IF(ROW()&gt;2,F406*(1+rendimento_lordo_mensile),0)</f>
        <v>1511665.603779871</v>
      </c>
      <c r="G407" s="12">
        <f>F407/(1+inflazione)^(($A407-$A$2)/365.24)</f>
        <v>774812.11429495516</v>
      </c>
      <c r="H407" s="14">
        <f>(F407-D407)*tassazione</f>
        <v>287473.05698276649</v>
      </c>
      <c r="I407" s="14">
        <f>H407/(1+inflazione)^(($A407-$A$2)/365.24)</f>
        <v>147345.81942375563</v>
      </c>
      <c r="J407" s="16">
        <f t="shared" si="13"/>
        <v>1224192.5467971046</v>
      </c>
      <c r="K407" s="16">
        <f>J407/(1+inflazione)^(($A407-$A$2)/365.24)</f>
        <v>627466.29487119953</v>
      </c>
    </row>
    <row r="408" spans="1:11" x14ac:dyDescent="0.25">
      <c r="A408" s="5">
        <f t="shared" si="14"/>
        <v>57650</v>
      </c>
      <c r="B408" s="8">
        <f>B407*(1+aumento_risparmio_mensile)</f>
        <v>1000</v>
      </c>
      <c r="C408" s="8">
        <f>B408/(1+inflazione_mensile)^DATEDIF(A$2,A408,"M")</f>
        <v>511.71426280451362</v>
      </c>
      <c r="D408" s="10">
        <f>SUM(B$2:B408)</f>
        <v>407000</v>
      </c>
      <c r="E408" s="10">
        <f>SUM(C$2:C408)</f>
        <v>296647.41174278385</v>
      </c>
      <c r="F408" s="12">
        <f>B408+IF(ROW()&gt;2,F407*(1+rendimento_lordo_mensile),0)</f>
        <v>1521008.8699091177</v>
      </c>
      <c r="G408" s="12">
        <f>F408/(1+inflazione)^(($A408-$A$2)/365.24)</f>
        <v>778291.83110331919</v>
      </c>
      <c r="H408" s="14">
        <f>(F408-D408)*tassazione</f>
        <v>289642.30617637059</v>
      </c>
      <c r="I408" s="14">
        <f>H408/(1+inflazione)^(($A408-$A$2)/365.24)</f>
        <v>148208.36702449026</v>
      </c>
      <c r="J408" s="16">
        <f t="shared" si="13"/>
        <v>1231366.563732747</v>
      </c>
      <c r="K408" s="16">
        <f>J408/(1+inflazione)^(($A408-$A$2)/365.24)</f>
        <v>630083.46407882881</v>
      </c>
    </row>
    <row r="409" spans="1:11" x14ac:dyDescent="0.25">
      <c r="A409" s="5">
        <f t="shared" si="14"/>
        <v>57680</v>
      </c>
      <c r="B409" s="8">
        <f>B408*(1+aumento_risparmio_mensile)</f>
        <v>1000</v>
      </c>
      <c r="C409" s="8">
        <f>B409/(1+inflazione_mensile)^DATEDIF(A$2,A409,"M")</f>
        <v>510.87051860827791</v>
      </c>
      <c r="D409" s="10">
        <f>SUM(B$2:B409)</f>
        <v>408000</v>
      </c>
      <c r="E409" s="10">
        <f>SUM(C$2:C409)</f>
        <v>297158.2822613921</v>
      </c>
      <c r="F409" s="12">
        <f>B409+IF(ROW()&gt;2,F408*(1+rendimento_lordo_mensile),0)</f>
        <v>1530403.7038954603</v>
      </c>
      <c r="G409" s="12">
        <f>F409/(1+inflazione)^(($A409-$A$2)/365.24)</f>
        <v>781826.40613345255</v>
      </c>
      <c r="H409" s="14">
        <f>(F409-D409)*tassazione</f>
        <v>291824.9630128197</v>
      </c>
      <c r="I409" s="14">
        <f>H409/(1+inflazione)^(($A409-$A$2)/365.24)</f>
        <v>149082.53389062994</v>
      </c>
      <c r="J409" s="16">
        <f t="shared" si="13"/>
        <v>1238578.7408826407</v>
      </c>
      <c r="K409" s="16">
        <f>J409/(1+inflazione)^(($A409-$A$2)/365.24)</f>
        <v>632743.87224282266</v>
      </c>
    </row>
    <row r="410" spans="1:11" x14ac:dyDescent="0.25">
      <c r="A410" s="5">
        <f t="shared" si="14"/>
        <v>57711</v>
      </c>
      <c r="B410" s="8">
        <f>B409*(1+aumento_risparmio_mensile)</f>
        <v>1000</v>
      </c>
      <c r="C410" s="8">
        <f>B410/(1+inflazione_mensile)^DATEDIF(A$2,A410,"M")</f>
        <v>510.02816562647632</v>
      </c>
      <c r="D410" s="10">
        <f>SUM(B$2:B410)</f>
        <v>409000</v>
      </c>
      <c r="E410" s="10">
        <f>SUM(C$2:C410)</f>
        <v>297668.31042701856</v>
      </c>
      <c r="F410" s="12">
        <f>B410+IF(ROW()&gt;2,F409*(1+rendimento_lordo_mensile),0)</f>
        <v>1539850.3903549903</v>
      </c>
      <c r="G410" s="12">
        <f>F410/(1+inflazione)^(($A410-$A$2)/365.24)</f>
        <v>785331.30259851785</v>
      </c>
      <c r="H410" s="14">
        <f>(F410-D410)*tassazione</f>
        <v>294021.10149229749</v>
      </c>
      <c r="I410" s="14">
        <f>H410/(1+inflazione)^(($A410-$A$2)/365.24)</f>
        <v>149952.2135869092</v>
      </c>
      <c r="J410" s="16">
        <f t="shared" si="13"/>
        <v>1245829.2888626927</v>
      </c>
      <c r="K410" s="16">
        <f>J410/(1+inflazione)^(($A410-$A$2)/365.24)</f>
        <v>635379.08901160862</v>
      </c>
    </row>
    <row r="411" spans="1:11" x14ac:dyDescent="0.25">
      <c r="A411" s="5">
        <f t="shared" si="14"/>
        <v>57742</v>
      </c>
      <c r="B411" s="8">
        <f>B410*(1+aumento_risparmio_mensile)</f>
        <v>1000</v>
      </c>
      <c r="C411" s="8">
        <f>B411/(1+inflazione_mensile)^DATEDIF(A$2,A411,"M")</f>
        <v>509.18720156519419</v>
      </c>
      <c r="D411" s="10">
        <f>SUM(B$2:B411)</f>
        <v>410000</v>
      </c>
      <c r="E411" s="10">
        <f>SUM(C$2:C411)</f>
        <v>298177.49762858375</v>
      </c>
      <c r="F411" s="12">
        <f>B411+IF(ROW()&gt;2,F410*(1+rendimento_lordo_mensile),0)</f>
        <v>1549349.2154746673</v>
      </c>
      <c r="G411" s="12">
        <f>F411/(1+inflazione)^(($A411-$A$2)/365.24)</f>
        <v>788848.76856549119</v>
      </c>
      <c r="H411" s="14">
        <f>(F411-D411)*tassazione</f>
        <v>296230.79602341348</v>
      </c>
      <c r="I411" s="14">
        <f>H411/(1+inflazione)^(($A411-$A$2)/365.24)</f>
        <v>150825.45388752336</v>
      </c>
      <c r="J411" s="16">
        <f t="shared" si="13"/>
        <v>1253118.4194512537</v>
      </c>
      <c r="K411" s="16">
        <f>J411/(1+inflazione)^(($A411-$A$2)/365.24)</f>
        <v>638023.31467796781</v>
      </c>
    </row>
    <row r="412" spans="1:11" x14ac:dyDescent="0.25">
      <c r="A412" s="5">
        <f t="shared" si="14"/>
        <v>57770</v>
      </c>
      <c r="B412" s="8">
        <f>B411*(1+aumento_risparmio_mensile)</f>
        <v>1000</v>
      </c>
      <c r="C412" s="8">
        <f>B412/(1+inflazione_mensile)^DATEDIF(A$2,A412,"M")</f>
        <v>508.34762413429854</v>
      </c>
      <c r="D412" s="10">
        <f>SUM(B$2:B412)</f>
        <v>411000</v>
      </c>
      <c r="E412" s="10">
        <f>SUM(C$2:C412)</f>
        <v>298685.84525271802</v>
      </c>
      <c r="F412" s="12">
        <f>B412+IF(ROW()&gt;2,F411*(1+rendimento_lordo_mensile),0)</f>
        <v>1558900.4670209894</v>
      </c>
      <c r="G412" s="12">
        <f>F412/(1+inflazione)^(($A412-$A$2)/365.24)</f>
        <v>792507.74798698223</v>
      </c>
      <c r="H412" s="14">
        <f>(F412-D412)*tassazione</f>
        <v>298454.12142545724</v>
      </c>
      <c r="I412" s="14">
        <f>H412/(1+inflazione)^(($A412-$A$2)/365.24)</f>
        <v>151726.94386340046</v>
      </c>
      <c r="J412" s="16">
        <f t="shared" si="13"/>
        <v>1260446.3455955321</v>
      </c>
      <c r="K412" s="16">
        <f>J412/(1+inflazione)^(($A412-$A$2)/365.24)</f>
        <v>640780.80412358162</v>
      </c>
    </row>
    <row r="413" spans="1:11" x14ac:dyDescent="0.25">
      <c r="A413" s="5">
        <f t="shared" si="14"/>
        <v>57801</v>
      </c>
      <c r="B413" s="8">
        <f>B412*(1+aumento_risparmio_mensile)</f>
        <v>1000</v>
      </c>
      <c r="C413" s="8">
        <f>B413/(1+inflazione_mensile)^DATEDIF(A$2,A413,"M")</f>
        <v>507.50943104743243</v>
      </c>
      <c r="D413" s="10">
        <f>SUM(B$2:B413)</f>
        <v>412000</v>
      </c>
      <c r="E413" s="10">
        <f>SUM(C$2:C413)</f>
        <v>299193.35468376544</v>
      </c>
      <c r="F413" s="12">
        <f>B413+IF(ROW()&gt;2,F412*(1+rendimento_lordo_mensile),0)</f>
        <v>1568504.4343487113</v>
      </c>
      <c r="G413" s="12">
        <f>F413/(1+inflazione)^(($A413-$A$2)/365.24)</f>
        <v>796051.07819907099</v>
      </c>
      <c r="H413" s="14">
        <f>(F413-D413)*tassazione</f>
        <v>300691.15293066495</v>
      </c>
      <c r="I413" s="14">
        <f>H413/(1+inflazione)^(($A413-$A$2)/365.24)</f>
        <v>152607.48471824953</v>
      </c>
      <c r="J413" s="16">
        <f t="shared" si="13"/>
        <v>1267813.2814180464</v>
      </c>
      <c r="K413" s="16">
        <f>J413/(1+inflazione)^(($A413-$A$2)/365.24)</f>
        <v>643443.59348082158</v>
      </c>
    </row>
    <row r="414" spans="1:11" x14ac:dyDescent="0.25">
      <c r="A414" s="5">
        <f t="shared" si="14"/>
        <v>57831</v>
      </c>
      <c r="B414" s="8">
        <f>B413*(1+aumento_risparmio_mensile)</f>
        <v>1000</v>
      </c>
      <c r="C414" s="8">
        <f>B414/(1+inflazione_mensile)^DATEDIF(A$2,A414,"M")</f>
        <v>506.67262002200908</v>
      </c>
      <c r="D414" s="10">
        <f>SUM(B$2:B414)</f>
        <v>413000</v>
      </c>
      <c r="E414" s="10">
        <f>SUM(C$2:C414)</f>
        <v>299700.02730378747</v>
      </c>
      <c r="F414" s="12">
        <f>B414+IF(ROW()&gt;2,F413*(1+rendimento_lordo_mensile),0)</f>
        <v>1578161.4084096097</v>
      </c>
      <c r="G414" s="12">
        <f>F414/(1+inflazione)^(($A414-$A$2)/365.24)</f>
        <v>799650.48368091905</v>
      </c>
      <c r="H414" s="14">
        <f>(F414-D414)*tassazione</f>
        <v>302941.96618649852</v>
      </c>
      <c r="I414" s="14">
        <f>H414/(1+inflazione)^(($A414-$A$2)/365.24)</f>
        <v>153499.94525110521</v>
      </c>
      <c r="J414" s="16">
        <f t="shared" si="13"/>
        <v>1275219.4422231112</v>
      </c>
      <c r="K414" s="16">
        <f>J414/(1+inflazione)^(($A414-$A$2)/365.24)</f>
        <v>646150.53842981381</v>
      </c>
    </row>
    <row r="415" spans="1:11" x14ac:dyDescent="0.25">
      <c r="A415" s="5">
        <f t="shared" si="14"/>
        <v>57862</v>
      </c>
      <c r="B415" s="8">
        <f>B414*(1+aumento_risparmio_mensile)</f>
        <v>1000</v>
      </c>
      <c r="C415" s="8">
        <f>B415/(1+inflazione_mensile)^DATEDIF(A$2,A415,"M")</f>
        <v>505.83718877920552</v>
      </c>
      <c r="D415" s="10">
        <f>SUM(B$2:B415)</f>
        <v>414000</v>
      </c>
      <c r="E415" s="10">
        <f>SUM(C$2:C415)</f>
        <v>300205.86449256667</v>
      </c>
      <c r="F415" s="12">
        <f>B415+IF(ROW()&gt;2,F414*(1+rendimento_lordo_mensile),0)</f>
        <v>1587871.6817612983</v>
      </c>
      <c r="G415" s="12">
        <f>F415/(1+inflazione)^(($A415-$A$2)/365.24)</f>
        <v>803219.49934687116</v>
      </c>
      <c r="H415" s="14">
        <f>(F415-D415)*tassazione</f>
        <v>305206.63725793757</v>
      </c>
      <c r="I415" s="14">
        <f>H415/(1+inflazione)^(($A415-$A$2)/365.24)</f>
        <v>154387.74127122152</v>
      </c>
      <c r="J415" s="16">
        <f t="shared" si="13"/>
        <v>1282665.0445033608</v>
      </c>
      <c r="K415" s="16">
        <f>J415/(1+inflazione)^(($A415-$A$2)/365.24)</f>
        <v>648831.75807564962</v>
      </c>
    </row>
    <row r="416" spans="1:11" x14ac:dyDescent="0.25">
      <c r="A416" s="5">
        <f t="shared" si="14"/>
        <v>57892</v>
      </c>
      <c r="B416" s="8">
        <f>B415*(1+aumento_risparmio_mensile)</f>
        <v>1000</v>
      </c>
      <c r="C416" s="8">
        <f>B416/(1+inflazione_mensile)^DATEDIF(A$2,A416,"M")</f>
        <v>505.00313504395598</v>
      </c>
      <c r="D416" s="10">
        <f>SUM(B$2:B416)</f>
        <v>415000</v>
      </c>
      <c r="E416" s="10">
        <f>SUM(C$2:C416)</f>
        <v>300710.86762761063</v>
      </c>
      <c r="F416" s="12">
        <f>B416+IF(ROW()&gt;2,F415*(1+rendimento_lordo_mensile),0)</f>
        <v>1597635.5485760903</v>
      </c>
      <c r="G416" s="12">
        <f>F416/(1+inflazione)^(($A416-$A$2)/365.24)</f>
        <v>806845.08155538351</v>
      </c>
      <c r="H416" s="14">
        <f>(F416-D416)*tassazione</f>
        <v>307485.24262978346</v>
      </c>
      <c r="I416" s="14">
        <f>H416/(1+inflazione)^(($A416-$A$2)/365.24)</f>
        <v>155287.57850175531</v>
      </c>
      <c r="J416" s="16">
        <f t="shared" si="13"/>
        <v>1290150.3059463068</v>
      </c>
      <c r="K416" s="16">
        <f>J416/(1+inflazione)^(($A416-$A$2)/365.24)</f>
        <v>651557.50305362814</v>
      </c>
    </row>
    <row r="417" spans="1:11" x14ac:dyDescent="0.25">
      <c r="A417" s="5">
        <f t="shared" si="14"/>
        <v>57923</v>
      </c>
      <c r="B417" s="8">
        <f>B416*(1+aumento_risparmio_mensile)</f>
        <v>1000</v>
      </c>
      <c r="C417" s="8">
        <f>B417/(1+inflazione_mensile)^DATEDIF(A$2,A417,"M")</f>
        <v>504.17045654494569</v>
      </c>
      <c r="D417" s="10">
        <f>SUM(B$2:B417)</f>
        <v>416000</v>
      </c>
      <c r="E417" s="10">
        <f>SUM(C$2:C417)</f>
        <v>301215.03808415559</v>
      </c>
      <c r="F417" s="12">
        <f>B417+IF(ROW()&gt;2,F416*(1+rendimento_lordo_mensile),0)</f>
        <v>1607453.3046499107</v>
      </c>
      <c r="G417" s="12">
        <f>F417/(1+inflazione)^(($A417-$A$2)/365.24)</f>
        <v>810439.98687336955</v>
      </c>
      <c r="H417" s="14">
        <f>(F417-D417)*tassazione</f>
        <v>309777.85920897679</v>
      </c>
      <c r="I417" s="14">
        <f>H417/(1+inflazione)^(($A417-$A$2)/365.24)</f>
        <v>156182.67941267605</v>
      </c>
      <c r="J417" s="16">
        <f t="shared" si="13"/>
        <v>1297675.4454409338</v>
      </c>
      <c r="K417" s="16">
        <f>J417/(1+inflazione)^(($A417-$A$2)/365.24)</f>
        <v>654257.30746069353</v>
      </c>
    </row>
    <row r="418" spans="1:11" x14ac:dyDescent="0.25">
      <c r="A418" s="5">
        <f t="shared" si="14"/>
        <v>57954</v>
      </c>
      <c r="B418" s="8">
        <f>B417*(1+aumento_risparmio_mensile)</f>
        <v>1000</v>
      </c>
      <c r="C418" s="8">
        <f>B418/(1+inflazione_mensile)^DATEDIF(A$2,A418,"M")</f>
        <v>503.33915101460548</v>
      </c>
      <c r="D418" s="10">
        <f>SUM(B$2:B418)</f>
        <v>417000</v>
      </c>
      <c r="E418" s="10">
        <f>SUM(C$2:C418)</f>
        <v>301718.37723517022</v>
      </c>
      <c r="F418" s="12">
        <f>B418+IF(ROW()&gt;2,F417*(1+rendimento_lordo_mensile),0)</f>
        <v>1617325.2474112571</v>
      </c>
      <c r="G418" s="12">
        <f>F418/(1+inflazione)^(($A418-$A$2)/365.24)</f>
        <v>814047.81627250859</v>
      </c>
      <c r="H418" s="14">
        <f>(F418-D418)*tassazione</f>
        <v>312084.56432692689</v>
      </c>
      <c r="I418" s="14">
        <f>H418/(1+inflazione)^(($A418-$A$2)/365.24)</f>
        <v>157081.4271831442</v>
      </c>
      <c r="J418" s="16">
        <f t="shared" si="13"/>
        <v>1305240.6830843303</v>
      </c>
      <c r="K418" s="16">
        <f>J418/(1+inflazione)^(($A418-$A$2)/365.24)</f>
        <v>656966.38908936444</v>
      </c>
    </row>
    <row r="419" spans="1:11" x14ac:dyDescent="0.25">
      <c r="A419" s="5">
        <f t="shared" si="14"/>
        <v>57984</v>
      </c>
      <c r="B419" s="8">
        <f>B418*(1+aumento_risparmio_mensile)</f>
        <v>1000</v>
      </c>
      <c r="C419" s="8">
        <f>B419/(1+inflazione_mensile)^DATEDIF(A$2,A419,"M")</f>
        <v>502.50921618910502</v>
      </c>
      <c r="D419" s="10">
        <f>SUM(B$2:B419)</f>
        <v>418000</v>
      </c>
      <c r="E419" s="10">
        <f>SUM(C$2:C419)</f>
        <v>302220.88645135931</v>
      </c>
      <c r="F419" s="12">
        <f>B419+IF(ROW()&gt;2,F418*(1+rendimento_lordo_mensile),0)</f>
        <v>1627251.6759302106</v>
      </c>
      <c r="G419" s="12">
        <f>F419/(1+inflazione)^(($A419-$A$2)/365.24)</f>
        <v>817712.95434192184</v>
      </c>
      <c r="H419" s="14">
        <f>(F419-D419)*tassazione</f>
        <v>314405.43574185477</v>
      </c>
      <c r="I419" s="14">
        <f>H419/(1+inflazione)^(($A419-$A$2)/365.24)</f>
        <v>157992.40002298052</v>
      </c>
      <c r="J419" s="16">
        <f t="shared" si="13"/>
        <v>1312846.2401883558</v>
      </c>
      <c r="K419" s="16">
        <f>J419/(1+inflazione)^(($A419-$A$2)/365.24)</f>
        <v>659720.5543189412</v>
      </c>
    </row>
    <row r="420" spans="1:11" x14ac:dyDescent="0.25">
      <c r="A420" s="5">
        <f t="shared" si="14"/>
        <v>58015</v>
      </c>
      <c r="B420" s="8">
        <f>B419*(1+aumento_risparmio_mensile)</f>
        <v>1000</v>
      </c>
      <c r="C420" s="8">
        <f>B420/(1+inflazione_mensile)^DATEDIF(A$2,A420,"M")</f>
        <v>501.68064980834629</v>
      </c>
      <c r="D420" s="10">
        <f>SUM(B$2:B420)</f>
        <v>419000</v>
      </c>
      <c r="E420" s="10">
        <f>SUM(C$2:C420)</f>
        <v>302722.56710116769</v>
      </c>
      <c r="F420" s="12">
        <f>B420+IF(ROW()&gt;2,F419*(1+rendimento_lordo_mensile),0)</f>
        <v>1637232.8909274961</v>
      </c>
      <c r="G420" s="12">
        <f>F420/(1+inflazione)^(($A420-$A$2)/365.24)</f>
        <v>821346.98190885293</v>
      </c>
      <c r="H420" s="14">
        <f>(F420-D420)*tassazione</f>
        <v>316740.55164114898</v>
      </c>
      <c r="I420" s="14">
        <f>H420/(1+inflazione)^(($A420-$A$2)/365.24)</f>
        <v>158898.52786381851</v>
      </c>
      <c r="J420" s="16">
        <f t="shared" si="13"/>
        <v>1320492.3392863472</v>
      </c>
      <c r="K420" s="16">
        <f>J420/(1+inflazione)^(($A420-$A$2)/365.24)</f>
        <v>662448.45404503448</v>
      </c>
    </row>
    <row r="421" spans="1:11" x14ac:dyDescent="0.25">
      <c r="A421" s="5">
        <f t="shared" si="14"/>
        <v>58045</v>
      </c>
      <c r="B421" s="8">
        <f>B420*(1+aumento_risparmio_mensile)</f>
        <v>1000</v>
      </c>
      <c r="C421" s="8">
        <f>B421/(1+inflazione_mensile)^DATEDIF(A$2,A421,"M")</f>
        <v>500.85344961595848</v>
      </c>
      <c r="D421" s="10">
        <f>SUM(B$2:B421)</f>
        <v>420000</v>
      </c>
      <c r="E421" s="10">
        <f>SUM(C$2:C421)</f>
        <v>303223.42055078363</v>
      </c>
      <c r="F421" s="12">
        <f>B421+IF(ROW()&gt;2,F420*(1+rendimento_lordo_mensile),0)</f>
        <v>1647269.1947835924</v>
      </c>
      <c r="G421" s="12">
        <f>F421/(1+inflazione)^(($A421-$A$2)/365.24)</f>
        <v>825038.81847644865</v>
      </c>
      <c r="H421" s="14">
        <f>(F421-D421)*tassazione</f>
        <v>319089.99064373405</v>
      </c>
      <c r="I421" s="14">
        <f>H421/(1+inflazione)^(($A421-$A$2)/365.24)</f>
        <v>159817.00483566261</v>
      </c>
      <c r="J421" s="16">
        <f t="shared" si="13"/>
        <v>1328179.2041398583</v>
      </c>
      <c r="K421" s="16">
        <f>J421/(1+inflazione)^(($A421-$A$2)/365.24)</f>
        <v>665221.8136407861</v>
      </c>
    </row>
    <row r="422" spans="1:11" x14ac:dyDescent="0.25">
      <c r="A422" s="5">
        <f t="shared" si="14"/>
        <v>58076</v>
      </c>
      <c r="B422" s="8">
        <f>B421*(1+aumento_risparmio_mensile)</f>
        <v>1000</v>
      </c>
      <c r="C422" s="8">
        <f>B422/(1+inflazione_mensile)^DATEDIF(A$2,A422,"M")</f>
        <v>500.02761335929046</v>
      </c>
      <c r="D422" s="10">
        <f>SUM(B$2:B422)</f>
        <v>421000</v>
      </c>
      <c r="E422" s="10">
        <f>SUM(C$2:C422)</f>
        <v>303723.4481641429</v>
      </c>
      <c r="F422" s="12">
        <f>B422+IF(ROW()&gt;2,F421*(1+rendimento_lordo_mensile),0)</f>
        <v>1657360.8915478925</v>
      </c>
      <c r="G422" s="12">
        <f>F422/(1+inflazione)^(($A422-$A$2)/365.24)</f>
        <v>828699.25232636987</v>
      </c>
      <c r="H422" s="14">
        <f>(F422-D422)*tassazione</f>
        <v>321453.83180245204</v>
      </c>
      <c r="I422" s="14">
        <f>H422/(1+inflazione)^(($A422-$A$2)/365.24)</f>
        <v>160730.5635306412</v>
      </c>
      <c r="J422" s="16">
        <f t="shared" si="13"/>
        <v>1335907.0597454405</v>
      </c>
      <c r="K422" s="16">
        <f>J422/(1+inflazione)^(($A422-$A$2)/365.24)</f>
        <v>667968.68879572861</v>
      </c>
    </row>
    <row r="423" spans="1:11" x14ac:dyDescent="0.25">
      <c r="A423" s="5">
        <f t="shared" si="14"/>
        <v>58107</v>
      </c>
      <c r="B423" s="8">
        <f>B422*(1+aumento_risparmio_mensile)</f>
        <v>1000</v>
      </c>
      <c r="C423" s="8">
        <f>B423/(1+inflazione_mensile)^DATEDIF(A$2,A423,"M")</f>
        <v>499.2031387894059</v>
      </c>
      <c r="D423" s="10">
        <f>SUM(B$2:B423)</f>
        <v>422000</v>
      </c>
      <c r="E423" s="10">
        <f>SUM(C$2:C423)</f>
        <v>304222.6513029323</v>
      </c>
      <c r="F423" s="12">
        <f>B423+IF(ROW()&gt;2,F422*(1+rendimento_lordo_mensile),0)</f>
        <v>1667508.2869479158</v>
      </c>
      <c r="G423" s="12">
        <f>F423/(1+inflazione)^(($A423-$A$2)/365.24)</f>
        <v>832372.86826787319</v>
      </c>
      <c r="H423" s="14">
        <f>(F423-D423)*tassazione</f>
        <v>323832.15460645809</v>
      </c>
      <c r="I423" s="14">
        <f>H423/(1+inflazione)^(($A423-$A$2)/365.24)</f>
        <v>161647.83196400522</v>
      </c>
      <c r="J423" s="16">
        <f t="shared" si="13"/>
        <v>1343676.1323414578</v>
      </c>
      <c r="K423" s="16">
        <f>J423/(1+inflazione)^(($A423-$A$2)/365.24)</f>
        <v>670725.03630386794</v>
      </c>
    </row>
    <row r="424" spans="1:11" x14ac:dyDescent="0.25">
      <c r="A424" s="5">
        <f t="shared" si="14"/>
        <v>58135</v>
      </c>
      <c r="B424" s="8">
        <f>B423*(1+aumento_risparmio_mensile)</f>
        <v>1000</v>
      </c>
      <c r="C424" s="8">
        <f>B424/(1+inflazione_mensile)^DATEDIF(A$2,A424,"M")</f>
        <v>498.38002366107685</v>
      </c>
      <c r="D424" s="10">
        <f>SUM(B$2:B424)</f>
        <v>423000</v>
      </c>
      <c r="E424" s="10">
        <f>SUM(C$2:C424)</f>
        <v>304721.03132659337</v>
      </c>
      <c r="F424" s="12">
        <f>B424+IF(ROW()&gt;2,F423*(1+rendimento_lordo_mensile),0)</f>
        <v>1677711.6883985694</v>
      </c>
      <c r="G424" s="12">
        <f>F424/(1+inflazione)^(($A424-$A$2)/365.24)</f>
        <v>836195.71803332819</v>
      </c>
      <c r="H424" s="14">
        <f>(F424-D424)*tassazione</f>
        <v>326225.03898362804</v>
      </c>
      <c r="I424" s="14">
        <f>H424/(1+inflazione)^(($A424-$A$2)/365.24)</f>
        <v>162595.26747039019</v>
      </c>
      <c r="J424" s="16">
        <f t="shared" si="13"/>
        <v>1351486.6494149412</v>
      </c>
      <c r="K424" s="16">
        <f>J424/(1+inflazione)^(($A424-$A$2)/365.24)</f>
        <v>673600.45056293788</v>
      </c>
    </row>
    <row r="425" spans="1:11" x14ac:dyDescent="0.25">
      <c r="A425" s="5">
        <f t="shared" si="14"/>
        <v>58166</v>
      </c>
      <c r="B425" s="8">
        <f>B424*(1+aumento_risparmio_mensile)</f>
        <v>1000</v>
      </c>
      <c r="C425" s="8">
        <f>B425/(1+inflazione_mensile)^DATEDIF(A$2,A425,"M")</f>
        <v>497.55826573277676</v>
      </c>
      <c r="D425" s="10">
        <f>SUM(B$2:B425)</f>
        <v>424000</v>
      </c>
      <c r="E425" s="10">
        <f>SUM(C$2:C425)</f>
        <v>305218.58959232614</v>
      </c>
      <c r="F425" s="12">
        <f>B425+IF(ROW()&gt;2,F424*(1+rendimento_lordo_mensile),0)</f>
        <v>1687971.4050114607</v>
      </c>
      <c r="G425" s="12">
        <f>F425/(1+inflazione)^(($A425-$A$2)/365.24)</f>
        <v>839896.45596446504</v>
      </c>
      <c r="H425" s="14">
        <f>(F425-D425)*tassazione</f>
        <v>328632.56530297978</v>
      </c>
      <c r="I425" s="14">
        <f>H425/(1+inflazione)^(($A425-$A$2)/365.24)</f>
        <v>163520.14382056979</v>
      </c>
      <c r="J425" s="16">
        <f t="shared" si="13"/>
        <v>1359338.839708481</v>
      </c>
      <c r="K425" s="16">
        <f>J425/(1+inflazione)^(($A425-$A$2)/365.24)</f>
        <v>676376.31214389519</v>
      </c>
    </row>
    <row r="426" spans="1:11" x14ac:dyDescent="0.25">
      <c r="A426" s="5">
        <f t="shared" si="14"/>
        <v>58196</v>
      </c>
      <c r="B426" s="8">
        <f>B425*(1+aumento_risparmio_mensile)</f>
        <v>1000</v>
      </c>
      <c r="C426" s="8">
        <f>B426/(1+inflazione_mensile)^DATEDIF(A$2,A426,"M")</f>
        <v>496.73786276667539</v>
      </c>
      <c r="D426" s="10">
        <f>SUM(B$2:B426)</f>
        <v>425000</v>
      </c>
      <c r="E426" s="10">
        <f>SUM(C$2:C426)</f>
        <v>305715.3274550928</v>
      </c>
      <c r="F426" s="12">
        <f>B426+IF(ROW()&gt;2,F425*(1+rendimento_lordo_mensile),0)</f>
        <v>1698287.7476042632</v>
      </c>
      <c r="G426" s="12">
        <f>F426/(1+inflazione)^(($A426-$A$2)/365.24)</f>
        <v>843656.27468462568</v>
      </c>
      <c r="H426" s="14">
        <f>(F426-D426)*tassazione</f>
        <v>331054.81437710847</v>
      </c>
      <c r="I426" s="14">
        <f>H426/(1+inflazione)^(($A426-$A$2)/365.24)</f>
        <v>164457.68498759938</v>
      </c>
      <c r="J426" s="16">
        <f t="shared" si="13"/>
        <v>1367232.9332271549</v>
      </c>
      <c r="K426" s="16">
        <f>J426/(1+inflazione)^(($A426-$A$2)/365.24)</f>
        <v>679198.5896970263</v>
      </c>
    </row>
    <row r="427" spans="1:11" x14ac:dyDescent="0.25">
      <c r="A427" s="5">
        <f t="shared" si="14"/>
        <v>58227</v>
      </c>
      <c r="B427" s="8">
        <f>B426*(1+aumento_risparmio_mensile)</f>
        <v>1000</v>
      </c>
      <c r="C427" s="8">
        <f>B427/(1+inflazione_mensile)^DATEDIF(A$2,A427,"M")</f>
        <v>495.9188125286326</v>
      </c>
      <c r="D427" s="10">
        <f>SUM(B$2:B427)</f>
        <v>426000</v>
      </c>
      <c r="E427" s="10">
        <f>SUM(C$2:C427)</f>
        <v>306211.24626762146</v>
      </c>
      <c r="F427" s="12">
        <f>B427+IF(ROW()&gt;2,F426*(1+rendimento_lordo_mensile),0)</f>
        <v>1708661.0287101318</v>
      </c>
      <c r="G427" s="12">
        <f>F427/(1+inflazione)^(($A427-$A$2)/365.24)</f>
        <v>847383.94836231985</v>
      </c>
      <c r="H427" s="14">
        <f>(F427-D427)*tassazione</f>
        <v>333491.8674646343</v>
      </c>
      <c r="I427" s="14">
        <f>H427/(1+inflazione)^(($A427-$A$2)/365.24)</f>
        <v>165390.12165112511</v>
      </c>
      <c r="J427" s="16">
        <f t="shared" si="13"/>
        <v>1375169.1612454974</v>
      </c>
      <c r="K427" s="16">
        <f>J427/(1+inflazione)^(($A427-$A$2)/365.24)</f>
        <v>681993.82671119471</v>
      </c>
    </row>
    <row r="428" spans="1:11" x14ac:dyDescent="0.25">
      <c r="A428" s="5">
        <f t="shared" si="14"/>
        <v>58257</v>
      </c>
      <c r="B428" s="8">
        <f>B427*(1+aumento_risparmio_mensile)</f>
        <v>1000</v>
      </c>
      <c r="C428" s="8">
        <f>B428/(1+inflazione_mensile)^DATEDIF(A$2,A428,"M")</f>
        <v>495.10111278819181</v>
      </c>
      <c r="D428" s="10">
        <f>SUM(B$2:B428)</f>
        <v>427000</v>
      </c>
      <c r="E428" s="10">
        <f>SUM(C$2:C428)</f>
        <v>306706.34738040966</v>
      </c>
      <c r="F428" s="12">
        <f>B428+IF(ROW()&gt;2,F427*(1+rendimento_lordo_mensile),0)</f>
        <v>1719091.5625871709</v>
      </c>
      <c r="G428" s="12">
        <f>F428/(1+inflazione)^(($A428-$A$2)/365.24)</f>
        <v>851171.21620406979</v>
      </c>
      <c r="H428" s="14">
        <f>(F428-D428)*tassazione</f>
        <v>335943.80627266446</v>
      </c>
      <c r="I428" s="14">
        <f>H428/(1+inflazione)^(($A428-$A$2)/365.24)</f>
        <v>166335.35082389109</v>
      </c>
      <c r="J428" s="16">
        <f t="shared" si="13"/>
        <v>1383147.7563145063</v>
      </c>
      <c r="K428" s="16">
        <f>J428/(1+inflazione)^(($A428-$A$2)/365.24)</f>
        <v>684835.86538017855</v>
      </c>
    </row>
    <row r="429" spans="1:11" x14ac:dyDescent="0.25">
      <c r="A429" s="5">
        <f t="shared" si="14"/>
        <v>58288</v>
      </c>
      <c r="B429" s="8">
        <f>B428*(1+aumento_risparmio_mensile)</f>
        <v>1000</v>
      </c>
      <c r="C429" s="8">
        <f>B429/(1+inflazione_mensile)^DATEDIF(A$2,A429,"M")</f>
        <v>494.284761318574</v>
      </c>
      <c r="D429" s="10">
        <f>SUM(B$2:B429)</f>
        <v>428000</v>
      </c>
      <c r="E429" s="10">
        <f>SUM(C$2:C429)</f>
        <v>307200.63214172825</v>
      </c>
      <c r="F429" s="12">
        <f>B429+IF(ROW()&gt;2,F428*(1+rendimento_lordo_mensile),0)</f>
        <v>1729579.6652279557</v>
      </c>
      <c r="G429" s="12">
        <f>F429/(1+inflazione)^(($A429-$A$2)/365.24)</f>
        <v>854926.03938156599</v>
      </c>
      <c r="H429" s="14">
        <f>(F429-D429)*tassazione</f>
        <v>338410.71295926848</v>
      </c>
      <c r="I429" s="14">
        <f>H429/(1+inflazione)^(($A429-$A$2)/365.24)</f>
        <v>167275.40010504692</v>
      </c>
      <c r="J429" s="16">
        <f t="shared" si="13"/>
        <v>1391168.9522686871</v>
      </c>
      <c r="K429" s="16">
        <f>J429/(1+inflazione)^(($A429-$A$2)/365.24)</f>
        <v>687650.63927651895</v>
      </c>
    </row>
    <row r="430" spans="1:11" x14ac:dyDescent="0.25">
      <c r="A430" s="5">
        <f t="shared" si="14"/>
        <v>58319</v>
      </c>
      <c r="B430" s="8">
        <f>B429*(1+aumento_risparmio_mensile)</f>
        <v>1000</v>
      </c>
      <c r="C430" s="8">
        <f>B430/(1+inflazione_mensile)^DATEDIF(A$2,A430,"M")</f>
        <v>493.46975589667181</v>
      </c>
      <c r="D430" s="10">
        <f>SUM(B$2:B430)</f>
        <v>429000</v>
      </c>
      <c r="E430" s="10">
        <f>SUM(C$2:C430)</f>
        <v>307694.1018976249</v>
      </c>
      <c r="F430" s="12">
        <f>B430+IF(ROW()&gt;2,F429*(1+rendimento_lordo_mensile),0)</f>
        <v>1740125.654369104</v>
      </c>
      <c r="G430" s="12">
        <f>F430/(1+inflazione)^(($A430-$A$2)/365.24)</f>
        <v>858694.41581808787</v>
      </c>
      <c r="H430" s="14">
        <f>(F430-D430)*tassazione</f>
        <v>340892.67013596703</v>
      </c>
      <c r="I430" s="14">
        <f>H430/(1+inflazione)^(($A430-$A$2)/365.24)</f>
        <v>168219.24985940236</v>
      </c>
      <c r="J430" s="16">
        <f t="shared" si="13"/>
        <v>1399232.984233137</v>
      </c>
      <c r="K430" s="16">
        <f>J430/(1+inflazione)^(($A430-$A$2)/365.24)</f>
        <v>690475.16595868557</v>
      </c>
    </row>
    <row r="431" spans="1:11" x14ac:dyDescent="0.25">
      <c r="A431" s="5">
        <f t="shared" si="14"/>
        <v>58349</v>
      </c>
      <c r="B431" s="8">
        <f>B430*(1+aumento_risparmio_mensile)</f>
        <v>1000</v>
      </c>
      <c r="C431" s="8">
        <f>B431/(1+inflazione_mensile)^DATEDIF(A$2,A431,"M")</f>
        <v>492.65609430304386</v>
      </c>
      <c r="D431" s="10">
        <f>SUM(B$2:B431)</f>
        <v>430000</v>
      </c>
      <c r="E431" s="10">
        <f>SUM(C$2:C431)</f>
        <v>308186.75799192797</v>
      </c>
      <c r="F431" s="12">
        <f>B431+IF(ROW()&gt;2,F430*(1+rendimento_lordo_mensile),0)</f>
        <v>1750729.8495009032</v>
      </c>
      <c r="G431" s="12">
        <f>F431/(1+inflazione)^(($A431-$A$2)/365.24)</f>
        <v>862523.16194453859</v>
      </c>
      <c r="H431" s="14">
        <f>(F431-D431)*tassazione</f>
        <v>343389.76087023481</v>
      </c>
      <c r="I431" s="14">
        <f>H431/(1+inflazione)^(($A431-$A$2)/365.24)</f>
        <v>169176.08528215199</v>
      </c>
      <c r="J431" s="16">
        <f t="shared" si="13"/>
        <v>1407340.0886306684</v>
      </c>
      <c r="K431" s="16">
        <f>J431/(1+inflazione)^(($A431-$A$2)/365.24)</f>
        <v>693347.07666238653</v>
      </c>
    </row>
    <row r="432" spans="1:11" x14ac:dyDescent="0.25">
      <c r="A432" s="5">
        <f t="shared" si="14"/>
        <v>58380</v>
      </c>
      <c r="B432" s="8">
        <f>B431*(1+aumento_risparmio_mensile)</f>
        <v>1000</v>
      </c>
      <c r="C432" s="8">
        <f>B432/(1+inflazione_mensile)^DATEDIF(A$2,A432,"M")</f>
        <v>491.84377432190809</v>
      </c>
      <c r="D432" s="10">
        <f>SUM(B$2:B432)</f>
        <v>431000</v>
      </c>
      <c r="E432" s="10">
        <f>SUM(C$2:C432)</f>
        <v>308678.60176624986</v>
      </c>
      <c r="F432" s="12">
        <f>B432+IF(ROW()&gt;2,F431*(1+rendimento_lordo_mensile),0)</f>
        <v>1761392.5718769883</v>
      </c>
      <c r="G432" s="12">
        <f>F432/(1+inflazione)^(($A432-$A$2)/365.24)</f>
        <v>866319.01083404792</v>
      </c>
      <c r="H432" s="14">
        <f>(F432-D432)*tassazione</f>
        <v>345902.06868801697</v>
      </c>
      <c r="I432" s="14">
        <f>H432/(1+inflazione)^(($A432-$A$2)/365.24)</f>
        <v>170127.62672884794</v>
      </c>
      <c r="J432" s="16">
        <f t="shared" si="13"/>
        <v>1415490.5031889714</v>
      </c>
      <c r="K432" s="16">
        <f>J432/(1+inflazione)^(($A432-$A$2)/365.24)</f>
        <v>696191.38410519995</v>
      </c>
    </row>
    <row r="433" spans="1:11" x14ac:dyDescent="0.25">
      <c r="A433" s="5">
        <f t="shared" si="14"/>
        <v>58410</v>
      </c>
      <c r="B433" s="8">
        <f>B432*(1+aumento_risparmio_mensile)</f>
        <v>1000</v>
      </c>
      <c r="C433" s="8">
        <f>B433/(1+inflazione_mensile)^DATEDIF(A$2,A433,"M")</f>
        <v>491.03279374113555</v>
      </c>
      <c r="D433" s="10">
        <f>SUM(B$2:B433)</f>
        <v>432000</v>
      </c>
      <c r="E433" s="10">
        <f>SUM(C$2:C433)</f>
        <v>309169.63455999101</v>
      </c>
      <c r="F433" s="12">
        <f>B433+IF(ROW()&gt;2,F432*(1+rendimento_lordo_mensile),0)</f>
        <v>1772114.1445240749</v>
      </c>
      <c r="G433" s="12">
        <f>F433/(1+inflazione)^(($A433-$A$2)/365.24)</f>
        <v>870175.75228451041</v>
      </c>
      <c r="H433" s="14">
        <f>(F433-D433)*tassazione</f>
        <v>348429.67757625948</v>
      </c>
      <c r="I433" s="14">
        <f>H433/(1+inflazione)^(($A433-$A$2)/365.24)</f>
        <v>171092.28417371397</v>
      </c>
      <c r="J433" s="16">
        <f t="shared" si="13"/>
        <v>1423684.4669478154</v>
      </c>
      <c r="K433" s="16">
        <f>J433/(1+inflazione)^(($A433-$A$2)/365.24)</f>
        <v>699083.46811079653</v>
      </c>
    </row>
    <row r="434" spans="1:11" x14ac:dyDescent="0.25">
      <c r="A434" s="5">
        <f t="shared" si="14"/>
        <v>58441</v>
      </c>
      <c r="B434" s="8">
        <f>B433*(1+aumento_risparmio_mensile)</f>
        <v>1000</v>
      </c>
      <c r="C434" s="8">
        <f>B434/(1+inflazione_mensile)^DATEDIF(A$2,A434,"M")</f>
        <v>490.22315035224528</v>
      </c>
      <c r="D434" s="10">
        <f>SUM(B$2:B434)</f>
        <v>433000</v>
      </c>
      <c r="E434" s="10">
        <f>SUM(C$2:C434)</f>
        <v>309659.85771034326</v>
      </c>
      <c r="F434" s="12">
        <f>B434+IF(ROW()&gt;2,F433*(1+rendimento_lordo_mensile),0)</f>
        <v>1782894.8922517446</v>
      </c>
      <c r="G434" s="12">
        <f>F434/(1+inflazione)^(($A434-$A$2)/365.24)</f>
        <v>873999.29148366675</v>
      </c>
      <c r="H434" s="14">
        <f>(F434-D434)*tassazione</f>
        <v>350972.67198545363</v>
      </c>
      <c r="I434" s="14">
        <f>H434/(1+inflazione)^(($A434-$A$2)/365.24)</f>
        <v>172051.57072271357</v>
      </c>
      <c r="J434" s="16">
        <f t="shared" si="13"/>
        <v>1431922.2202662909</v>
      </c>
      <c r="K434" s="16">
        <f>J434/(1+inflazione)^(($A434-$A$2)/365.24)</f>
        <v>701947.72076095315</v>
      </c>
    </row>
    <row r="435" spans="1:11" x14ac:dyDescent="0.25">
      <c r="A435" s="5">
        <f t="shared" si="14"/>
        <v>58472</v>
      </c>
      <c r="B435" s="8">
        <f>B434*(1+aumento_risparmio_mensile)</f>
        <v>1000</v>
      </c>
      <c r="C435" s="8">
        <f>B435/(1+inflazione_mensile)^DATEDIF(A$2,A435,"M")</f>
        <v>489.41484195039777</v>
      </c>
      <c r="D435" s="10">
        <f>SUM(B$2:B435)</f>
        <v>434000</v>
      </c>
      <c r="E435" s="10">
        <f>SUM(C$2:C435)</f>
        <v>310149.27255229367</v>
      </c>
      <c r="F435" s="12">
        <f>B435+IF(ROW()&gt;2,F434*(1+rendimento_lordo_mensile),0)</f>
        <v>1793735.1416622861</v>
      </c>
      <c r="G435" s="12">
        <f>F435/(1+inflazione)^(($A435-$A$2)/365.24)</f>
        <v>877836.65402532893</v>
      </c>
      <c r="H435" s="14">
        <f>(F435-D435)*tassazione</f>
        <v>353531.1368321944</v>
      </c>
      <c r="I435" s="14">
        <f>H435/(1+inflazione)^(($A435-$A$2)/365.24)</f>
        <v>173014.72388111005</v>
      </c>
      <c r="J435" s="16">
        <f t="shared" si="13"/>
        <v>1440204.0048300917</v>
      </c>
      <c r="K435" s="16">
        <f>J435/(1+inflazione)^(($A435-$A$2)/365.24)</f>
        <v>704821.93014421896</v>
      </c>
    </row>
    <row r="436" spans="1:11" x14ac:dyDescent="0.25">
      <c r="A436" s="5">
        <f t="shared" si="14"/>
        <v>58501</v>
      </c>
      <c r="B436" s="8">
        <f>B435*(1+aumento_risparmio_mensile)</f>
        <v>1000</v>
      </c>
      <c r="C436" s="8">
        <f>B436/(1+inflazione_mensile)^DATEDIF(A$2,A436,"M")</f>
        <v>488.6078663343888</v>
      </c>
      <c r="D436" s="10">
        <f>SUM(B$2:B436)</f>
        <v>435000</v>
      </c>
      <c r="E436" s="10">
        <f>SUM(C$2:C436)</f>
        <v>310637.88041862805</v>
      </c>
      <c r="F436" s="12">
        <f>B436+IF(ROW()&gt;2,F435*(1+rendimento_lordo_mensile),0)</f>
        <v>1804635.2211605888</v>
      </c>
      <c r="G436" s="12">
        <f>F436/(1+inflazione)^(($A436-$A$2)/365.24)</f>
        <v>881783.50635364407</v>
      </c>
      <c r="H436" s="14">
        <f>(F436-D436)*tassazione</f>
        <v>356105.15750175307</v>
      </c>
      <c r="I436" s="14">
        <f>H436/(1+inflazione)^(($A436-$A$2)/365.24)</f>
        <v>174000.6239103376</v>
      </c>
      <c r="J436" s="16">
        <f t="shared" si="13"/>
        <v>1448530.0636588358</v>
      </c>
      <c r="K436" s="16">
        <f>J436/(1+inflazione)^(($A436-$A$2)/365.24)</f>
        <v>707782.88244330662</v>
      </c>
    </row>
    <row r="437" spans="1:11" x14ac:dyDescent="0.25">
      <c r="A437" s="5">
        <f t="shared" si="14"/>
        <v>58532</v>
      </c>
      <c r="B437" s="8">
        <f>B436*(1+aumento_risparmio_mensile)</f>
        <v>1000</v>
      </c>
      <c r="C437" s="8">
        <f>B437/(1+inflazione_mensile)^DATEDIF(A$2,A437,"M")</f>
        <v>487.80222130664362</v>
      </c>
      <c r="D437" s="10">
        <f>SUM(B$2:B437)</f>
        <v>436000</v>
      </c>
      <c r="E437" s="10">
        <f>SUM(C$2:C437)</f>
        <v>311125.6826399347</v>
      </c>
      <c r="F437" s="12">
        <f>B437+IF(ROW()&gt;2,F436*(1+rendimento_lordo_mensile),0)</f>
        <v>1815595.4609640918</v>
      </c>
      <c r="G437" s="12">
        <f>F437/(1+inflazione)^(($A437-$A$2)/365.24)</f>
        <v>885649.0979377086</v>
      </c>
      <c r="H437" s="14">
        <f>(F437-D437)*tassazione</f>
        <v>358694.81985066389</v>
      </c>
      <c r="I437" s="14">
        <f>H437/(1+inflazione)^(($A437-$A$2)/365.24)</f>
        <v>174971.65556196126</v>
      </c>
      <c r="J437" s="16">
        <f t="shared" si="13"/>
        <v>1456900.6411134279</v>
      </c>
      <c r="K437" s="16">
        <f>J437/(1+inflazione)^(($A437-$A$2)/365.24)</f>
        <v>710677.44237574725</v>
      </c>
    </row>
    <row r="438" spans="1:11" x14ac:dyDescent="0.25">
      <c r="A438" s="5">
        <f t="shared" si="14"/>
        <v>58562</v>
      </c>
      <c r="B438" s="8">
        <f>B437*(1+aumento_risparmio_mensile)</f>
        <v>1000</v>
      </c>
      <c r="C438" s="8">
        <f>B438/(1+inflazione_mensile)^DATEDIF(A$2,A438,"M")</f>
        <v>486.99790467321088</v>
      </c>
      <c r="D438" s="10">
        <f>SUM(B$2:B438)</f>
        <v>437000</v>
      </c>
      <c r="E438" s="10">
        <f>SUM(C$2:C438)</f>
        <v>311612.68054460792</v>
      </c>
      <c r="F438" s="12">
        <f>B438+IF(ROW()&gt;2,F437*(1+rendimento_lordo_mensile),0)</f>
        <v>1826616.1931127883</v>
      </c>
      <c r="G438" s="12">
        <f>F438/(1+inflazione)^(($A438-$A$2)/365.24)</f>
        <v>889576.90788620885</v>
      </c>
      <c r="H438" s="14">
        <f>(F438-D438)*tassazione</f>
        <v>361300.21020932496</v>
      </c>
      <c r="I438" s="14">
        <f>H438/(1+inflazione)^(($A438-$A$2)/365.24)</f>
        <v>175956.13409565497</v>
      </c>
      <c r="J438" s="16">
        <f t="shared" si="13"/>
        <v>1465315.9829034633</v>
      </c>
      <c r="K438" s="16">
        <f>J438/(1+inflazione)^(($A438-$A$2)/365.24)</f>
        <v>713620.77379055391</v>
      </c>
    </row>
    <row r="439" spans="1:11" x14ac:dyDescent="0.25">
      <c r="A439" s="5">
        <f t="shared" si="14"/>
        <v>58593</v>
      </c>
      <c r="B439" s="8">
        <f>B438*(1+aumento_risparmio_mensile)</f>
        <v>1000</v>
      </c>
      <c r="C439" s="8">
        <f>B439/(1+inflazione_mensile)^DATEDIF(A$2,A439,"M")</f>
        <v>486.1949142437573</v>
      </c>
      <c r="D439" s="10">
        <f>SUM(B$2:B439)</f>
        <v>438000</v>
      </c>
      <c r="E439" s="10">
        <f>SUM(C$2:C439)</f>
        <v>312098.87545885169</v>
      </c>
      <c r="F439" s="12">
        <f>B439+IF(ROW()&gt;2,F438*(1+rendimento_lordo_mensile),0)</f>
        <v>1837697.7514792844</v>
      </c>
      <c r="G439" s="12">
        <f>F439/(1+inflazione)^(($A439-$A$2)/365.24)</f>
        <v>893470.74250458379</v>
      </c>
      <c r="H439" s="14">
        <f>(F439-D439)*tassazione</f>
        <v>363921.41538461397</v>
      </c>
      <c r="I439" s="14">
        <f>H439/(1+inflazione)^(($A439-$A$2)/365.24)</f>
        <v>176935.04655772302</v>
      </c>
      <c r="J439" s="16">
        <f t="shared" si="13"/>
        <v>1473776.3360946705</v>
      </c>
      <c r="K439" s="16">
        <f>J439/(1+inflazione)^(($A439-$A$2)/365.24)</f>
        <v>716535.69594686071</v>
      </c>
    </row>
    <row r="440" spans="1:11" x14ac:dyDescent="0.25">
      <c r="A440" s="5">
        <f t="shared" si="14"/>
        <v>58623</v>
      </c>
      <c r="B440" s="8">
        <f>B439*(1+aumento_risparmio_mensile)</f>
        <v>1000</v>
      </c>
      <c r="C440" s="8">
        <f>B440/(1+inflazione_mensile)^DATEDIF(A$2,A440,"M")</f>
        <v>485.39324783156047</v>
      </c>
      <c r="D440" s="10">
        <f>SUM(B$2:B440)</f>
        <v>439000</v>
      </c>
      <c r="E440" s="10">
        <f>SUM(C$2:C440)</f>
        <v>312584.26870668324</v>
      </c>
      <c r="F440" s="12">
        <f>B440+IF(ROW()&gt;2,F439*(1+rendimento_lordo_mensile),0)</f>
        <v>1848840.4717789139</v>
      </c>
      <c r="G440" s="12">
        <f>F440/(1+inflazione)^(($A440-$A$2)/365.24)</f>
        <v>897427.33200470195</v>
      </c>
      <c r="H440" s="14">
        <f>(F440-D440)*tassazione</f>
        <v>366558.52266251761</v>
      </c>
      <c r="I440" s="14">
        <f>H440/(1+inflazione)^(($A440-$A$2)/365.24)</f>
        <v>177927.54001111331</v>
      </c>
      <c r="J440" s="16">
        <f t="shared" si="13"/>
        <v>1482281.9491163963</v>
      </c>
      <c r="K440" s="16">
        <f>J440/(1+inflazione)^(($A440-$A$2)/365.24)</f>
        <v>719499.79199358867</v>
      </c>
    </row>
    <row r="441" spans="1:11" x14ac:dyDescent="0.25">
      <c r="A441" s="5">
        <f t="shared" si="14"/>
        <v>58654</v>
      </c>
      <c r="B441" s="8">
        <f>B440*(1+aumento_risparmio_mensile)</f>
        <v>1000</v>
      </c>
      <c r="C441" s="8">
        <f>B441/(1+inflazione_mensile)^DATEDIF(A$2,A441,"M")</f>
        <v>484.59290325350372</v>
      </c>
      <c r="D441" s="10">
        <f>SUM(B$2:B441)</f>
        <v>440000</v>
      </c>
      <c r="E441" s="10">
        <f>SUM(C$2:C441)</f>
        <v>313068.86160993675</v>
      </c>
      <c r="F441" s="12">
        <f>B441+IF(ROW()&gt;2,F440*(1+rendimento_lordo_mensile),0)</f>
        <v>1860044.6915799086</v>
      </c>
      <c r="G441" s="12">
        <f>F441/(1+inflazione)^(($A441-$A$2)/365.24)</f>
        <v>901349.63340818044</v>
      </c>
      <c r="H441" s="14">
        <f>(F441-D441)*tassazione</f>
        <v>369211.61981077626</v>
      </c>
      <c r="I441" s="14">
        <f>H441/(1+inflazione)^(($A441-$A$2)/365.24)</f>
        <v>178914.38827946404</v>
      </c>
      <c r="J441" s="16">
        <f t="shared" si="13"/>
        <v>1490833.0717691323</v>
      </c>
      <c r="K441" s="16">
        <f>J441/(1+inflazione)^(($A441-$A$2)/365.24)</f>
        <v>722435.24512871646</v>
      </c>
    </row>
    <row r="442" spans="1:11" x14ac:dyDescent="0.25">
      <c r="A442" s="5">
        <f t="shared" si="14"/>
        <v>58685</v>
      </c>
      <c r="B442" s="8">
        <f>B441*(1+aumento_risparmio_mensile)</f>
        <v>1000</v>
      </c>
      <c r="C442" s="8">
        <f>B442/(1+inflazione_mensile)^DATEDIF(A$2,A442,"M")</f>
        <v>483.79387833007013</v>
      </c>
      <c r="D442" s="10">
        <f>SUM(B$2:B442)</f>
        <v>441000</v>
      </c>
      <c r="E442" s="10">
        <f>SUM(C$2:C442)</f>
        <v>313552.65548826684</v>
      </c>
      <c r="F442" s="12">
        <f>B442+IF(ROW()&gt;2,F441*(1+rendimento_lordo_mensile),0)</f>
        <v>1871310.7503136254</v>
      </c>
      <c r="G442" s="12">
        <f>F442/(1+inflazione)^(($A442-$A$2)/365.24)</f>
        <v>905286.14592858392</v>
      </c>
      <c r="H442" s="14">
        <f>(F442-D442)*tassazione</f>
        <v>371880.79508154263</v>
      </c>
      <c r="I442" s="14">
        <f>H442/(1+inflazione)^(($A442-$A$2)/365.24)</f>
        <v>179905.19835778445</v>
      </c>
      <c r="J442" s="16">
        <f t="shared" si="13"/>
        <v>1499429.9552320829</v>
      </c>
      <c r="K442" s="16">
        <f>J442/(1+inflazione)^(($A442-$A$2)/365.24)</f>
        <v>725380.9475707995</v>
      </c>
    </row>
    <row r="443" spans="1:11" x14ac:dyDescent="0.25">
      <c r="A443" s="5">
        <f t="shared" si="14"/>
        <v>58715</v>
      </c>
      <c r="B443" s="8">
        <f>B442*(1+aumento_risparmio_mensile)</f>
        <v>1000</v>
      </c>
      <c r="C443" s="8">
        <f>B443/(1+inflazione_mensile)^DATEDIF(A$2,A443,"M")</f>
        <v>482.99617088533688</v>
      </c>
      <c r="D443" s="10">
        <f>SUM(B$2:B443)</f>
        <v>442000</v>
      </c>
      <c r="E443" s="10">
        <f>SUM(C$2:C443)</f>
        <v>314035.65165915218</v>
      </c>
      <c r="F443" s="12">
        <f>B443+IF(ROW()&gt;2,F442*(1+rendimento_lordo_mensile),0)</f>
        <v>1882638.9892848288</v>
      </c>
      <c r="G443" s="12">
        <f>F443/(1+inflazione)^(($A443-$A$2)/365.24)</f>
        <v>909286.22382615495</v>
      </c>
      <c r="H443" s="14">
        <f>(F443-D443)*tassazione</f>
        <v>374566.13721405552</v>
      </c>
      <c r="I443" s="14">
        <f>H443/(1+inflazione)^(($A443-$A$2)/365.24)</f>
        <v>180909.79227509754</v>
      </c>
      <c r="J443" s="16">
        <f t="shared" si="13"/>
        <v>1508072.8520707733</v>
      </c>
      <c r="K443" s="16">
        <f>J443/(1+inflazione)^(($A443-$A$2)/365.24)</f>
        <v>728376.43155105738</v>
      </c>
    </row>
    <row r="444" spans="1:11" x14ac:dyDescent="0.25">
      <c r="A444" s="5">
        <f t="shared" si="14"/>
        <v>58746</v>
      </c>
      <c r="B444" s="8">
        <f>B443*(1+aumento_risparmio_mensile)</f>
        <v>1000</v>
      </c>
      <c r="C444" s="8">
        <f>B444/(1+inflazione_mensile)^DATEDIF(A$2,A444,"M")</f>
        <v>482.19977874696843</v>
      </c>
      <c r="D444" s="10">
        <f>SUM(B$2:B444)</f>
        <v>443000</v>
      </c>
      <c r="E444" s="10">
        <f>SUM(C$2:C444)</f>
        <v>314517.85143789917</v>
      </c>
      <c r="F444" s="12">
        <f>B444+IF(ROW()&gt;2,F443*(1+rendimento_lordo_mensile),0)</f>
        <v>1894029.7516820305</v>
      </c>
      <c r="G444" s="12">
        <f>F444/(1+inflazione)^(($A444-$A$2)/365.24)</f>
        <v>913251.54119082179</v>
      </c>
      <c r="H444" s="14">
        <f>(F444-D444)*tassazione</f>
        <v>377267.73543732794</v>
      </c>
      <c r="I444" s="14">
        <f>H444/(1+inflazione)^(($A444-$A$2)/365.24)</f>
        <v>181908.62130002715</v>
      </c>
      <c r="J444" s="16">
        <f t="shared" si="13"/>
        <v>1516762.0162447025</v>
      </c>
      <c r="K444" s="16">
        <f>J444/(1+inflazione)^(($A444-$A$2)/365.24)</f>
        <v>731342.91989079455</v>
      </c>
    </row>
    <row r="445" spans="1:11" x14ac:dyDescent="0.25">
      <c r="A445" s="5">
        <f t="shared" si="14"/>
        <v>58776</v>
      </c>
      <c r="B445" s="8">
        <f>B444*(1+aumento_risparmio_mensile)</f>
        <v>1000</v>
      </c>
      <c r="C445" s="8">
        <f>B445/(1+inflazione_mensile)^DATEDIF(A$2,A445,"M")</f>
        <v>481.40469974621107</v>
      </c>
      <c r="D445" s="10">
        <f>SUM(B$2:B445)</f>
        <v>444000</v>
      </c>
      <c r="E445" s="10">
        <f>SUM(C$2:C445)</f>
        <v>314999.2561376454</v>
      </c>
      <c r="F445" s="12">
        <f>B445+IF(ROW()&gt;2,F444*(1+rendimento_lordo_mensile),0)</f>
        <v>1905483.3825878873</v>
      </c>
      <c r="G445" s="12">
        <f>F445/(1+inflazione)^(($A445-$A$2)/365.24)</f>
        <v>917280.97040438897</v>
      </c>
      <c r="H445" s="14">
        <f>(F445-D445)*tassazione</f>
        <v>379985.67947285075</v>
      </c>
      <c r="I445" s="14">
        <f>H445/(1+inflazione)^(($A445-$A$2)/365.24)</f>
        <v>182921.37102410611</v>
      </c>
      <c r="J445" s="16">
        <f t="shared" si="13"/>
        <v>1525497.7031150367</v>
      </c>
      <c r="K445" s="16">
        <f>J445/(1+inflazione)^(($A445-$A$2)/365.24)</f>
        <v>734359.59938028292</v>
      </c>
    </row>
    <row r="446" spans="1:11" x14ac:dyDescent="0.25">
      <c r="A446" s="5">
        <f t="shared" si="14"/>
        <v>58807</v>
      </c>
      <c r="B446" s="8">
        <f>B445*(1+aumento_risparmio_mensile)</f>
        <v>1000</v>
      </c>
      <c r="C446" s="8">
        <f>B446/(1+inflazione_mensile)^DATEDIF(A$2,A446,"M")</f>
        <v>480.6109317178873</v>
      </c>
      <c r="D446" s="10">
        <f>SUM(B$2:B446)</f>
        <v>445000</v>
      </c>
      <c r="E446" s="10">
        <f>SUM(C$2:C446)</f>
        <v>315479.8670693633</v>
      </c>
      <c r="F446" s="12">
        <f>B446+IF(ROW()&gt;2,F445*(1+rendimento_lordo_mensile),0)</f>
        <v>1917000.2289896547</v>
      </c>
      <c r="G446" s="12">
        <f>F446/(1+inflazione)^(($A446-$A$2)/365.24)</f>
        <v>921275.32066248893</v>
      </c>
      <c r="H446" s="14">
        <f>(F446-D446)*tassazione</f>
        <v>382720.05953731021</v>
      </c>
      <c r="I446" s="14">
        <f>H446/(1+inflazione)^(($A446-$A$2)/365.24)</f>
        <v>183928.27514685973</v>
      </c>
      <c r="J446" s="16">
        <f t="shared" si="13"/>
        <v>1534280.1694523445</v>
      </c>
      <c r="K446" s="16">
        <f>J446/(1+inflazione)^(($A446-$A$2)/365.24)</f>
        <v>737347.04551562923</v>
      </c>
    </row>
    <row r="447" spans="1:11" x14ac:dyDescent="0.25">
      <c r="A447" s="5">
        <f t="shared" si="14"/>
        <v>58838</v>
      </c>
      <c r="B447" s="8">
        <f>B446*(1+aumento_risparmio_mensile)</f>
        <v>1000</v>
      </c>
      <c r="C447" s="8">
        <f>B447/(1+inflazione_mensile)^DATEDIF(A$2,A447,"M")</f>
        <v>479.81847250038976</v>
      </c>
      <c r="D447" s="10">
        <f>SUM(B$2:B447)</f>
        <v>446000</v>
      </c>
      <c r="E447" s="10">
        <f>SUM(C$2:C447)</f>
        <v>315959.68554186367</v>
      </c>
      <c r="F447" s="12">
        <f>B447+IF(ROW()&gt;2,F446*(1+rendimento_lordo_mensile),0)</f>
        <v>1928580.6397896986</v>
      </c>
      <c r="G447" s="12">
        <f>F447/(1+inflazione)^(($A447-$A$2)/365.24)</f>
        <v>925284.16475312272</v>
      </c>
      <c r="H447" s="14">
        <f>(F447-D447)*tassazione</f>
        <v>385470.96634532168</v>
      </c>
      <c r="I447" s="14">
        <f>H447/(1+inflazione)^(($A447-$A$2)/365.24)</f>
        <v>184939.21061569042</v>
      </c>
      <c r="J447" s="16">
        <f t="shared" si="13"/>
        <v>1543109.673444377</v>
      </c>
      <c r="K447" s="16">
        <f>J447/(1+inflazione)^(($A447-$A$2)/365.24)</f>
        <v>740344.95413743227</v>
      </c>
    </row>
    <row r="448" spans="1:11" x14ac:dyDescent="0.25">
      <c r="A448" s="5">
        <f t="shared" si="14"/>
        <v>58866</v>
      </c>
      <c r="B448" s="8">
        <f>B447*(1+aumento_risparmio_mensile)</f>
        <v>1000</v>
      </c>
      <c r="C448" s="8">
        <f>B448/(1+inflazione_mensile)^DATEDIF(A$2,A448,"M")</f>
        <v>479.02731993567534</v>
      </c>
      <c r="D448" s="10">
        <f>SUM(B$2:B448)</f>
        <v>447000</v>
      </c>
      <c r="E448" s="10">
        <f>SUM(C$2:C448)</f>
        <v>316438.71286179934</v>
      </c>
      <c r="F448" s="12">
        <f>B448+IF(ROW()&gt;2,F447*(1+rendimento_lordo_mensile),0)</f>
        <v>1940224.9658160659</v>
      </c>
      <c r="G448" s="12">
        <f>F448/(1+inflazione)^(($A448-$A$2)/365.24)</f>
        <v>929458.72778106923</v>
      </c>
      <c r="H448" s="14">
        <f>(F448-D448)*tassazione</f>
        <v>388238.49111217714</v>
      </c>
      <c r="I448" s="14">
        <f>H448/(1+inflazione)^(($A448-$A$2)/365.24)</f>
        <v>185984.44014608921</v>
      </c>
      <c r="J448" s="16">
        <f t="shared" si="13"/>
        <v>1551986.4747038889</v>
      </c>
      <c r="K448" s="16">
        <f>J448/(1+inflazione)^(($A448-$A$2)/365.24)</f>
        <v>743474.28763498005</v>
      </c>
    </row>
    <row r="449" spans="1:11" x14ac:dyDescent="0.25">
      <c r="A449" s="5">
        <f t="shared" si="14"/>
        <v>58897</v>
      </c>
      <c r="B449" s="8">
        <f>B448*(1+aumento_risparmio_mensile)</f>
        <v>1000</v>
      </c>
      <c r="C449" s="8">
        <f>B449/(1+inflazione_mensile)^DATEDIF(A$2,A449,"M")</f>
        <v>478.23747186925829</v>
      </c>
      <c r="D449" s="10">
        <f>SUM(B$2:B449)</f>
        <v>448000</v>
      </c>
      <c r="E449" s="10">
        <f>SUM(C$2:C449)</f>
        <v>316916.95033366862</v>
      </c>
      <c r="F449" s="12">
        <f>B449+IF(ROW()&gt;2,F448*(1+rendimento_lordo_mensile),0)</f>
        <v>1951933.5598331122</v>
      </c>
      <c r="G449" s="12">
        <f>F449/(1+inflazione)^(($A449-$A$2)/365.24)</f>
        <v>933497.38723232667</v>
      </c>
      <c r="H449" s="14">
        <f>(F449-D449)*tassazione</f>
        <v>391022.72555660916</v>
      </c>
      <c r="I449" s="14">
        <f>H449/(1+inflazione)^(($A449-$A$2)/365.24)</f>
        <v>187003.64611117524</v>
      </c>
      <c r="J449" s="16">
        <f t="shared" si="13"/>
        <v>1560910.834276503</v>
      </c>
      <c r="K449" s="16">
        <f>J449/(1+inflazione)^(($A449-$A$2)/365.24)</f>
        <v>746493.74112115148</v>
      </c>
    </row>
    <row r="450" spans="1:11" x14ac:dyDescent="0.25">
      <c r="A450" s="5">
        <f t="shared" si="14"/>
        <v>58927</v>
      </c>
      <c r="B450" s="8">
        <f>B449*(1+aumento_risparmio_mensile)</f>
        <v>1000</v>
      </c>
      <c r="C450" s="8">
        <f>B450/(1+inflazione_mensile)^DATEDIF(A$2,A450,"M")</f>
        <v>477.44892615020666</v>
      </c>
      <c r="D450" s="10">
        <f>SUM(B$2:B450)</f>
        <v>449000</v>
      </c>
      <c r="E450" s="10">
        <f>SUM(C$2:C450)</f>
        <v>317394.39925981883</v>
      </c>
      <c r="F450" s="12">
        <f>B450+IF(ROW()&gt;2,F449*(1+rendimento_lordo_mensile),0)</f>
        <v>1963706.7765521896</v>
      </c>
      <c r="G450" s="12">
        <f>F450/(1+inflazione)^(($A450-$A$2)/365.24)</f>
        <v>937601.54779515858</v>
      </c>
      <c r="H450" s="14">
        <f>(F450-D450)*tassazione</f>
        <v>393823.76190356934</v>
      </c>
      <c r="I450" s="14">
        <f>H450/(1+inflazione)^(($A450-$A$2)/365.24)</f>
        <v>188037.12098382376</v>
      </c>
      <c r="J450" s="16">
        <f t="shared" si="13"/>
        <v>1569883.0146486203</v>
      </c>
      <c r="K450" s="16">
        <f>J450/(1+inflazione)^(($A450-$A$2)/365.24)</f>
        <v>749564.42681133479</v>
      </c>
    </row>
    <row r="451" spans="1:11" x14ac:dyDescent="0.25">
      <c r="A451" s="5">
        <f t="shared" si="14"/>
        <v>58958</v>
      </c>
      <c r="B451" s="8">
        <f>B450*(1+aumento_risparmio_mensile)</f>
        <v>1000</v>
      </c>
      <c r="C451" s="8">
        <f>B451/(1+inflazione_mensile)^DATEDIF(A$2,A451,"M")</f>
        <v>476.66168063113435</v>
      </c>
      <c r="D451" s="10">
        <f>SUM(B$2:B451)</f>
        <v>450000</v>
      </c>
      <c r="E451" s="10">
        <f>SUM(C$2:C451)</f>
        <v>317871.06094044994</v>
      </c>
      <c r="F451" s="12">
        <f>B451+IF(ROW()&gt;2,F450*(1+rendimento_lordo_mensile),0)</f>
        <v>1975544.9726423917</v>
      </c>
      <c r="G451" s="12">
        <f>F451/(1+inflazione)^(($A451-$A$2)/365.24)</f>
        <v>941669.82033602335</v>
      </c>
      <c r="H451" s="14">
        <f>(F451-D451)*tassazione</f>
        <v>396641.69288702187</v>
      </c>
      <c r="I451" s="14">
        <f>H451/(1+inflazione)^(($A451-$A$2)/365.24)</f>
        <v>189064.5451513642</v>
      </c>
      <c r="J451" s="16">
        <f t="shared" ref="J451:J514" si="15">F451-H451</f>
        <v>1578903.2797553698</v>
      </c>
      <c r="K451" s="16">
        <f>J451/(1+inflazione)^(($A451-$A$2)/365.24)</f>
        <v>752605.27518465917</v>
      </c>
    </row>
    <row r="452" spans="1:11" x14ac:dyDescent="0.25">
      <c r="A452" s="5">
        <f t="shared" ref="A452:A515" si="16">EDATE(A451,1)</f>
        <v>58988</v>
      </c>
      <c r="B452" s="8">
        <f>B451*(1+aumento_risparmio_mensile)</f>
        <v>1000</v>
      </c>
      <c r="C452" s="8">
        <f>B452/(1+inflazione_mensile)^DATEDIF(A$2,A452,"M")</f>
        <v>475.87573316819623</v>
      </c>
      <c r="D452" s="10">
        <f>SUM(B$2:B452)</f>
        <v>451000</v>
      </c>
      <c r="E452" s="10">
        <f>SUM(C$2:C452)</f>
        <v>318346.93667361815</v>
      </c>
      <c r="F452" s="12">
        <f>B452+IF(ROW()&gt;2,F451*(1+rendimento_lordo_mensile),0)</f>
        <v>1987448.5067413596</v>
      </c>
      <c r="G452" s="12">
        <f>F452/(1+inflazione)^(($A452-$A$2)/365.24)</f>
        <v>945804.15479512757</v>
      </c>
      <c r="H452" s="14">
        <f>(F452-D452)*tassazione</f>
        <v>399476.6117527535</v>
      </c>
      <c r="I452" s="14">
        <f>H452/(1+inflazione)^(($A452-$A$2)/365.24)</f>
        <v>190106.37903707134</v>
      </c>
      <c r="J452" s="16">
        <f t="shared" si="15"/>
        <v>1587971.8949886062</v>
      </c>
      <c r="K452" s="16">
        <f>J452/(1+inflazione)^(($A452-$A$2)/365.24)</f>
        <v>755697.77575805632</v>
      </c>
    </row>
    <row r="453" spans="1:11" x14ac:dyDescent="0.25">
      <c r="A453" s="5">
        <f t="shared" si="16"/>
        <v>59019</v>
      </c>
      <c r="B453" s="8">
        <f>B452*(1+aumento_risparmio_mensile)</f>
        <v>1000</v>
      </c>
      <c r="C453" s="8">
        <f>B453/(1+inflazione_mensile)^DATEDIF(A$2,A453,"M")</f>
        <v>475.09108162108191</v>
      </c>
      <c r="D453" s="10">
        <f>SUM(B$2:B453)</f>
        <v>452000</v>
      </c>
      <c r="E453" s="10">
        <f>SUM(C$2:C453)</f>
        <v>318822.02775523922</v>
      </c>
      <c r="F453" s="12">
        <f>B453+IF(ROW()&gt;2,F452*(1+rendimento_lordo_mensile),0)</f>
        <v>1999417.7394661466</v>
      </c>
      <c r="G453" s="12">
        <f>F453/(1+inflazione)^(($A453-$A$2)/365.24)</f>
        <v>949902.27466159139</v>
      </c>
      <c r="H453" s="14">
        <f>(F453-D453)*tassazione</f>
        <v>402328.61226119811</v>
      </c>
      <c r="I453" s="14">
        <f>H453/(1+inflazione)^(($A453-$A$2)/365.24)</f>
        <v>191142.07921872064</v>
      </c>
      <c r="J453" s="16">
        <f t="shared" si="15"/>
        <v>1597089.1272049486</v>
      </c>
      <c r="K453" s="16">
        <f>J453/(1+inflazione)^(($A453-$A$2)/365.24)</f>
        <v>758760.19544287084</v>
      </c>
    </row>
    <row r="454" spans="1:11" x14ac:dyDescent="0.25">
      <c r="A454" s="5">
        <f t="shared" si="16"/>
        <v>59050</v>
      </c>
      <c r="B454" s="8">
        <f>B453*(1+aumento_risparmio_mensile)</f>
        <v>1000</v>
      </c>
      <c r="C454" s="8">
        <f>B454/(1+inflazione_mensile)^DATEDIF(A$2,A454,"M")</f>
        <v>474.30772385300992</v>
      </c>
      <c r="D454" s="10">
        <f>SUM(B$2:B454)</f>
        <v>453000</v>
      </c>
      <c r="E454" s="10">
        <f>SUM(C$2:C454)</f>
        <v>319296.33547909226</v>
      </c>
      <c r="F454" s="12">
        <f>B454+IF(ROW()&gt;2,F453*(1+rendimento_lordo_mensile),0)</f>
        <v>2011453.0334241427</v>
      </c>
      <c r="G454" s="12">
        <f>F454/(1+inflazione)^(($A454-$A$2)/365.24)</f>
        <v>954015.29508756415</v>
      </c>
      <c r="H454" s="14">
        <f>(F454-D454)*tassazione</f>
        <v>405197.78869027714</v>
      </c>
      <c r="I454" s="14">
        <f>H454/(1+inflazione)^(($A454-$A$2)/365.24)</f>
        <v>192181.91104771904</v>
      </c>
      <c r="J454" s="16">
        <f t="shared" si="15"/>
        <v>1606255.2447338656</v>
      </c>
      <c r="K454" s="16">
        <f>J454/(1+inflazione)^(($A454-$A$2)/365.24)</f>
        <v>761833.38403984508</v>
      </c>
    </row>
    <row r="455" spans="1:11" x14ac:dyDescent="0.25">
      <c r="A455" s="5">
        <f t="shared" si="16"/>
        <v>59080</v>
      </c>
      <c r="B455" s="8">
        <f>B454*(1+aumento_risparmio_mensile)</f>
        <v>1000</v>
      </c>
      <c r="C455" s="8">
        <f>B455/(1+inflazione_mensile)^DATEDIF(A$2,A455,"M")</f>
        <v>473.5256577307224</v>
      </c>
      <c r="D455" s="10">
        <f>SUM(B$2:B455)</f>
        <v>454000</v>
      </c>
      <c r="E455" s="10">
        <f>SUM(C$2:C455)</f>
        <v>319769.86113682296</v>
      </c>
      <c r="F455" s="12">
        <f>B455+IF(ROW()&gt;2,F454*(1+rendimento_lordo_mensile),0)</f>
        <v>2023554.7532240609</v>
      </c>
      <c r="G455" s="12">
        <f>F455/(1+inflazione)^(($A455-$A$2)/365.24)</f>
        <v>958195.22462985502</v>
      </c>
      <c r="H455" s="14">
        <f>(F455-D455)*tassazione</f>
        <v>408084.23583825585</v>
      </c>
      <c r="I455" s="14">
        <f>H455/(1+inflazione)^(($A455-$A$2)/365.24)</f>
        <v>193236.36556111687</v>
      </c>
      <c r="J455" s="16">
        <f t="shared" si="15"/>
        <v>1615470.517385805</v>
      </c>
      <c r="K455" s="16">
        <f>J455/(1+inflazione)^(($A455-$A$2)/365.24)</f>
        <v>764958.85906873806</v>
      </c>
    </row>
    <row r="456" spans="1:11" x14ac:dyDescent="0.25">
      <c r="A456" s="5">
        <f t="shared" si="16"/>
        <v>59111</v>
      </c>
      <c r="B456" s="8">
        <f>B455*(1+aumento_risparmio_mensile)</f>
        <v>1000</v>
      </c>
      <c r="C456" s="8">
        <f>B456/(1+inflazione_mensile)^DATEDIF(A$2,A456,"M")</f>
        <v>472.74488112447881</v>
      </c>
      <c r="D456" s="10">
        <f>SUM(B$2:B456)</f>
        <v>455000</v>
      </c>
      <c r="E456" s="10">
        <f>SUM(C$2:C456)</f>
        <v>320242.60601794743</v>
      </c>
      <c r="F456" s="12">
        <f>B456+IF(ROW()&gt;2,F455*(1+rendimento_lordo_mensile),0)</f>
        <v>2035723.2654869813</v>
      </c>
      <c r="G456" s="12">
        <f>F456/(1+inflazione)^(($A456-$A$2)/365.24)</f>
        <v>962338.4462833635</v>
      </c>
      <c r="H456" s="14">
        <f>(F456-D456)*tassazione</f>
        <v>410988.04902661516</v>
      </c>
      <c r="I456" s="14">
        <f>H456/(1+inflazione)^(($A456-$A$2)/365.24)</f>
        <v>194284.56079794851</v>
      </c>
      <c r="J456" s="16">
        <f t="shared" si="15"/>
        <v>1624735.216460366</v>
      </c>
      <c r="K456" s="16">
        <f>J456/(1+inflazione)^(($A456-$A$2)/365.24)</f>
        <v>768053.885485415</v>
      </c>
    </row>
    <row r="457" spans="1:11" x14ac:dyDescent="0.25">
      <c r="A457" s="5">
        <f t="shared" si="16"/>
        <v>59141</v>
      </c>
      <c r="B457" s="8">
        <f>B456*(1+aumento_risparmio_mensile)</f>
        <v>1000</v>
      </c>
      <c r="C457" s="8">
        <f>B457/(1+inflazione_mensile)^DATEDIF(A$2,A457,"M")</f>
        <v>471.96539190804987</v>
      </c>
      <c r="D457" s="10">
        <f>SUM(B$2:B457)</f>
        <v>456000</v>
      </c>
      <c r="E457" s="10">
        <f>SUM(C$2:C457)</f>
        <v>320714.5714098555</v>
      </c>
      <c r="F457" s="12">
        <f>B457+IF(ROW()&gt;2,F456*(1+rendimento_lordo_mensile),0)</f>
        <v>2047958.9388574592</v>
      </c>
      <c r="G457" s="12">
        <f>F457/(1+inflazione)^(($A457-$A$2)/365.24)</f>
        <v>966549.14829477353</v>
      </c>
      <c r="H457" s="14">
        <f>(F457-D457)*tassazione</f>
        <v>413909.3241029394</v>
      </c>
      <c r="I457" s="14">
        <f>H457/(1+inflazione)^(($A457-$A$2)/365.24)</f>
        <v>195347.52240010924</v>
      </c>
      <c r="J457" s="16">
        <f t="shared" si="15"/>
        <v>1634049.6147545199</v>
      </c>
      <c r="K457" s="16">
        <f>J457/(1+inflazione)^(($A457-$A$2)/365.24)</f>
        <v>771201.62589466432</v>
      </c>
    </row>
    <row r="458" spans="1:11" x14ac:dyDescent="0.25">
      <c r="A458" s="5">
        <f t="shared" si="16"/>
        <v>59172</v>
      </c>
      <c r="B458" s="8">
        <f>B457*(1+aumento_risparmio_mensile)</f>
        <v>1000</v>
      </c>
      <c r="C458" s="8">
        <f>B458/(1+inflazione_mensile)^DATEDIF(A$2,A458,"M")</f>
        <v>471.1871879587128</v>
      </c>
      <c r="D458" s="10">
        <f>SUM(B$2:B458)</f>
        <v>457000</v>
      </c>
      <c r="E458" s="10">
        <f>SUM(C$2:C458)</f>
        <v>321185.75859781425</v>
      </c>
      <c r="F458" s="12">
        <f>B458+IF(ROW()&gt;2,F457*(1+rendimento_lordo_mensile),0)</f>
        <v>2060262.1440146929</v>
      </c>
      <c r="G458" s="12">
        <f>F458/(1+inflazione)^(($A458-$A$2)/365.24)</f>
        <v>970722.80991459405</v>
      </c>
      <c r="H458" s="14">
        <f>(F458-D458)*tassazione</f>
        <v>416848.15744382015</v>
      </c>
      <c r="I458" s="14">
        <f>H458/(1+inflazione)^(($A458-$A$2)/365.24)</f>
        <v>196404.14006398423</v>
      </c>
      <c r="J458" s="16">
        <f t="shared" si="15"/>
        <v>1643413.9865708728</v>
      </c>
      <c r="K458" s="16">
        <f>J458/(1+inflazione)^(($A458-$A$2)/365.24)</f>
        <v>774318.66985060985</v>
      </c>
    </row>
    <row r="459" spans="1:11" x14ac:dyDescent="0.25">
      <c r="A459" s="5">
        <f t="shared" si="16"/>
        <v>59203</v>
      </c>
      <c r="B459" s="8">
        <f>B458*(1+aumento_risparmio_mensile)</f>
        <v>1000</v>
      </c>
      <c r="C459" s="8">
        <f>B459/(1+inflazione_mensile)^DATEDIF(A$2,A459,"M")</f>
        <v>470.41026715724473</v>
      </c>
      <c r="D459" s="10">
        <f>SUM(B$2:B459)</f>
        <v>458000</v>
      </c>
      <c r="E459" s="10">
        <f>SUM(C$2:C459)</f>
        <v>321656.16886497149</v>
      </c>
      <c r="F459" s="12">
        <f>B459+IF(ROW()&gt;2,F458*(1+rendimento_lordo_mensile),0)</f>
        <v>2072633.2536837528</v>
      </c>
      <c r="G459" s="12">
        <f>F459/(1+inflazione)^(($A459-$A$2)/365.24)</f>
        <v>974911.66805781878</v>
      </c>
      <c r="H459" s="14">
        <f>(F459-D459)*tassazione</f>
        <v>419804.64595777576</v>
      </c>
      <c r="I459" s="14">
        <f>H459/(1+inflazione)^(($A459-$A$2)/365.24)</f>
        <v>197464.96246825389</v>
      </c>
      <c r="J459" s="16">
        <f t="shared" si="15"/>
        <v>1652828.607725977</v>
      </c>
      <c r="K459" s="16">
        <f>J459/(1+inflazione)^(($A459-$A$2)/365.24)</f>
        <v>777446.70558956475</v>
      </c>
    </row>
    <row r="460" spans="1:11" x14ac:dyDescent="0.25">
      <c r="A460" s="5">
        <f t="shared" si="16"/>
        <v>59231</v>
      </c>
      <c r="B460" s="8">
        <f>B459*(1+aumento_risparmio_mensile)</f>
        <v>1000</v>
      </c>
      <c r="C460" s="8">
        <f>B460/(1+inflazione_mensile)^DATEDIF(A$2,A460,"M")</f>
        <v>469.63462738791668</v>
      </c>
      <c r="D460" s="10">
        <f>SUM(B$2:B460)</f>
        <v>459000</v>
      </c>
      <c r="E460" s="10">
        <f>SUM(C$2:C460)</f>
        <v>322125.80349235941</v>
      </c>
      <c r="F460" s="12">
        <f>B460+IF(ROW()&gt;2,F459*(1+rendimento_lordo_mensile),0)</f>
        <v>2085072.6426468743</v>
      </c>
      <c r="G460" s="12">
        <f>F460/(1+inflazione)^(($A460-$A$2)/365.24)</f>
        <v>979275.05267838866</v>
      </c>
      <c r="H460" s="14">
        <f>(F460-D460)*tassazione</f>
        <v>422778.88708818733</v>
      </c>
      <c r="I460" s="14">
        <f>H460/(1+inflazione)^(($A460-$A$2)/365.24)</f>
        <v>198562.29872117346</v>
      </c>
      <c r="J460" s="16">
        <f t="shared" si="15"/>
        <v>1662293.755558687</v>
      </c>
      <c r="K460" s="16">
        <f>J460/(1+inflazione)^(($A460-$A$2)/365.24)</f>
        <v>780712.75395721523</v>
      </c>
    </row>
    <row r="461" spans="1:11" x14ac:dyDescent="0.25">
      <c r="A461" s="5">
        <f t="shared" si="16"/>
        <v>59262</v>
      </c>
      <c r="B461" s="8">
        <f>B460*(1+aumento_risparmio_mensile)</f>
        <v>1000</v>
      </c>
      <c r="C461" s="8">
        <f>B461/(1+inflazione_mensile)^DATEDIF(A$2,A461,"M")</f>
        <v>468.86026653848825</v>
      </c>
      <c r="D461" s="10">
        <f>SUM(B$2:B461)</f>
        <v>460000</v>
      </c>
      <c r="E461" s="10">
        <f>SUM(C$2:C461)</f>
        <v>322594.66375889792</v>
      </c>
      <c r="F461" s="12">
        <f>B461+IF(ROW()&gt;2,F460*(1+rendimento_lordo_mensile),0)</f>
        <v>2097580.6877548108</v>
      </c>
      <c r="G461" s="12">
        <f>F461/(1+inflazione)^(($A461-$A$2)/365.24)</f>
        <v>983495.1690821813</v>
      </c>
      <c r="H461" s="14">
        <f>(F461-D461)*tassazione</f>
        <v>425770.9788162508</v>
      </c>
      <c r="I461" s="14">
        <f>H461/(1+inflazione)^(($A461-$A$2)/365.24)</f>
        <v>199631.74873114677</v>
      </c>
      <c r="J461" s="16">
        <f t="shared" si="15"/>
        <v>1671809.70893856</v>
      </c>
      <c r="K461" s="16">
        <f>J461/(1+inflazione)^(($A461-$A$2)/365.24)</f>
        <v>783863.4203510345</v>
      </c>
    </row>
    <row r="462" spans="1:11" x14ac:dyDescent="0.25">
      <c r="A462" s="5">
        <f t="shared" si="16"/>
        <v>59292</v>
      </c>
      <c r="B462" s="8">
        <f>B461*(1+aumento_risparmio_mensile)</f>
        <v>1000</v>
      </c>
      <c r="C462" s="8">
        <f>B462/(1+inflazione_mensile)^DATEDIF(A$2,A462,"M")</f>
        <v>468.08718250020246</v>
      </c>
      <c r="D462" s="10">
        <f>SUM(B$2:B462)</f>
        <v>461000</v>
      </c>
      <c r="E462" s="10">
        <f>SUM(C$2:C462)</f>
        <v>323062.75094139815</v>
      </c>
      <c r="F462" s="12">
        <f>B462+IF(ROW()&gt;2,F461*(1+rendimento_lordo_mensile),0)</f>
        <v>2110157.7679382502</v>
      </c>
      <c r="G462" s="12">
        <f>F462/(1+inflazione)^(($A462-$A$2)/365.24)</f>
        <v>987784.21816685784</v>
      </c>
      <c r="H462" s="14">
        <f>(F462-D462)*tassazione</f>
        <v>428781.01966394507</v>
      </c>
      <c r="I462" s="14">
        <f>H462/(1+inflazione)^(($A462-$A$2)/365.24)</f>
        <v>200716.33065017927</v>
      </c>
      <c r="J462" s="16">
        <f t="shared" si="15"/>
        <v>1681376.7482743051</v>
      </c>
      <c r="K462" s="16">
        <f>J462/(1+inflazione)^(($A462-$A$2)/365.24)</f>
        <v>787067.88751667854</v>
      </c>
    </row>
    <row r="463" spans="1:11" x14ac:dyDescent="0.25">
      <c r="A463" s="5">
        <f t="shared" si="16"/>
        <v>59323</v>
      </c>
      <c r="B463" s="8">
        <f>B462*(1+aumento_risparmio_mensile)</f>
        <v>1000</v>
      </c>
      <c r="C463" s="8">
        <f>B463/(1+inflazione_mensile)^DATEDIF(A$2,A463,"M")</f>
        <v>467.31537316777866</v>
      </c>
      <c r="D463" s="10">
        <f>SUM(B$2:B463)</f>
        <v>462000</v>
      </c>
      <c r="E463" s="10">
        <f>SUM(C$2:C463)</f>
        <v>323530.06631456595</v>
      </c>
      <c r="F463" s="12">
        <f>B463+IF(ROW()&gt;2,F462*(1+rendimento_lordo_mensile),0)</f>
        <v>2122804.2642192952</v>
      </c>
      <c r="G463" s="12">
        <f>F463/(1+inflazione)^(($A463-$A$2)/365.24)</f>
        <v>992035.38193825027</v>
      </c>
      <c r="H463" s="14">
        <f>(F463-D463)*tassazione</f>
        <v>431809.10869701678</v>
      </c>
      <c r="I463" s="14">
        <f>H463/(1+inflazione)^(($A463-$A$2)/365.24)</f>
        <v>201794.35348374065</v>
      </c>
      <c r="J463" s="16">
        <f t="shared" si="15"/>
        <v>1690995.1555222785</v>
      </c>
      <c r="K463" s="16">
        <f>J463/(1+inflazione)^(($A463-$A$2)/365.24)</f>
        <v>790241.02845450956</v>
      </c>
    </row>
    <row r="464" spans="1:11" x14ac:dyDescent="0.25">
      <c r="A464" s="5">
        <f t="shared" si="16"/>
        <v>59353</v>
      </c>
      <c r="B464" s="8">
        <f>B463*(1+aumento_risparmio_mensile)</f>
        <v>1000</v>
      </c>
      <c r="C464" s="8">
        <f>B464/(1+inflazione_mensile)^DATEDIF(A$2,A464,"M")</f>
        <v>466.54483643940802</v>
      </c>
      <c r="D464" s="10">
        <f>SUM(B$2:B464)</f>
        <v>463000</v>
      </c>
      <c r="E464" s="10">
        <f>SUM(C$2:C464)</f>
        <v>323996.61115100537</v>
      </c>
      <c r="F464" s="12">
        <f>B464+IF(ROW()&gt;2,F463*(1+rendimento_lordo_mensile),0)</f>
        <v>2135520.5597230066</v>
      </c>
      <c r="G464" s="12">
        <f>F464/(1+inflazione)^(($A464-$A$2)/365.24)</f>
        <v>996356.06465835369</v>
      </c>
      <c r="H464" s="14">
        <f>(F464-D464)*tassazione</f>
        <v>434855.3455279817</v>
      </c>
      <c r="I464" s="14">
        <f>H464/(1+inflazione)^(($A464-$A$2)/365.24)</f>
        <v>202887.65602992228</v>
      </c>
      <c r="J464" s="16">
        <f t="shared" si="15"/>
        <v>1700665.2141950249</v>
      </c>
      <c r="K464" s="16">
        <f>J464/(1+inflazione)^(($A464-$A$2)/365.24)</f>
        <v>793468.40862843138</v>
      </c>
    </row>
    <row r="465" spans="1:11" x14ac:dyDescent="0.25">
      <c r="A465" s="5">
        <f t="shared" si="16"/>
        <v>59384</v>
      </c>
      <c r="B465" s="8">
        <f>B464*(1+aumento_risparmio_mensile)</f>
        <v>1000</v>
      </c>
      <c r="C465" s="8">
        <f>B465/(1+inflazione_mensile)^DATEDIF(A$2,A465,"M")</f>
        <v>465.77557021674676</v>
      </c>
      <c r="D465" s="10">
        <f>SUM(B$2:B465)</f>
        <v>464000</v>
      </c>
      <c r="E465" s="10">
        <f>SUM(C$2:C465)</f>
        <v>324462.38672122214</v>
      </c>
      <c r="F465" s="12">
        <f>B465+IF(ROW()&gt;2,F464*(1+rendimento_lordo_mensile),0)</f>
        <v>2148307.0396890091</v>
      </c>
      <c r="G465" s="12">
        <f>F465/(1+inflazione)^(($A465-$A$2)/365.24)</f>
        <v>1000638.5210170947</v>
      </c>
      <c r="H465" s="14">
        <f>(F465-D465)*tassazione</f>
        <v>437919.83031914238</v>
      </c>
      <c r="I465" s="14">
        <f>H465/(1+inflazione)^(($A465-$A$2)/365.24)</f>
        <v>203974.31244187418</v>
      </c>
      <c r="J465" s="16">
        <f t="shared" si="15"/>
        <v>1710387.2093698666</v>
      </c>
      <c r="K465" s="16">
        <f>J465/(1+inflazione)^(($A465-$A$2)/365.24)</f>
        <v>796664.20857522055</v>
      </c>
    </row>
    <row r="466" spans="1:11" x14ac:dyDescent="0.25">
      <c r="A466" s="5">
        <f t="shared" si="16"/>
        <v>59415</v>
      </c>
      <c r="B466" s="8">
        <f>B465*(1+aumento_risparmio_mensile)</f>
        <v>1000</v>
      </c>
      <c r="C466" s="8">
        <f>B466/(1+inflazione_mensile)^DATEDIF(A$2,A466,"M")</f>
        <v>465.0075724049114</v>
      </c>
      <c r="D466" s="10">
        <f>SUM(B$2:B466)</f>
        <v>465000</v>
      </c>
      <c r="E466" s="10">
        <f>SUM(C$2:C466)</f>
        <v>324927.39429362706</v>
      </c>
      <c r="F466" s="12">
        <f>B466+IF(ROW()&gt;2,F465*(1+rendimento_lordo_mensile),0)</f>
        <v>2161164.0914831632</v>
      </c>
      <c r="G466" s="12">
        <f>F466/(1+inflazione)^(($A466-$A$2)/365.24)</f>
        <v>1004936.5996949208</v>
      </c>
      <c r="H466" s="14">
        <f>(F466-D466)*tassazione</f>
        <v>441002.66378562246</v>
      </c>
      <c r="I466" s="14">
        <f>H466/(1+inflazione)^(($A466-$A$2)/365.24)</f>
        <v>205065.27900756511</v>
      </c>
      <c r="J466" s="16">
        <f t="shared" si="15"/>
        <v>1720161.4276975407</v>
      </c>
      <c r="K466" s="16">
        <f>J466/(1+inflazione)^(($A466-$A$2)/365.24)</f>
        <v>799871.32068735571</v>
      </c>
    </row>
    <row r="467" spans="1:11" x14ac:dyDescent="0.25">
      <c r="A467" s="5">
        <f t="shared" si="16"/>
        <v>59445</v>
      </c>
      <c r="B467" s="8">
        <f>B466*(1+aumento_risparmio_mensile)</f>
        <v>1000</v>
      </c>
      <c r="C467" s="8">
        <f>B467/(1+inflazione_mensile)^DATEDIF(A$2,A467,"M")</f>
        <v>464.24084091247272</v>
      </c>
      <c r="D467" s="10">
        <f>SUM(B$2:B467)</f>
        <v>466000</v>
      </c>
      <c r="E467" s="10">
        <f>SUM(C$2:C467)</f>
        <v>325391.63513453951</v>
      </c>
      <c r="F467" s="12">
        <f>B467+IF(ROW()&gt;2,F466*(1+rendimento_lordo_mensile),0)</f>
        <v>2174092.1046092999</v>
      </c>
      <c r="G467" s="12">
        <f>F467/(1+inflazione)^(($A467-$A$2)/365.24)</f>
        <v>1009305.0829926588</v>
      </c>
      <c r="H467" s="14">
        <f>(F467-D467)*tassazione</f>
        <v>444103.94719841797</v>
      </c>
      <c r="I467" s="14">
        <f>H467/(1+inflazione)^(($A467-$A$2)/365.24)</f>
        <v>206171.74881145061</v>
      </c>
      <c r="J467" s="16">
        <f t="shared" si="15"/>
        <v>1729988.1574108819</v>
      </c>
      <c r="K467" s="16">
        <f>J467/(1+inflazione)^(($A467-$A$2)/365.24)</f>
        <v>803133.33418120816</v>
      </c>
    </row>
    <row r="468" spans="1:11" x14ac:dyDescent="0.25">
      <c r="A468" s="5">
        <f t="shared" si="16"/>
        <v>59476</v>
      </c>
      <c r="B468" s="8">
        <f>B467*(1+aumento_risparmio_mensile)</f>
        <v>1000</v>
      </c>
      <c r="C468" s="8">
        <f>B468/(1+inflazione_mensile)^DATEDIF(A$2,A468,"M")</f>
        <v>463.47537365144962</v>
      </c>
      <c r="D468" s="10">
        <f>SUM(B$2:B468)</f>
        <v>467000</v>
      </c>
      <c r="E468" s="10">
        <f>SUM(C$2:C468)</f>
        <v>325855.11050819093</v>
      </c>
      <c r="F468" s="12">
        <f>B468+IF(ROW()&gt;2,F467*(1+rendimento_lordo_mensile),0)</f>
        <v>2187091.4707210204</v>
      </c>
      <c r="G468" s="12">
        <f>F468/(1+inflazione)^(($A468-$A$2)/365.24)</f>
        <v>1013634.8247558328</v>
      </c>
      <c r="H468" s="14">
        <f>(F468-D468)*tassazione</f>
        <v>447223.7823874653</v>
      </c>
      <c r="I468" s="14">
        <f>H468/(1+inflazione)^(($A468-$A$2)/365.24)</f>
        <v>207271.44079507206</v>
      </c>
      <c r="J468" s="16">
        <f t="shared" si="15"/>
        <v>1739867.6883335551</v>
      </c>
      <c r="K468" s="16">
        <f>J468/(1+inflazione)^(($A468-$A$2)/365.24)</f>
        <v>806363.38396076078</v>
      </c>
    </row>
    <row r="469" spans="1:11" x14ac:dyDescent="0.25">
      <c r="A469" s="5">
        <f t="shared" si="16"/>
        <v>59506</v>
      </c>
      <c r="B469" s="8">
        <f>B468*(1+aumento_risparmio_mensile)</f>
        <v>1000</v>
      </c>
      <c r="C469" s="8">
        <f>B469/(1+inflazione_mensile)^DATEDIF(A$2,A469,"M")</f>
        <v>462.71116853730371</v>
      </c>
      <c r="D469" s="10">
        <f>SUM(B$2:B469)</f>
        <v>468000</v>
      </c>
      <c r="E469" s="10">
        <f>SUM(C$2:C469)</f>
        <v>326317.82167672826</v>
      </c>
      <c r="F469" s="12">
        <f>B469+IF(ROW()&gt;2,F468*(1+rendimento_lordo_mensile),0)</f>
        <v>2200162.5836335612</v>
      </c>
      <c r="G469" s="12">
        <f>F469/(1+inflazione)^(($A469-$A$2)/365.24)</f>
        <v>1018035.5683447262</v>
      </c>
      <c r="H469" s="14">
        <f>(F469-D469)*tassazione</f>
        <v>450362.27174472593</v>
      </c>
      <c r="I469" s="14">
        <f>H469/(1+inflazione)^(($A469-$A$2)/365.24)</f>
        <v>208386.78681621698</v>
      </c>
      <c r="J469" s="16">
        <f t="shared" si="15"/>
        <v>1749800.3118888352</v>
      </c>
      <c r="K469" s="16">
        <f>J469/(1+inflazione)^(($A469-$A$2)/365.24)</f>
        <v>809648.78152850911</v>
      </c>
    </row>
    <row r="470" spans="1:11" x14ac:dyDescent="0.25">
      <c r="A470" s="5">
        <f t="shared" si="16"/>
        <v>59537</v>
      </c>
      <c r="B470" s="8">
        <f>B469*(1+aumento_risparmio_mensile)</f>
        <v>1000</v>
      </c>
      <c r="C470" s="8">
        <f>B470/(1+inflazione_mensile)^DATEDIF(A$2,A470,"M")</f>
        <v>461.94822348893405</v>
      </c>
      <c r="D470" s="10">
        <f>SUM(B$2:B470)</f>
        <v>469000</v>
      </c>
      <c r="E470" s="10">
        <f>SUM(C$2:C470)</f>
        <v>326779.76990021719</v>
      </c>
      <c r="F470" s="12">
        <f>B470+IF(ROW()&gt;2,F469*(1+rendimento_lordo_mensile),0)</f>
        <v>2213305.8393357256</v>
      </c>
      <c r="G470" s="12">
        <f>F470/(1+inflazione)^(($A470-$A$2)/365.24)</f>
        <v>1022397.2231298478</v>
      </c>
      <c r="H470" s="14">
        <f>(F470-D470)*tassazione</f>
        <v>453519.51822728867</v>
      </c>
      <c r="I470" s="14">
        <f>H470/(1+inflazione)^(($A470-$A$2)/365.24)</f>
        <v>209495.26623484111</v>
      </c>
      <c r="J470" s="16">
        <f t="shared" si="15"/>
        <v>1759786.3211084369</v>
      </c>
      <c r="K470" s="16">
        <f>J470/(1+inflazione)^(($A470-$A$2)/365.24)</f>
        <v>812901.95689500659</v>
      </c>
    </row>
    <row r="471" spans="1:11" x14ac:dyDescent="0.25">
      <c r="A471" s="5">
        <f t="shared" si="16"/>
        <v>59568</v>
      </c>
      <c r="B471" s="8">
        <f>B470*(1+aumento_risparmio_mensile)</f>
        <v>1000</v>
      </c>
      <c r="C471" s="8">
        <f>B471/(1+inflazione_mensile)^DATEDIF(A$2,A471,"M")</f>
        <v>461.1865364286711</v>
      </c>
      <c r="D471" s="10">
        <f>SUM(B$2:B471)</f>
        <v>470000</v>
      </c>
      <c r="E471" s="10">
        <f>SUM(C$2:C471)</f>
        <v>327240.95643664588</v>
      </c>
      <c r="F471" s="12">
        <f>B471+IF(ROW()&gt;2,F470*(1+rendimento_lordo_mensile),0)</f>
        <v>2226521.6360018793</v>
      </c>
      <c r="G471" s="12">
        <f>F471/(1+inflazione)^(($A471-$A$2)/365.24)</f>
        <v>1026774.8100761781</v>
      </c>
      <c r="H471" s="14">
        <f>(F471-D471)*tassazione</f>
        <v>456695.62536048866</v>
      </c>
      <c r="I471" s="14">
        <f>H471/(1+inflazione)^(($A471-$A$2)/365.24)</f>
        <v>210608.13261809296</v>
      </c>
      <c r="J471" s="16">
        <f t="shared" si="15"/>
        <v>1769826.0106413907</v>
      </c>
      <c r="K471" s="16">
        <f>J471/(1+inflazione)^(($A471-$A$2)/365.24)</f>
        <v>816166.677458085</v>
      </c>
    </row>
    <row r="472" spans="1:11" x14ac:dyDescent="0.25">
      <c r="A472" s="5">
        <f t="shared" si="16"/>
        <v>59596</v>
      </c>
      <c r="B472" s="8">
        <f>B471*(1+aumento_risparmio_mensile)</f>
        <v>1000</v>
      </c>
      <c r="C472" s="8">
        <f>B472/(1+inflazione_mensile)^DATEDIF(A$2,A472,"M")</f>
        <v>460.42610528227101</v>
      </c>
      <c r="D472" s="10">
        <f>SUM(B$2:B472)</f>
        <v>471000</v>
      </c>
      <c r="E472" s="10">
        <f>SUM(C$2:C472)</f>
        <v>327701.38254192815</v>
      </c>
      <c r="F472" s="12">
        <f>B472+IF(ROW()&gt;2,F471*(1+rendimento_lordo_mensile),0)</f>
        <v>2239810.3740040138</v>
      </c>
      <c r="G472" s="12">
        <f>F472/(1+inflazione)^(($A472-$A$2)/365.24)</f>
        <v>1031336.1292025149</v>
      </c>
      <c r="H472" s="14">
        <f>(F472-D472)*tassazione</f>
        <v>459890.69724104361</v>
      </c>
      <c r="I472" s="14">
        <f>H472/(1+inflazione)^(($A472-$A$2)/365.24)</f>
        <v>211759.84228563702</v>
      </c>
      <c r="J472" s="16">
        <f t="shared" si="15"/>
        <v>1779919.6767629702</v>
      </c>
      <c r="K472" s="16">
        <f>J472/(1+inflazione)^(($A472-$A$2)/365.24)</f>
        <v>819576.28691687784</v>
      </c>
    </row>
    <row r="473" spans="1:11" x14ac:dyDescent="0.25">
      <c r="A473" s="5">
        <f t="shared" si="16"/>
        <v>59627</v>
      </c>
      <c r="B473" s="8">
        <f>B472*(1+aumento_risparmio_mensile)</f>
        <v>1000</v>
      </c>
      <c r="C473" s="8">
        <f>B473/(1+inflazione_mensile)^DATEDIF(A$2,A473,"M")</f>
        <v>459.66692797891005</v>
      </c>
      <c r="D473" s="10">
        <f>SUM(B$2:B473)</f>
        <v>472000</v>
      </c>
      <c r="E473" s="10">
        <f>SUM(C$2:C473)</f>
        <v>328161.04946990707</v>
      </c>
      <c r="F473" s="12">
        <f>B473+IF(ROW()&gt;2,F472*(1+rendimento_lordo_mensile),0)</f>
        <v>2253172.4559238749</v>
      </c>
      <c r="G473" s="12">
        <f>F473/(1+inflazione)^(($A473-$A$2)/365.24)</f>
        <v>1035746.4850122806</v>
      </c>
      <c r="H473" s="14">
        <f>(F473-D473)*tassazione</f>
        <v>463104.83854020748</v>
      </c>
      <c r="I473" s="14">
        <f>H473/(1+inflazione)^(($A473-$A$2)/365.24)</f>
        <v>212881.71149488137</v>
      </c>
      <c r="J473" s="16">
        <f t="shared" si="15"/>
        <v>1790067.6173836673</v>
      </c>
      <c r="K473" s="16">
        <f>J473/(1+inflazione)^(($A473-$A$2)/365.24)</f>
        <v>822864.77351739921</v>
      </c>
    </row>
    <row r="474" spans="1:11" x14ac:dyDescent="0.25">
      <c r="A474" s="5">
        <f t="shared" si="16"/>
        <v>59657</v>
      </c>
      <c r="B474" s="8">
        <f>B473*(1+aumento_risparmio_mensile)</f>
        <v>1000</v>
      </c>
      <c r="C474" s="8">
        <f>B474/(1+inflazione_mensile)^DATEDIF(A$2,A474,"M")</f>
        <v>458.90900245117871</v>
      </c>
      <c r="D474" s="10">
        <f>SUM(B$2:B474)</f>
        <v>473000</v>
      </c>
      <c r="E474" s="10">
        <f>SUM(C$2:C474)</f>
        <v>328619.95847235824</v>
      </c>
      <c r="F474" s="12">
        <f>B474+IF(ROW()&gt;2,F473*(1+rendimento_lordo_mensile),0)</f>
        <v>2266608.286565159</v>
      </c>
      <c r="G474" s="12">
        <f>F474/(1+inflazione)^(($A474-$A$2)/365.24)</f>
        <v>1040229.3610699227</v>
      </c>
      <c r="H474" s="14">
        <f>(F474-D474)*tassazione</f>
        <v>466338.15450694133</v>
      </c>
      <c r="I474" s="14">
        <f>H474/(1+inflazione)^(($A474-$A$2)/365.24)</f>
        <v>214019.61837896827</v>
      </c>
      <c r="J474" s="16">
        <f t="shared" si="15"/>
        <v>1800270.1320582177</v>
      </c>
      <c r="K474" s="16">
        <f>J474/(1+inflazione)^(($A474-$A$2)/365.24)</f>
        <v>826209.74269095436</v>
      </c>
    </row>
    <row r="475" spans="1:11" x14ac:dyDescent="0.25">
      <c r="A475" s="5">
        <f t="shared" si="16"/>
        <v>59688</v>
      </c>
      <c r="B475" s="8">
        <f>B474*(1+aumento_risparmio_mensile)</f>
        <v>1000</v>
      </c>
      <c r="C475" s="8">
        <f>B475/(1+inflazione_mensile)^DATEDIF(A$2,A475,"M")</f>
        <v>458.15232663507692</v>
      </c>
      <c r="D475" s="10">
        <f>SUM(B$2:B475)</f>
        <v>474000</v>
      </c>
      <c r="E475" s="10">
        <f>SUM(C$2:C475)</f>
        <v>329078.11079899332</v>
      </c>
      <c r="F475" s="12">
        <f>B475+IF(ROW()&gt;2,F474*(1+rendimento_lordo_mensile),0)</f>
        <v>2280118.2729657772</v>
      </c>
      <c r="G475" s="12">
        <f>F475/(1+inflazione)^(($A475-$A$2)/365.24)</f>
        <v>1044672.2658012807</v>
      </c>
      <c r="H475" s="14">
        <f>(F475-D475)*tassazione</f>
        <v>469590.7509711021</v>
      </c>
      <c r="I475" s="14">
        <f>H475/(1+inflazione)^(($A475-$A$2)/365.24)</f>
        <v>215150.43304232546</v>
      </c>
      <c r="J475" s="16">
        <f t="shared" si="15"/>
        <v>1810527.521994675</v>
      </c>
      <c r="K475" s="16">
        <f>J475/(1+inflazione)^(($A475-$A$2)/365.24)</f>
        <v>829521.83275895519</v>
      </c>
    </row>
    <row r="476" spans="1:11" x14ac:dyDescent="0.25">
      <c r="A476" s="5">
        <f t="shared" si="16"/>
        <v>59718</v>
      </c>
      <c r="B476" s="8">
        <f>B475*(1+aumento_risparmio_mensile)</f>
        <v>1000</v>
      </c>
      <c r="C476" s="8">
        <f>B476/(1+inflazione_mensile)^DATEDIF(A$2,A476,"M")</f>
        <v>457.39689847000761</v>
      </c>
      <c r="D476" s="10">
        <f>SUM(B$2:B476)</f>
        <v>475000</v>
      </c>
      <c r="E476" s="10">
        <f>SUM(C$2:C476)</f>
        <v>329535.50769746333</v>
      </c>
      <c r="F476" s="12">
        <f>B476+IF(ROW()&gt;2,F475*(1+rendimento_lordo_mensile),0)</f>
        <v>2293702.8244101866</v>
      </c>
      <c r="G476" s="12">
        <f>F476/(1+inflazione)^(($A476-$A$2)/365.24)</f>
        <v>1049188.3037363626</v>
      </c>
      <c r="H476" s="14">
        <f>(F476-D476)*tassazione</f>
        <v>472862.73434664856</v>
      </c>
      <c r="I476" s="14">
        <f>H476/(1+inflazione)^(($A476-$A$2)/365.24)</f>
        <v>216297.44048332571</v>
      </c>
      <c r="J476" s="16">
        <f t="shared" si="15"/>
        <v>1820840.0900635379</v>
      </c>
      <c r="K476" s="16">
        <f>J476/(1+inflazione)^(($A476-$A$2)/365.24)</f>
        <v>832890.86325303675</v>
      </c>
    </row>
    <row r="477" spans="1:11" x14ac:dyDescent="0.25">
      <c r="A477" s="5">
        <f t="shared" si="16"/>
        <v>59749</v>
      </c>
      <c r="B477" s="8">
        <f>B476*(1+aumento_risparmio_mensile)</f>
        <v>1000</v>
      </c>
      <c r="C477" s="8">
        <f>B477/(1+inflazione_mensile)^DATEDIF(A$2,A477,"M")</f>
        <v>456.64271589877114</v>
      </c>
      <c r="D477" s="10">
        <f>SUM(B$2:B477)</f>
        <v>476000</v>
      </c>
      <c r="E477" s="10">
        <f>SUM(C$2:C477)</f>
        <v>329992.15041336208</v>
      </c>
      <c r="F477" s="12">
        <f>B477+IF(ROW()&gt;2,F476*(1+rendimento_lordo_mensile),0)</f>
        <v>2307362.3524417882</v>
      </c>
      <c r="G477" s="12">
        <f>F477/(1+inflazione)^(($A477-$A$2)/365.24)</f>
        <v>1053664.0141149401</v>
      </c>
      <c r="H477" s="14">
        <f>(F477-D477)*tassazione</f>
        <v>476154.21163486497</v>
      </c>
      <c r="I477" s="14">
        <f>H477/(1+inflazione)^(($A477-$A$2)/365.24)</f>
        <v>217437.26443225998</v>
      </c>
      <c r="J477" s="16">
        <f t="shared" si="15"/>
        <v>1831208.1408069232</v>
      </c>
      <c r="K477" s="16">
        <f>J477/(1+inflazione)^(($A477-$A$2)/365.24)</f>
        <v>836226.74968268001</v>
      </c>
    </row>
    <row r="478" spans="1:11" x14ac:dyDescent="0.25">
      <c r="A478" s="5">
        <f t="shared" si="16"/>
        <v>59780</v>
      </c>
      <c r="B478" s="8">
        <f>B477*(1+aumento_risparmio_mensile)</f>
        <v>1000</v>
      </c>
      <c r="C478" s="8">
        <f>B478/(1+inflazione_mensile)^DATEDIF(A$2,A478,"M")</f>
        <v>455.88977686756004</v>
      </c>
      <c r="D478" s="10">
        <f>SUM(B$2:B478)</f>
        <v>477000</v>
      </c>
      <c r="E478" s="10">
        <f>SUM(C$2:C478)</f>
        <v>330448.04019022966</v>
      </c>
      <c r="F478" s="12">
        <f>B478+IF(ROW()&gt;2,F477*(1+rendimento_lordo_mensile),0)</f>
        <v>2321097.2708753953</v>
      </c>
      <c r="G478" s="12">
        <f>F478/(1+inflazione)^(($A478-$A$2)/365.24)</f>
        <v>1058156.1024256262</v>
      </c>
      <c r="H478" s="14">
        <f>(F478-D478)*tassazione</f>
        <v>479465.29042760277</v>
      </c>
      <c r="I478" s="14">
        <f>H478/(1+inflazione)^(($A478-$A$2)/365.24)</f>
        <v>218581.58610298039</v>
      </c>
      <c r="J478" s="16">
        <f t="shared" si="15"/>
        <v>1841631.9804477924</v>
      </c>
      <c r="K478" s="16">
        <f>J478/(1+inflazione)^(($A478-$A$2)/365.24)</f>
        <v>839574.51632264571</v>
      </c>
    </row>
    <row r="479" spans="1:11" x14ac:dyDescent="0.25">
      <c r="A479" s="5">
        <f t="shared" si="16"/>
        <v>59810</v>
      </c>
      <c r="B479" s="8">
        <f>B478*(1+aumento_risparmio_mensile)</f>
        <v>1000</v>
      </c>
      <c r="C479" s="8">
        <f>B479/(1+inflazione_mensile)^DATEDIF(A$2,A479,"M")</f>
        <v>455.13807932595353</v>
      </c>
      <c r="D479" s="10">
        <f>SUM(B$2:B479)</f>
        <v>478000</v>
      </c>
      <c r="E479" s="10">
        <f>SUM(C$2:C479)</f>
        <v>330903.17826955562</v>
      </c>
      <c r="F479" s="12">
        <f>B479+IF(ROW()&gt;2,F478*(1+rendimento_lordo_mensile),0)</f>
        <v>2334907.9958097716</v>
      </c>
      <c r="G479" s="12">
        <f>F479/(1+inflazione)^(($A479-$A$2)/365.24)</f>
        <v>1062722.2499380093</v>
      </c>
      <c r="H479" s="14">
        <f>(F479-D479)*tassazione</f>
        <v>482796.07891054061</v>
      </c>
      <c r="I479" s="14">
        <f>H479/(1+inflazione)^(($A479-$A$2)/365.24)</f>
        <v>219742.3350992112</v>
      </c>
      <c r="J479" s="16">
        <f t="shared" si="15"/>
        <v>1852111.916899231</v>
      </c>
      <c r="K479" s="16">
        <f>J479/(1+inflazione)^(($A479-$A$2)/365.24)</f>
        <v>842979.91483879823</v>
      </c>
    </row>
    <row r="480" spans="1:11" x14ac:dyDescent="0.25">
      <c r="A480" s="5">
        <f t="shared" si="16"/>
        <v>59841</v>
      </c>
      <c r="B480" s="8">
        <f>B479*(1+aumento_risparmio_mensile)</f>
        <v>1000</v>
      </c>
      <c r="C480" s="8">
        <f>B480/(1+inflazione_mensile)^DATEDIF(A$2,A480,"M")</f>
        <v>454.38762122691122</v>
      </c>
      <c r="D480" s="10">
        <f>SUM(B$2:B480)</f>
        <v>479000</v>
      </c>
      <c r="E480" s="10">
        <f>SUM(C$2:C480)</f>
        <v>331357.56589078251</v>
      </c>
      <c r="F480" s="12">
        <f>B480+IF(ROW()&gt;2,F479*(1+rendimento_lordo_mensile),0)</f>
        <v>2348794.9456402338</v>
      </c>
      <c r="G480" s="12">
        <f>F480/(1+inflazione)^(($A480-$A$2)/365.24)</f>
        <v>1067247.5317788639</v>
      </c>
      <c r="H480" s="14">
        <f>(F480-D480)*tassazione</f>
        <v>486146.68586646079</v>
      </c>
      <c r="I480" s="14">
        <f>H480/(1+inflazione)^(($A480-$A$2)/365.24)</f>
        <v>220895.76254262161</v>
      </c>
      <c r="J480" s="16">
        <f t="shared" si="15"/>
        <v>1862648.2597737731</v>
      </c>
      <c r="K480" s="16">
        <f>J480/(1+inflazione)^(($A480-$A$2)/365.24)</f>
        <v>846351.76923624228</v>
      </c>
    </row>
    <row r="481" spans="1:11" x14ac:dyDescent="0.25">
      <c r="A481" s="5">
        <f t="shared" si="16"/>
        <v>59871</v>
      </c>
      <c r="B481" s="8">
        <f>B480*(1+aumento_risparmio_mensile)</f>
        <v>1000</v>
      </c>
      <c r="C481" s="8">
        <f>B481/(1+inflazione_mensile)^DATEDIF(A$2,A481,"M")</f>
        <v>453.63840052676812</v>
      </c>
      <c r="D481" s="10">
        <f>SUM(B$2:B481)</f>
        <v>480000</v>
      </c>
      <c r="E481" s="10">
        <f>SUM(C$2:C481)</f>
        <v>331811.20429130929</v>
      </c>
      <c r="F481" s="12">
        <f>B481+IF(ROW()&gt;2,F480*(1+rendimento_lordo_mensile),0)</f>
        <v>2362758.5410713297</v>
      </c>
      <c r="G481" s="12">
        <f>F481/(1+inflazione)^(($A481-$A$2)/365.24)</f>
        <v>1071847.4972419464</v>
      </c>
      <c r="H481" s="14">
        <f>(F481-D481)*tassazione</f>
        <v>489517.22067854577</v>
      </c>
      <c r="I481" s="14">
        <f>H481/(1+inflazione)^(($A481-$A$2)/365.24)</f>
        <v>222065.77554184914</v>
      </c>
      <c r="J481" s="16">
        <f t="shared" si="15"/>
        <v>1873241.320392784</v>
      </c>
      <c r="K481" s="16">
        <f>J481/(1+inflazione)^(($A481-$A$2)/365.24)</f>
        <v>849781.72170009732</v>
      </c>
    </row>
    <row r="482" spans="1:11" x14ac:dyDescent="0.25">
      <c r="A482" s="5">
        <f t="shared" si="16"/>
        <v>59902</v>
      </c>
      <c r="B482" s="8">
        <f>B481*(1+aumento_risparmio_mensile)</f>
        <v>1000</v>
      </c>
      <c r="C482" s="8">
        <f>B482/(1+inflazione_mensile)^DATEDIF(A$2,A482,"M")</f>
        <v>452.8904151852293</v>
      </c>
      <c r="D482" s="10">
        <f>SUM(B$2:B482)</f>
        <v>481000</v>
      </c>
      <c r="E482" s="10">
        <f>SUM(C$2:C482)</f>
        <v>332264.09470649454</v>
      </c>
      <c r="F482" s="12">
        <f>B482+IF(ROW()&gt;2,F481*(1+rendimento_lordo_mensile),0)</f>
        <v>2376799.205129582</v>
      </c>
      <c r="G482" s="12">
        <f>F482/(1+inflazione)^(($A482-$A$2)/365.24)</f>
        <v>1076406.2342796326</v>
      </c>
      <c r="H482" s="14">
        <f>(F482-D482)*tassazione</f>
        <v>492907.79333369131</v>
      </c>
      <c r="I482" s="14">
        <f>H482/(1+inflazione)^(($A482-$A$2)/365.24)</f>
        <v>223228.37390905121</v>
      </c>
      <c r="J482" s="16">
        <f t="shared" si="15"/>
        <v>1883891.4117958907</v>
      </c>
      <c r="K482" s="16">
        <f>J482/(1+inflazione)^(($A482-$A$2)/365.24)</f>
        <v>853177.86037058127</v>
      </c>
    </row>
    <row r="483" spans="1:11" x14ac:dyDescent="0.25">
      <c r="A483" s="5">
        <f t="shared" si="16"/>
        <v>59933</v>
      </c>
      <c r="B483" s="8">
        <f>B482*(1+aumento_risparmio_mensile)</f>
        <v>1000</v>
      </c>
      <c r="C483" s="8">
        <f>B483/(1+inflazione_mensile)^DATEDIF(A$2,A483,"M")</f>
        <v>452.14366316536365</v>
      </c>
      <c r="D483" s="10">
        <f>SUM(B$2:B483)</f>
        <v>482000</v>
      </c>
      <c r="E483" s="10">
        <f>SUM(C$2:C483)</f>
        <v>332716.23836965993</v>
      </c>
      <c r="F483" s="12">
        <f>B483+IF(ROW()&gt;2,F482*(1+rendimento_lordo_mensile),0)</f>
        <v>2390917.3631763039</v>
      </c>
      <c r="G483" s="12">
        <f>F483/(1+inflazione)^(($A483-$A$2)/365.24)</f>
        <v>1080981.6736294923</v>
      </c>
      <c r="H483" s="14">
        <f>(F483-D483)*tassazione</f>
        <v>496318.51442583901</v>
      </c>
      <c r="I483" s="14">
        <f>H483/(1+inflazione)^(($A483-$A$2)/365.24)</f>
        <v>224395.55069548631</v>
      </c>
      <c r="J483" s="16">
        <f t="shared" si="15"/>
        <v>1894598.8487504649</v>
      </c>
      <c r="K483" s="16">
        <f>J483/(1+inflazione)^(($A483-$A$2)/365.24)</f>
        <v>856586.12293400604</v>
      </c>
    </row>
    <row r="484" spans="1:11" x14ac:dyDescent="0.25">
      <c r="A484" s="5">
        <f t="shared" si="16"/>
        <v>59962</v>
      </c>
      <c r="B484" s="8">
        <f>B483*(1+aumento_risparmio_mensile)</f>
        <v>1000</v>
      </c>
      <c r="C484" s="8">
        <f>B484/(1+inflazione_mensile)^DATEDIF(A$2,A484,"M")</f>
        <v>451.39814243359882</v>
      </c>
      <c r="D484" s="10">
        <f>SUM(B$2:B484)</f>
        <v>483000</v>
      </c>
      <c r="E484" s="10">
        <f>SUM(C$2:C484)</f>
        <v>333167.63651209354</v>
      </c>
      <c r="F484" s="12">
        <f>B484+IF(ROW()&gt;2,F483*(1+rendimento_lordo_mensile),0)</f>
        <v>2405113.442920486</v>
      </c>
      <c r="G484" s="12">
        <f>F484/(1+inflazione)^(($A484-$A$2)/365.24)</f>
        <v>1085691.6024884235</v>
      </c>
      <c r="H484" s="14">
        <f>(F484-D484)*tassazione</f>
        <v>499749.49515932635</v>
      </c>
      <c r="I484" s="14">
        <f>H484/(1+inflazione)^(($A484-$A$2)/365.24)</f>
        <v>225591.78313995537</v>
      </c>
      <c r="J484" s="16">
        <f t="shared" si="15"/>
        <v>1905363.9477611596</v>
      </c>
      <c r="K484" s="16">
        <f>J484/(1+inflazione)^(($A484-$A$2)/365.24)</f>
        <v>860099.8193484681</v>
      </c>
    </row>
    <row r="485" spans="1:11" x14ac:dyDescent="0.25">
      <c r="A485" s="5">
        <f t="shared" si="16"/>
        <v>59993</v>
      </c>
      <c r="B485" s="8">
        <f>B484*(1+aumento_risparmio_mensile)</f>
        <v>1000</v>
      </c>
      <c r="C485" s="8">
        <f>B485/(1+inflazione_mensile)^DATEDIF(A$2,A485,"M")</f>
        <v>450.65385095971544</v>
      </c>
      <c r="D485" s="10">
        <f>SUM(B$2:B485)</f>
        <v>484000</v>
      </c>
      <c r="E485" s="10">
        <f>SUM(C$2:C485)</f>
        <v>333618.29036305327</v>
      </c>
      <c r="F485" s="12">
        <f>B485+IF(ROW()&gt;2,F484*(1+rendimento_lordo_mensile),0)</f>
        <v>2419387.8744317531</v>
      </c>
      <c r="G485" s="12">
        <f>F485/(1+inflazione)^(($A485-$A$2)/365.24)</f>
        <v>1090301.1422976023</v>
      </c>
      <c r="H485" s="14">
        <f>(F485-D485)*tassazione</f>
        <v>503200.84735225583</v>
      </c>
      <c r="I485" s="14">
        <f>H485/(1+inflazione)^(($A485-$A$2)/365.24)</f>
        <v>226768.29311717796</v>
      </c>
      <c r="J485" s="16">
        <f t="shared" si="15"/>
        <v>1916187.0270794972</v>
      </c>
      <c r="K485" s="16">
        <f>J485/(1+inflazione)^(($A485-$A$2)/365.24)</f>
        <v>863532.84918042435</v>
      </c>
    </row>
    <row r="486" spans="1:11" x14ac:dyDescent="0.25">
      <c r="A486" s="5">
        <f t="shared" si="16"/>
        <v>60023</v>
      </c>
      <c r="B486" s="8">
        <f>B485*(1+aumento_risparmio_mensile)</f>
        <v>1000</v>
      </c>
      <c r="C486" s="8">
        <f>B486/(1+inflazione_mensile)^DATEDIF(A$2,A486,"M")</f>
        <v>449.9107867168417</v>
      </c>
      <c r="D486" s="10">
        <f>SUM(B$2:B486)</f>
        <v>485000</v>
      </c>
      <c r="E486" s="10">
        <f>SUM(C$2:C486)</f>
        <v>334068.20114977012</v>
      </c>
      <c r="F486" s="12">
        <f>B486+IF(ROW()&gt;2,F485*(1+rendimento_lordo_mensile),0)</f>
        <v>2433741.0901533933</v>
      </c>
      <c r="G486" s="12">
        <f>F486/(1+inflazione)^(($A486-$A$2)/365.24)</f>
        <v>1094986.9492968672</v>
      </c>
      <c r="H486" s="14">
        <f>(F486-D486)*tassazione</f>
        <v>506672.6834398823</v>
      </c>
      <c r="I486" s="14">
        <f>H486/(1+inflazione)^(($A486-$A$2)/365.24)</f>
        <v>227961.7902563852</v>
      </c>
      <c r="J486" s="16">
        <f t="shared" si="15"/>
        <v>1927068.4067135111</v>
      </c>
      <c r="K486" s="16">
        <f>J486/(1+inflazione)^(($A486-$A$2)/365.24)</f>
        <v>867025.15904048213</v>
      </c>
    </row>
    <row r="487" spans="1:11" x14ac:dyDescent="0.25">
      <c r="A487" s="5">
        <f t="shared" si="16"/>
        <v>60054</v>
      </c>
      <c r="B487" s="8">
        <f>B486*(1+aumento_risparmio_mensile)</f>
        <v>1000</v>
      </c>
      <c r="C487" s="8">
        <f>B487/(1+inflazione_mensile)^DATEDIF(A$2,A487,"M")</f>
        <v>449.16894768144772</v>
      </c>
      <c r="D487" s="10">
        <f>SUM(B$2:B487)</f>
        <v>486000</v>
      </c>
      <c r="E487" s="10">
        <f>SUM(C$2:C487)</f>
        <v>334517.37009745155</v>
      </c>
      <c r="F487" s="12">
        <f>B487+IF(ROW()&gt;2,F486*(1+rendimento_lordo_mensile),0)</f>
        <v>2448173.5249154596</v>
      </c>
      <c r="G487" s="12">
        <f>F487/(1+inflazione)^(($A487-$A$2)/365.24)</f>
        <v>1099630.6082053268</v>
      </c>
      <c r="H487" s="14">
        <f>(F487-D487)*tassazione</f>
        <v>510165.11647801951</v>
      </c>
      <c r="I487" s="14">
        <f>H487/(1+inflazione)^(($A487-$A$2)/365.24)</f>
        <v>229147.63663953854</v>
      </c>
      <c r="J487" s="16">
        <f t="shared" si="15"/>
        <v>1938008.4084374402</v>
      </c>
      <c r="K487" s="16">
        <f>J487/(1+inflazione)^(($A487-$A$2)/365.24)</f>
        <v>870482.97156578826</v>
      </c>
    </row>
    <row r="488" spans="1:11" x14ac:dyDescent="0.25">
      <c r="A488" s="5">
        <f t="shared" si="16"/>
        <v>60084</v>
      </c>
      <c r="B488" s="8">
        <f>B487*(1+aumento_risparmio_mensile)</f>
        <v>1000</v>
      </c>
      <c r="C488" s="8">
        <f>B488/(1+inflazione_mensile)^DATEDIF(A$2,A488,"M")</f>
        <v>448.42833183334062</v>
      </c>
      <c r="D488" s="10">
        <f>SUM(B$2:B488)</f>
        <v>487000</v>
      </c>
      <c r="E488" s="10">
        <f>SUM(C$2:C488)</f>
        <v>334965.79842928489</v>
      </c>
      <c r="F488" s="12">
        <f>B488+IF(ROW()&gt;2,F487*(1+rendimento_lordo_mensile),0)</f>
        <v>2462685.6159479418</v>
      </c>
      <c r="G488" s="12">
        <f>F488/(1+inflazione)^(($A488-$A$2)/365.24)</f>
        <v>1104351.1751975154</v>
      </c>
      <c r="H488" s="14">
        <f>(F488-D488)*tassazione</f>
        <v>513678.26014646486</v>
      </c>
      <c r="I488" s="14">
        <f>H488/(1+inflazione)^(($A488-$A$2)/365.24)</f>
        <v>230350.63289952441</v>
      </c>
      <c r="J488" s="16">
        <f t="shared" si="15"/>
        <v>1949007.3558014769</v>
      </c>
      <c r="K488" s="16">
        <f>J488/(1+inflazione)^(($A488-$A$2)/365.24)</f>
        <v>874000.54229799099</v>
      </c>
    </row>
    <row r="489" spans="1:11" x14ac:dyDescent="0.25">
      <c r="A489" s="5">
        <f t="shared" si="16"/>
        <v>60115</v>
      </c>
      <c r="B489" s="8">
        <f>B488*(1+aumento_risparmio_mensile)</f>
        <v>1000</v>
      </c>
      <c r="C489" s="8">
        <f>B489/(1+inflazione_mensile)^DATEDIF(A$2,A489,"M")</f>
        <v>447.68893715565787</v>
      </c>
      <c r="D489" s="10">
        <f>SUM(B$2:B489)</f>
        <v>488000</v>
      </c>
      <c r="E489" s="10">
        <f>SUM(C$2:C489)</f>
        <v>335413.48736644053</v>
      </c>
      <c r="F489" s="12">
        <f>B489+IF(ROW()&gt;2,F488*(1+rendimento_lordo_mensile),0)</f>
        <v>2477277.802894013</v>
      </c>
      <c r="G489" s="12">
        <f>F489/(1+inflazione)^(($A489-$A$2)/365.24)</f>
        <v>1109029.2219689882</v>
      </c>
      <c r="H489" s="14">
        <f>(F489-D489)*tassazione</f>
        <v>517212.22875244339</v>
      </c>
      <c r="I489" s="14">
        <f>H489/(1+inflazione)^(($A489-$A$2)/365.24)</f>
        <v>231545.8827330838</v>
      </c>
      <c r="J489" s="16">
        <f t="shared" si="15"/>
        <v>1960065.5741415697</v>
      </c>
      <c r="K489" s="16">
        <f>J489/(1+inflazione)^(($A489-$A$2)/365.24)</f>
        <v>877483.33923590439</v>
      </c>
    </row>
    <row r="490" spans="1:11" x14ac:dyDescent="0.25">
      <c r="A490" s="5">
        <f t="shared" si="16"/>
        <v>60146</v>
      </c>
      <c r="B490" s="8">
        <f>B489*(1+aumento_risparmio_mensile)</f>
        <v>1000</v>
      </c>
      <c r="C490" s="8">
        <f>B490/(1+inflazione_mensile)^DATEDIF(A$2,A490,"M")</f>
        <v>446.95076163486266</v>
      </c>
      <c r="D490" s="10">
        <f>SUM(B$2:B490)</f>
        <v>489000</v>
      </c>
      <c r="E490" s="10">
        <f>SUM(C$2:C490)</f>
        <v>335860.43812807539</v>
      </c>
      <c r="F490" s="12">
        <f>B490+IF(ROW()&gt;2,F489*(1+rendimento_lordo_mensile),0)</f>
        <v>2491950.5278233485</v>
      </c>
      <c r="G490" s="12">
        <f>F490/(1+inflazione)^(($A490-$A$2)/365.24)</f>
        <v>1113724.4368172695</v>
      </c>
      <c r="H490" s="14">
        <f>(F490-D490)*tassazione</f>
        <v>520767.13723407063</v>
      </c>
      <c r="I490" s="14">
        <f>H490/(1+inflazione)^(($A490-$A$2)/365.24)</f>
        <v>232745.82707529253</v>
      </c>
      <c r="J490" s="16">
        <f t="shared" si="15"/>
        <v>1971183.390589278</v>
      </c>
      <c r="K490" s="16">
        <f>J490/(1+inflazione)^(($A490-$A$2)/365.24)</f>
        <v>880978.60974197707</v>
      </c>
    </row>
    <row r="491" spans="1:11" x14ac:dyDescent="0.25">
      <c r="A491" s="5">
        <f t="shared" si="16"/>
        <v>60176</v>
      </c>
      <c r="B491" s="8">
        <f>B490*(1+aumento_risparmio_mensile)</f>
        <v>1000</v>
      </c>
      <c r="C491" s="8">
        <f>B491/(1+inflazione_mensile)^DATEDIF(A$2,A491,"M")</f>
        <v>446.21380326073853</v>
      </c>
      <c r="D491" s="10">
        <f>SUM(B$2:B491)</f>
        <v>490000</v>
      </c>
      <c r="E491" s="10">
        <f>SUM(C$2:C491)</f>
        <v>336306.65193133615</v>
      </c>
      <c r="F491" s="12">
        <f>B491+IF(ROW()&gt;2,F490*(1+rendimento_lordo_mensile),0)</f>
        <v>2506704.2352455189</v>
      </c>
      <c r="G491" s="12">
        <f>F491/(1+inflazione)^(($A491-$A$2)/365.24)</f>
        <v>1118497.5279623137</v>
      </c>
      <c r="H491" s="14">
        <f>(F491-D491)*tassazione</f>
        <v>524343.10116383492</v>
      </c>
      <c r="I491" s="14">
        <f>H491/(1+inflazione)^(($A491-$A$2)/365.24)</f>
        <v>233963.16733729074</v>
      </c>
      <c r="J491" s="16">
        <f t="shared" si="15"/>
        <v>1982361.1340816841</v>
      </c>
      <c r="K491" s="16">
        <f>J491/(1+inflazione)^(($A491-$A$2)/365.24)</f>
        <v>884534.36062502302</v>
      </c>
    </row>
    <row r="492" spans="1:11" x14ac:dyDescent="0.25">
      <c r="A492" s="5">
        <f t="shared" si="16"/>
        <v>60207</v>
      </c>
      <c r="B492" s="8">
        <f>B491*(1+aumento_risparmio_mensile)</f>
        <v>1000</v>
      </c>
      <c r="C492" s="8">
        <f>B492/(1+inflazione_mensile)^DATEDIF(A$2,A492,"M")</f>
        <v>445.47806002638328</v>
      </c>
      <c r="D492" s="10">
        <f>SUM(B$2:B492)</f>
        <v>491000</v>
      </c>
      <c r="E492" s="10">
        <f>SUM(C$2:C492)</f>
        <v>336752.12999136251</v>
      </c>
      <c r="F492" s="12">
        <f>B492+IF(ROW()&gt;2,F491*(1+rendimento_lordo_mensile),0)</f>
        <v>2521539.3721234552</v>
      </c>
      <c r="G492" s="12">
        <f>F492/(1+inflazione)^(($A492-$A$2)/365.24)</f>
        <v>1123227.536745667</v>
      </c>
      <c r="H492" s="14">
        <f>(F492-D492)*tassazione</f>
        <v>527940.23675209831</v>
      </c>
      <c r="I492" s="14">
        <f>H492/(1+inflazione)^(($A492-$A$2)/365.24)</f>
        <v>235172.61647063046</v>
      </c>
      <c r="J492" s="16">
        <f t="shared" si="15"/>
        <v>1993599.1353713567</v>
      </c>
      <c r="K492" s="16">
        <f>J492/(1+inflazione)^(($A492-$A$2)/365.24)</f>
        <v>888054.92027503648</v>
      </c>
    </row>
    <row r="493" spans="1:11" x14ac:dyDescent="0.25">
      <c r="A493" s="5">
        <f t="shared" si="16"/>
        <v>60237</v>
      </c>
      <c r="B493" s="8">
        <f>B492*(1+aumento_risparmio_mensile)</f>
        <v>1000</v>
      </c>
      <c r="C493" s="8">
        <f>B493/(1+inflazione_mensile)^DATEDIF(A$2,A493,"M")</f>
        <v>444.74352992820388</v>
      </c>
      <c r="D493" s="10">
        <f>SUM(B$2:B493)</f>
        <v>492000</v>
      </c>
      <c r="E493" s="10">
        <f>SUM(C$2:C493)</f>
        <v>337196.87352129072</v>
      </c>
      <c r="F493" s="12">
        <f>B493+IF(ROW()&gt;2,F492*(1+rendimento_lordo_mensile),0)</f>
        <v>2536456.3878869913</v>
      </c>
      <c r="G493" s="12">
        <f>F493/(1+inflazione)^(($A493-$A$2)/365.24)</f>
        <v>1128036.0747349279</v>
      </c>
      <c r="H493" s="14">
        <f>(F493-D493)*tassazione</f>
        <v>531558.6608506178</v>
      </c>
      <c r="I493" s="14">
        <f>H493/(1+inflazione)^(($A493-$A$2)/365.24)</f>
        <v>236399.62750426002</v>
      </c>
      <c r="J493" s="16">
        <f t="shared" si="15"/>
        <v>2004897.7270363735</v>
      </c>
      <c r="K493" s="16">
        <f>J493/(1+inflazione)^(($A493-$A$2)/365.24)</f>
        <v>891636.44723066769</v>
      </c>
    </row>
    <row r="494" spans="1:11" x14ac:dyDescent="0.25">
      <c r="A494" s="5">
        <f t="shared" si="16"/>
        <v>60268</v>
      </c>
      <c r="B494" s="8">
        <f>B493*(1+aumento_risparmio_mensile)</f>
        <v>1000</v>
      </c>
      <c r="C494" s="8">
        <f>B494/(1+inflazione_mensile)^DATEDIF(A$2,A494,"M")</f>
        <v>444.0102109659108</v>
      </c>
      <c r="D494" s="10">
        <f>SUM(B$2:B494)</f>
        <v>493000</v>
      </c>
      <c r="E494" s="10">
        <f>SUM(C$2:C494)</f>
        <v>337640.88373225665</v>
      </c>
      <c r="F494" s="12">
        <f>B494+IF(ROW()&gt;2,F493*(1+rendimento_lordo_mensile),0)</f>
        <v>2551455.7344464771</v>
      </c>
      <c r="G494" s="12">
        <f>F494/(1+inflazione)^(($A494-$A$2)/365.24)</f>
        <v>1132801.1513926256</v>
      </c>
      <c r="H494" s="14">
        <f>(F494-D494)*tassazione</f>
        <v>535198.4909560841</v>
      </c>
      <c r="I494" s="14">
        <f>H494/(1+inflazione)^(($A494-$A$2)/365.24)</f>
        <v>237618.6498529143</v>
      </c>
      <c r="J494" s="16">
        <f t="shared" si="15"/>
        <v>2016257.243490393</v>
      </c>
      <c r="K494" s="16">
        <f>J494/(1+inflazione)^(($A494-$A$2)/365.24)</f>
        <v>895182.50153971126</v>
      </c>
    </row>
    <row r="495" spans="1:11" x14ac:dyDescent="0.25">
      <c r="A495" s="5">
        <f t="shared" si="16"/>
        <v>60299</v>
      </c>
      <c r="B495" s="8">
        <f>B494*(1+aumento_risparmio_mensile)</f>
        <v>1000</v>
      </c>
      <c r="C495" s="8">
        <f>B495/(1+inflazione_mensile)^DATEDIF(A$2,A495,"M")</f>
        <v>443.27810114251315</v>
      </c>
      <c r="D495" s="10">
        <f>SUM(B$2:B495)</f>
        <v>494000</v>
      </c>
      <c r="E495" s="10">
        <f>SUM(C$2:C495)</f>
        <v>338084.16183339915</v>
      </c>
      <c r="F495" s="12">
        <f>B495+IF(ROW()&gt;2,F494*(1+rendimento_lordo_mensile),0)</f>
        <v>2566537.8662064713</v>
      </c>
      <c r="G495" s="12">
        <f>F495/(1+inflazione)^(($A495-$A$2)/365.24)</f>
        <v>1137583.7357176214</v>
      </c>
      <c r="H495" s="14">
        <f>(F495-D495)*tassazione</f>
        <v>538859.84521368262</v>
      </c>
      <c r="I495" s="14">
        <f>H495/(1+inflazione)^(($A495-$A$2)/365.24)</f>
        <v>238842.45146651822</v>
      </c>
      <c r="J495" s="16">
        <f t="shared" si="15"/>
        <v>2027678.0209927887</v>
      </c>
      <c r="K495" s="16">
        <f>J495/(1+inflazione)^(($A495-$A$2)/365.24)</f>
        <v>898741.28425110329</v>
      </c>
    </row>
    <row r="496" spans="1:11" x14ac:dyDescent="0.25">
      <c r="A496" s="5">
        <f t="shared" si="16"/>
        <v>60327</v>
      </c>
      <c r="B496" s="8">
        <f>B495*(1+aumento_risparmio_mensile)</f>
        <v>1000</v>
      </c>
      <c r="C496" s="8">
        <f>B496/(1+inflazione_mensile)^DATEDIF(A$2,A496,"M")</f>
        <v>442.54719846431243</v>
      </c>
      <c r="D496" s="10">
        <f>SUM(B$2:B496)</f>
        <v>495000</v>
      </c>
      <c r="E496" s="10">
        <f>SUM(C$2:C496)</f>
        <v>338526.70903186349</v>
      </c>
      <c r="F496" s="12">
        <f>B496+IF(ROW()&gt;2,F495*(1+rendimento_lordo_mensile),0)</f>
        <v>2581703.2400795068</v>
      </c>
      <c r="G496" s="12">
        <f>F496/(1+inflazione)^(($A496-$A$2)/365.24)</f>
        <v>1142569.7248722995</v>
      </c>
      <c r="H496" s="14">
        <f>(F496-D496)*tassazione</f>
        <v>542542.84242067183</v>
      </c>
      <c r="I496" s="14">
        <f>H496/(1+inflazione)^(($A496-$A$2)/365.24)</f>
        <v>240110.10118147117</v>
      </c>
      <c r="J496" s="16">
        <f t="shared" si="15"/>
        <v>2039160.3976588349</v>
      </c>
      <c r="K496" s="16">
        <f>J496/(1+inflazione)^(($A496-$A$2)/365.24)</f>
        <v>902459.62369082822</v>
      </c>
    </row>
    <row r="497" spans="1:11" x14ac:dyDescent="0.25">
      <c r="A497" s="5">
        <f t="shared" si="16"/>
        <v>60358</v>
      </c>
      <c r="B497" s="8">
        <f>B496*(1+aumento_risparmio_mensile)</f>
        <v>1000</v>
      </c>
      <c r="C497" s="8">
        <f>B497/(1+inflazione_mensile)^DATEDIF(A$2,A497,"M")</f>
        <v>441.81750094089733</v>
      </c>
      <c r="D497" s="10">
        <f>SUM(B$2:B497)</f>
        <v>496000</v>
      </c>
      <c r="E497" s="10">
        <f>SUM(C$2:C497)</f>
        <v>338968.52653280436</v>
      </c>
      <c r="F497" s="12">
        <f>B497+IF(ROW()&gt;2,F496*(1+rendimento_lordo_mensile),0)</f>
        <v>2596952.3154999316</v>
      </c>
      <c r="G497" s="12">
        <f>F497/(1+inflazione)^(($A497-$A$2)/365.24)</f>
        <v>1147388.3134450598</v>
      </c>
      <c r="H497" s="14">
        <f>(F497-D497)*tassazione</f>
        <v>546247.60202998226</v>
      </c>
      <c r="I497" s="14">
        <f>H497/(1+inflazione)^(($A497-$A$2)/365.24)</f>
        <v>241343.71319634115</v>
      </c>
      <c r="J497" s="16">
        <f t="shared" si="15"/>
        <v>2050704.7134699493</v>
      </c>
      <c r="K497" s="16">
        <f>J497/(1+inflazione)^(($A497-$A$2)/365.24)</f>
        <v>906044.60024871863</v>
      </c>
    </row>
    <row r="498" spans="1:11" x14ac:dyDescent="0.25">
      <c r="A498" s="5">
        <f t="shared" si="16"/>
        <v>60388</v>
      </c>
      <c r="B498" s="8">
        <f>B497*(1+aumento_risparmio_mensile)</f>
        <v>1000</v>
      </c>
      <c r="C498" s="8">
        <f>B498/(1+inflazione_mensile)^DATEDIF(A$2,A498,"M")</f>
        <v>441.08900658513869</v>
      </c>
      <c r="D498" s="10">
        <f>SUM(B$2:B498)</f>
        <v>497000</v>
      </c>
      <c r="E498" s="10">
        <f>SUM(C$2:C498)</f>
        <v>339409.61553938949</v>
      </c>
      <c r="F498" s="12">
        <f>B498+IF(ROW()&gt;2,F497*(1+rendimento_lordo_mensile),0)</f>
        <v>2612285.5544378301</v>
      </c>
      <c r="G498" s="12">
        <f>F498/(1+inflazione)^(($A498-$A$2)/365.24)</f>
        <v>1152287.0914489422</v>
      </c>
      <c r="H498" s="14">
        <f>(F498-D498)*tassazione</f>
        <v>549974.24415383581</v>
      </c>
      <c r="I498" s="14">
        <f>H498/(1+inflazione)^(($A498-$A$2)/365.24)</f>
        <v>242595.30934175901</v>
      </c>
      <c r="J498" s="16">
        <f t="shared" si="15"/>
        <v>2062311.3102839943</v>
      </c>
      <c r="K498" s="16">
        <f>J498/(1+inflazione)^(($A498-$A$2)/365.24)</f>
        <v>909691.78210718313</v>
      </c>
    </row>
    <row r="499" spans="1:11" x14ac:dyDescent="0.25">
      <c r="A499" s="5">
        <f t="shared" si="16"/>
        <v>60419</v>
      </c>
      <c r="B499" s="8">
        <f>B498*(1+aumento_risparmio_mensile)</f>
        <v>1000</v>
      </c>
      <c r="C499" s="8">
        <f>B499/(1+inflazione_mensile)^DATEDIF(A$2,A499,"M")</f>
        <v>440.36171341318402</v>
      </c>
      <c r="D499" s="10">
        <f>SUM(B$2:B499)</f>
        <v>498000</v>
      </c>
      <c r="E499" s="10">
        <f>SUM(C$2:C499)</f>
        <v>339849.9772528027</v>
      </c>
      <c r="F499" s="12">
        <f>B499+IF(ROW()&gt;2,F498*(1+rendimento_lordo_mensile),0)</f>
        <v>2627703.4214130156</v>
      </c>
      <c r="G499" s="12">
        <f>F499/(1+inflazione)^(($A499-$A$2)/365.24)</f>
        <v>1157141.4448817514</v>
      </c>
      <c r="H499" s="14">
        <f>(F499-D499)*tassazione</f>
        <v>553722.88956738403</v>
      </c>
      <c r="I499" s="14">
        <f>H499/(1+inflazione)^(($A499-$A$2)/365.24)</f>
        <v>243838.66888355059</v>
      </c>
      <c r="J499" s="16">
        <f t="shared" si="15"/>
        <v>2073980.5318456315</v>
      </c>
      <c r="K499" s="16">
        <f>J499/(1+inflazione)^(($A499-$A$2)/365.24)</f>
        <v>913302.77599820087</v>
      </c>
    </row>
    <row r="500" spans="1:11" x14ac:dyDescent="0.25">
      <c r="A500" s="5">
        <f t="shared" si="16"/>
        <v>60449</v>
      </c>
      <c r="B500" s="8">
        <f>B499*(1+aumento_risparmio_mensile)</f>
        <v>1000</v>
      </c>
      <c r="C500" s="8">
        <f>B500/(1+inflazione_mensile)^DATEDIF(A$2,A500,"M")</f>
        <v>439.63561944445132</v>
      </c>
      <c r="D500" s="10">
        <f>SUM(B$2:B500)</f>
        <v>499000</v>
      </c>
      <c r="E500" s="10">
        <f>SUM(C$2:C500)</f>
        <v>340289.61287224712</v>
      </c>
      <c r="F500" s="12">
        <f>B500+IF(ROW()&gt;2,F499*(1+rendimento_lordo_mensile),0)</f>
        <v>2643206.3835091046</v>
      </c>
      <c r="G500" s="12">
        <f>F500/(1+inflazione)^(($A500-$A$2)/365.24)</f>
        <v>1162076.6579552132</v>
      </c>
      <c r="H500" s="14">
        <f>(F500-D500)*tassazione</f>
        <v>557493.65971236723</v>
      </c>
      <c r="I500" s="14">
        <f>H500/(1+inflazione)^(($A500-$A$2)/365.24)</f>
        <v>245100.18322885799</v>
      </c>
      <c r="J500" s="16">
        <f t="shared" si="15"/>
        <v>2085712.7237967374</v>
      </c>
      <c r="K500" s="16">
        <f>J500/(1+inflazione)^(($A500-$A$2)/365.24)</f>
        <v>916976.47472635529</v>
      </c>
    </row>
    <row r="501" spans="1:11" x14ac:dyDescent="0.25">
      <c r="A501" s="5">
        <f t="shared" si="16"/>
        <v>60480</v>
      </c>
      <c r="B501" s="8">
        <f>B500*(1+aumento_risparmio_mensile)</f>
        <v>1000</v>
      </c>
      <c r="C501" s="8">
        <f>B501/(1+inflazione_mensile)^DATEDIF(A$2,A501,"M")</f>
        <v>438.91072270162505</v>
      </c>
      <c r="D501" s="10">
        <f>SUM(B$2:B501)</f>
        <v>500000</v>
      </c>
      <c r="E501" s="10">
        <f>SUM(C$2:C501)</f>
        <v>340728.52359494875</v>
      </c>
      <c r="F501" s="12">
        <f>B501+IF(ROW()&gt;2,F500*(1+rendimento_lordo_mensile),0)</f>
        <v>2658794.9103876664</v>
      </c>
      <c r="G501" s="12">
        <f>F501/(1+inflazione)^(($A501-$A$2)/365.24)</f>
        <v>1166967.0576364479</v>
      </c>
      <c r="H501" s="14">
        <f>(F501-D501)*tassazione</f>
        <v>561286.67670079332</v>
      </c>
      <c r="I501" s="14">
        <f>H501/(1+inflazione)^(($A501-$A$2)/365.24)</f>
        <v>246353.36070526857</v>
      </c>
      <c r="J501" s="16">
        <f t="shared" si="15"/>
        <v>2097508.2336868732</v>
      </c>
      <c r="K501" s="16">
        <f>J501/(1+inflazione)^(($A501-$A$2)/365.24)</f>
        <v>920613.6969311795</v>
      </c>
    </row>
    <row r="502" spans="1:11" x14ac:dyDescent="0.25">
      <c r="A502" s="5">
        <f t="shared" si="16"/>
        <v>60511</v>
      </c>
      <c r="B502" s="8">
        <f>B501*(1+aumento_risparmio_mensile)</f>
        <v>1000</v>
      </c>
      <c r="C502" s="8">
        <f>B502/(1+inflazione_mensile)^DATEDIF(A$2,A502,"M")</f>
        <v>438.18702121064945</v>
      </c>
      <c r="D502" s="10">
        <f>SUM(B$2:B502)</f>
        <v>501000</v>
      </c>
      <c r="E502" s="10">
        <f>SUM(C$2:C502)</f>
        <v>341166.71061615943</v>
      </c>
      <c r="F502" s="12">
        <f>B502+IF(ROW()&gt;2,F501*(1+rendimento_lordo_mensile),0)</f>
        <v>2674469.4743024521</v>
      </c>
      <c r="G502" s="12">
        <f>F502/(1+inflazione)^(($A502-$A$2)/365.24)</f>
        <v>1171875.4535727911</v>
      </c>
      <c r="H502" s="14">
        <f>(F502-D502)*tassazione</f>
        <v>565102.06331863755</v>
      </c>
      <c r="I502" s="14">
        <f>H502/(1+inflazione)^(($A502-$A$2)/365.24)</f>
        <v>247611.43962548659</v>
      </c>
      <c r="J502" s="16">
        <f t="shared" si="15"/>
        <v>2109367.4109838144</v>
      </c>
      <c r="K502" s="16">
        <f>J502/(1+inflazione)^(($A502-$A$2)/365.24)</f>
        <v>924264.01394730434</v>
      </c>
    </row>
    <row r="503" spans="1:11" x14ac:dyDescent="0.25">
      <c r="A503" s="5">
        <f t="shared" si="16"/>
        <v>60541</v>
      </c>
      <c r="B503" s="8">
        <f>B502*(1+aumento_risparmio_mensile)</f>
        <v>1000</v>
      </c>
      <c r="C503" s="8">
        <f>B503/(1+inflazione_mensile)^DATEDIF(A$2,A503,"M")</f>
        <v>437.4645130007238</v>
      </c>
      <c r="D503" s="10">
        <f>SUM(B$2:B503)</f>
        <v>502000</v>
      </c>
      <c r="E503" s="10">
        <f>SUM(C$2:C503)</f>
        <v>341604.17512916017</v>
      </c>
      <c r="F503" s="12">
        <f>B503+IF(ROW()&gt;2,F502*(1+rendimento_lordo_mensile),0)</f>
        <v>2690230.5501137008</v>
      </c>
      <c r="G503" s="12">
        <f>F503/(1+inflazione)^(($A503-$A$2)/365.24)</f>
        <v>1176865.721660031</v>
      </c>
      <c r="H503" s="14">
        <f>(F503-D503)*tassazione</f>
        <v>568939.94302956224</v>
      </c>
      <c r="I503" s="14">
        <f>H503/(1+inflazione)^(($A503-$A$2)/365.24)</f>
        <v>248887.931410341</v>
      </c>
      <c r="J503" s="16">
        <f t="shared" si="15"/>
        <v>2121290.6070841383</v>
      </c>
      <c r="K503" s="16">
        <f>J503/(1+inflazione)^(($A503-$A$2)/365.24)</f>
        <v>927977.79024968995</v>
      </c>
    </row>
    <row r="504" spans="1:11" x14ac:dyDescent="0.25">
      <c r="A504" s="5">
        <f t="shared" si="16"/>
        <v>60572</v>
      </c>
      <c r="B504" s="8">
        <f>B503*(1+aumento_risparmio_mensile)</f>
        <v>1000</v>
      </c>
      <c r="C504" s="8">
        <f>B504/(1+inflazione_mensile)^DATEDIF(A$2,A504,"M")</f>
        <v>436.74319610429711</v>
      </c>
      <c r="D504" s="10">
        <f>SUM(B$2:B504)</f>
        <v>503000</v>
      </c>
      <c r="E504" s="10">
        <f>SUM(C$2:C504)</f>
        <v>342040.91832526447</v>
      </c>
      <c r="F504" s="12">
        <f>B504+IF(ROW()&gt;2,F503*(1+rendimento_lordo_mensile),0)</f>
        <v>2706078.6153025259</v>
      </c>
      <c r="G504" s="12">
        <f>F504/(1+inflazione)^(($A504-$A$2)/365.24)</f>
        <v>1181810.5889921836</v>
      </c>
      <c r="H504" s="14">
        <f>(F504-D504)*tassazione</f>
        <v>572800.43997865671</v>
      </c>
      <c r="I504" s="14">
        <f>H504/(1+inflazione)^(($A504-$A$2)/365.24)</f>
        <v>250155.93468650192</v>
      </c>
      <c r="J504" s="16">
        <f t="shared" si="15"/>
        <v>2133278.1753238691</v>
      </c>
      <c r="K504" s="16">
        <f>J504/(1+inflazione)^(($A504-$A$2)/365.24)</f>
        <v>931654.6543056817</v>
      </c>
    </row>
    <row r="505" spans="1:11" x14ac:dyDescent="0.25">
      <c r="A505" s="5">
        <f t="shared" si="16"/>
        <v>60602</v>
      </c>
      <c r="B505" s="8">
        <f>B504*(1+aumento_risparmio_mensile)</f>
        <v>1000</v>
      </c>
      <c r="C505" s="8">
        <f>B505/(1+inflazione_mensile)^DATEDIF(A$2,A505,"M")</f>
        <v>436.02306855706246</v>
      </c>
      <c r="D505" s="10">
        <f>SUM(B$2:B505)</f>
        <v>504000</v>
      </c>
      <c r="E505" s="10">
        <f>SUM(C$2:C505)</f>
        <v>342476.94139382156</v>
      </c>
      <c r="F505" s="12">
        <f>B505+IF(ROW()&gt;2,F504*(1+rendimento_lordo_mensile),0)</f>
        <v>2722014.1499853805</v>
      </c>
      <c r="G505" s="12">
        <f>F505/(1+inflazione)^(($A505-$A$2)/365.24)</f>
        <v>1186838.0112776423</v>
      </c>
      <c r="H505" s="14">
        <f>(F505-D505)*tassazione</f>
        <v>576683.67899619893</v>
      </c>
      <c r="I505" s="14">
        <f>H505/(1+inflazione)^(($A505-$A$2)/365.24)</f>
        <v>251442.52491112106</v>
      </c>
      <c r="J505" s="16">
        <f t="shared" si="15"/>
        <v>2145330.4709891817</v>
      </c>
      <c r="K505" s="16">
        <f>J505/(1+inflazione)^(($A505-$A$2)/365.24)</f>
        <v>935395.48636652133</v>
      </c>
    </row>
    <row r="506" spans="1:11" x14ac:dyDescent="0.25">
      <c r="A506" s="5">
        <f t="shared" si="16"/>
        <v>60633</v>
      </c>
      <c r="B506" s="8">
        <f>B505*(1+aumento_risparmio_mensile)</f>
        <v>1000</v>
      </c>
      <c r="C506" s="8">
        <f>B506/(1+inflazione_mensile)^DATEDIF(A$2,A506,"M")</f>
        <v>435.3041283979515</v>
      </c>
      <c r="D506" s="10">
        <f>SUM(B$2:B506)</f>
        <v>505000</v>
      </c>
      <c r="E506" s="10">
        <f>SUM(C$2:C506)</f>
        <v>342912.24552221951</v>
      </c>
      <c r="F506" s="12">
        <f>B506+IF(ROW()&gt;2,F505*(1+rendimento_lordo_mensile),0)</f>
        <v>2738037.6369286012</v>
      </c>
      <c r="G506" s="12">
        <f>F506/(1+inflazione)^(($A506-$A$2)/365.24)</f>
        <v>1191819.6368153889</v>
      </c>
      <c r="H506" s="14">
        <f>(F506-D506)*tassazione</f>
        <v>580589.78560143628</v>
      </c>
      <c r="I506" s="14">
        <f>H506/(1+inflazione)^(($A506-$A$2)/365.24)</f>
        <v>252720.52439367992</v>
      </c>
      <c r="J506" s="16">
        <f t="shared" si="15"/>
        <v>2157447.851327165</v>
      </c>
      <c r="K506" s="16">
        <f>J506/(1+inflazione)^(($A506-$A$2)/365.24)</f>
        <v>939099.112421709</v>
      </c>
    </row>
    <row r="507" spans="1:11" x14ac:dyDescent="0.25">
      <c r="A507" s="5">
        <f t="shared" si="16"/>
        <v>60664</v>
      </c>
      <c r="B507" s="8">
        <f>B506*(1+aumento_risparmio_mensile)</f>
        <v>1000</v>
      </c>
      <c r="C507" s="8">
        <f>B507/(1+inflazione_mensile)^DATEDIF(A$2,A507,"M")</f>
        <v>434.58637366913035</v>
      </c>
      <c r="D507" s="10">
        <f>SUM(B$2:B507)</f>
        <v>506000</v>
      </c>
      <c r="E507" s="10">
        <f>SUM(C$2:C507)</f>
        <v>343346.83189588867</v>
      </c>
      <c r="F507" s="12">
        <f>B507+IF(ROW()&gt;2,F506*(1+rendimento_lordo_mensile),0)</f>
        <v>2754149.5615630359</v>
      </c>
      <c r="G507" s="12">
        <f>F507/(1+inflazione)^(($A507-$A$2)/365.24)</f>
        <v>1196819.6141502638</v>
      </c>
      <c r="H507" s="14">
        <f>(F507-D507)*tassazione</f>
        <v>584518.8860063894</v>
      </c>
      <c r="I507" s="14">
        <f>H507/(1+inflazione)^(($A507-$A$2)/365.24)</f>
        <v>254003.51432501449</v>
      </c>
      <c r="J507" s="16">
        <f t="shared" si="15"/>
        <v>2169630.6755566467</v>
      </c>
      <c r="K507" s="16">
        <f>J507/(1+inflazione)^(($A507-$A$2)/365.24)</f>
        <v>942816.09982524929</v>
      </c>
    </row>
    <row r="508" spans="1:11" x14ac:dyDescent="0.25">
      <c r="A508" s="5">
        <f t="shared" si="16"/>
        <v>60692</v>
      </c>
      <c r="B508" s="8">
        <f>B507*(1+aumento_risparmio_mensile)</f>
        <v>1000</v>
      </c>
      <c r="C508" s="8">
        <f>B508/(1+inflazione_mensile)^DATEDIF(A$2,A508,"M")</f>
        <v>433.86980241599235</v>
      </c>
      <c r="D508" s="10">
        <f>SUM(B$2:B508)</f>
        <v>507000</v>
      </c>
      <c r="E508" s="10">
        <f>SUM(C$2:C508)</f>
        <v>343780.70169830468</v>
      </c>
      <c r="F508" s="12">
        <f>B508+IF(ROW()&gt;2,F507*(1+rendimento_lordo_mensile),0)</f>
        <v>2770350.4119987483</v>
      </c>
      <c r="G508" s="12">
        <f>F508/(1+inflazione)^(($A508-$A$2)/365.24)</f>
        <v>1202033.5149123827</v>
      </c>
      <c r="H508" s="14">
        <f>(F508-D508)*tassazione</f>
        <v>588471.10711967456</v>
      </c>
      <c r="I508" s="14">
        <f>H508/(1+inflazione)^(($A508-$A$2)/365.24)</f>
        <v>255333.04027236658</v>
      </c>
      <c r="J508" s="16">
        <f t="shared" si="15"/>
        <v>2181879.304879074</v>
      </c>
      <c r="K508" s="16">
        <f>J508/(1+inflazione)^(($A508-$A$2)/365.24)</f>
        <v>946700.47464001633</v>
      </c>
    </row>
    <row r="509" spans="1:11" x14ac:dyDescent="0.25">
      <c r="A509" s="5">
        <f t="shared" si="16"/>
        <v>60723</v>
      </c>
      <c r="B509" s="8">
        <f>B508*(1+aumento_risparmio_mensile)</f>
        <v>1000</v>
      </c>
      <c r="C509" s="8">
        <f>B509/(1+inflazione_mensile)^DATEDIF(A$2,A509,"M")</f>
        <v>433.15441268715404</v>
      </c>
      <c r="D509" s="10">
        <f>SUM(B$2:B509)</f>
        <v>508000</v>
      </c>
      <c r="E509" s="10">
        <f>SUM(C$2:C509)</f>
        <v>344213.85611099185</v>
      </c>
      <c r="F509" s="12">
        <f>B509+IF(ROW()&gt;2,F508*(1+rendimento_lordo_mensile),0)</f>
        <v>2786640.6790398043</v>
      </c>
      <c r="G509" s="12">
        <f>F509/(1+inflazione)^(($A509-$A$2)/365.24)</f>
        <v>1207071.2300330605</v>
      </c>
      <c r="H509" s="14">
        <f>(F509-D509)*tassazione</f>
        <v>592446.57655034913</v>
      </c>
      <c r="I509" s="14">
        <f>H509/(1+inflazione)^(($A509-$A$2)/365.24)</f>
        <v>256626.2752368623</v>
      </c>
      <c r="J509" s="16">
        <f t="shared" si="15"/>
        <v>2194194.1024894551</v>
      </c>
      <c r="K509" s="16">
        <f>J509/(1+inflazione)^(($A509-$A$2)/365.24)</f>
        <v>950444.95479619829</v>
      </c>
    </row>
    <row r="510" spans="1:11" x14ac:dyDescent="0.25">
      <c r="A510" s="5">
        <f t="shared" si="16"/>
        <v>60753</v>
      </c>
      <c r="B510" s="8">
        <f>B509*(1+aumento_risparmio_mensile)</f>
        <v>1000</v>
      </c>
      <c r="C510" s="8">
        <f>B510/(1+inflazione_mensile)^DATEDIF(A$2,A510,"M")</f>
        <v>432.4402025344495</v>
      </c>
      <c r="D510" s="10">
        <f>SUM(B$2:B510)</f>
        <v>509000</v>
      </c>
      <c r="E510" s="10">
        <f>SUM(C$2:C510)</f>
        <v>344646.29631352628</v>
      </c>
      <c r="F510" s="12">
        <f>B510+IF(ROW()&gt;2,F509*(1+rendimento_lordo_mensile),0)</f>
        <v>2803020.8561991435</v>
      </c>
      <c r="G510" s="12">
        <f>F510/(1+inflazione)^(($A510-$A$2)/365.24)</f>
        <v>1212193.2364283733</v>
      </c>
      <c r="H510" s="14">
        <f>(F510-D510)*tassazione</f>
        <v>596445.42261177732</v>
      </c>
      <c r="I510" s="14">
        <f>H510/(1+inflazione)^(($A510-$A$2)/365.24)</f>
        <v>257938.53998255532</v>
      </c>
      <c r="J510" s="16">
        <f t="shared" si="15"/>
        <v>2206575.4335873662</v>
      </c>
      <c r="K510" s="16">
        <f>J510/(1+inflazione)^(($A510-$A$2)/365.24)</f>
        <v>954254.69644581794</v>
      </c>
    </row>
    <row r="511" spans="1:11" x14ac:dyDescent="0.25">
      <c r="A511" s="5">
        <f t="shared" si="16"/>
        <v>60784</v>
      </c>
      <c r="B511" s="8">
        <f>B510*(1+aumento_risparmio_mensile)</f>
        <v>1000</v>
      </c>
      <c r="C511" s="8">
        <f>B511/(1+inflazione_mensile)^DATEDIF(A$2,A511,"M")</f>
        <v>431.72717001292517</v>
      </c>
      <c r="D511" s="10">
        <f>SUM(B$2:B511)</f>
        <v>510000</v>
      </c>
      <c r="E511" s="10">
        <f>SUM(C$2:C511)</f>
        <v>345078.02348353923</v>
      </c>
      <c r="F511" s="12">
        <f>B511+IF(ROW()&gt;2,F510*(1+rendimento_lordo_mensile),0)</f>
        <v>2819491.4397135274</v>
      </c>
      <c r="G511" s="12">
        <f>F511/(1+inflazione)^(($A511-$A$2)/365.24)</f>
        <v>1217268.4394951481</v>
      </c>
      <c r="H511" s="14">
        <f>(F511-D511)*tassazione</f>
        <v>600467.77432551712</v>
      </c>
      <c r="I511" s="14">
        <f>H511/(1+inflazione)^(($A511-$A$2)/365.24)</f>
        <v>259241.95417830837</v>
      </c>
      <c r="J511" s="16">
        <f t="shared" si="15"/>
        <v>2219023.6653880104</v>
      </c>
      <c r="K511" s="16">
        <f>J511/(1+inflazione)^(($A511-$A$2)/365.24)</f>
        <v>958026.48531683977</v>
      </c>
    </row>
    <row r="512" spans="1:11" x14ac:dyDescent="0.25">
      <c r="A512" s="5">
        <f t="shared" si="16"/>
        <v>60814</v>
      </c>
      <c r="B512" s="8">
        <f>B511*(1+aumento_risparmio_mensile)</f>
        <v>1000</v>
      </c>
      <c r="C512" s="8">
        <f>B512/(1+inflazione_mensile)^DATEDIF(A$2,A512,"M")</f>
        <v>431.01531318083465</v>
      </c>
      <c r="D512" s="10">
        <f>SUM(B$2:B512)</f>
        <v>511000</v>
      </c>
      <c r="E512" s="10">
        <f>SUM(C$2:C512)</f>
        <v>345509.03879672009</v>
      </c>
      <c r="F512" s="12">
        <f>B512+IF(ROW()&gt;2,F511*(1+rendimento_lordo_mensile),0)</f>
        <v>2836052.928558575</v>
      </c>
      <c r="G512" s="12">
        <f>F512/(1+inflazione)^(($A512-$A$2)/365.24)</f>
        <v>1222428.6347701068</v>
      </c>
      <c r="H512" s="14">
        <f>(F512-D512)*tassazione</f>
        <v>604513.76142522949</v>
      </c>
      <c r="I512" s="14">
        <f>H512/(1+inflazione)^(($A512-$A$2)/365.24)</f>
        <v>260564.57714079742</v>
      </c>
      <c r="J512" s="16">
        <f t="shared" si="15"/>
        <v>2231539.1671333453</v>
      </c>
      <c r="K512" s="16">
        <f>J512/(1+inflazione)^(($A512-$A$2)/365.24)</f>
        <v>961864.05762930913</v>
      </c>
    </row>
    <row r="513" spans="1:11" x14ac:dyDescent="0.25">
      <c r="A513" s="5">
        <f t="shared" si="16"/>
        <v>60845</v>
      </c>
      <c r="B513" s="8">
        <f>B512*(1+aumento_risparmio_mensile)</f>
        <v>1000</v>
      </c>
      <c r="C513" s="8">
        <f>B513/(1+inflazione_mensile)^DATEDIF(A$2,A513,"M")</f>
        <v>430.30463009963222</v>
      </c>
      <c r="D513" s="10">
        <f>SUM(B$2:B513)</f>
        <v>512000</v>
      </c>
      <c r="E513" s="10">
        <f>SUM(C$2:C513)</f>
        <v>345939.34342681972</v>
      </c>
      <c r="F513" s="12">
        <f>B513+IF(ROW()&gt;2,F512*(1+rendimento_lordo_mensile),0)</f>
        <v>2852705.8244638783</v>
      </c>
      <c r="G513" s="12">
        <f>F513/(1+inflazione)^(($A513-$A$2)/365.24)</f>
        <v>1227541.6203956897</v>
      </c>
      <c r="H513" s="14">
        <f>(F513-D513)*tassazione</f>
        <v>608583.51436060842</v>
      </c>
      <c r="I513" s="14">
        <f>H513/(1+inflazione)^(($A513-$A$2)/365.24)</f>
        <v>261878.24449256819</v>
      </c>
      <c r="J513" s="16">
        <f t="shared" si="15"/>
        <v>2244122.3101032698</v>
      </c>
      <c r="K513" s="16">
        <f>J513/(1+inflazione)^(($A513-$A$2)/365.24)</f>
        <v>965663.37590312154</v>
      </c>
    </row>
    <row r="514" spans="1:11" x14ac:dyDescent="0.25">
      <c r="A514" s="5">
        <f t="shared" si="16"/>
        <v>60876</v>
      </c>
      <c r="B514" s="8">
        <f>B513*(1+aumento_risparmio_mensile)</f>
        <v>1000</v>
      </c>
      <c r="C514" s="8">
        <f>B514/(1+inflazione_mensile)^DATEDIF(A$2,A514,"M")</f>
        <v>429.59511883396999</v>
      </c>
      <c r="D514" s="10">
        <f>SUM(B$2:B514)</f>
        <v>513000</v>
      </c>
      <c r="E514" s="10">
        <f>SUM(C$2:C514)</f>
        <v>346368.93854565371</v>
      </c>
      <c r="F514" s="12">
        <f>B514+IF(ROW()&gt;2,F513*(1+rendimento_lordo_mensile),0)</f>
        <v>2869450.6319282018</v>
      </c>
      <c r="G514" s="12">
        <f>F514/(1+inflazione)^(($A514-$A$2)/365.24)</f>
        <v>1232673.4693650298</v>
      </c>
      <c r="H514" s="14">
        <f>(F514-D514)*tassazione</f>
        <v>612677.16430133244</v>
      </c>
      <c r="I514" s="14">
        <f>H514/(1+inflazione)^(($A514-$A$2)/365.24)</f>
        <v>263197.03058022464</v>
      </c>
      <c r="J514" s="16">
        <f t="shared" si="15"/>
        <v>2256773.4676268692</v>
      </c>
      <c r="K514" s="16">
        <f>J514/(1+inflazione)^(($A514-$A$2)/365.24)</f>
        <v>969476.43878480513</v>
      </c>
    </row>
    <row r="515" spans="1:11" x14ac:dyDescent="0.25">
      <c r="A515" s="5">
        <f t="shared" si="16"/>
        <v>60906</v>
      </c>
      <c r="B515" s="8">
        <f>B514*(1+aumento_risparmio_mensile)</f>
        <v>1000</v>
      </c>
      <c r="C515" s="8">
        <f>B515/(1+inflazione_mensile)^DATEDIF(A$2,A515,"M")</f>
        <v>428.88677745168991</v>
      </c>
      <c r="D515" s="10">
        <f>SUM(B$2:B515)</f>
        <v>514000</v>
      </c>
      <c r="E515" s="10">
        <f>SUM(C$2:C515)</f>
        <v>346797.82532310538</v>
      </c>
      <c r="F515" s="12">
        <f>B515+IF(ROW()&gt;2,F514*(1+rendimento_lordo_mensile),0)</f>
        <v>2886287.8582347669</v>
      </c>
      <c r="G515" s="12">
        <f>F515/(1+inflazione)^(($A515-$A$2)/365.24)</f>
        <v>1237891.369477554</v>
      </c>
      <c r="H515" s="14">
        <f>(F515-D515)*tassazione</f>
        <v>616794.84314103937</v>
      </c>
      <c r="I515" s="14">
        <f>H515/(1+inflazione)^(($A515-$A$2)/365.24)</f>
        <v>264535.2960496188</v>
      </c>
      <c r="J515" s="16">
        <f t="shared" ref="J515:J578" si="17">F515-H515</f>
        <v>2269493.0150937275</v>
      </c>
      <c r="K515" s="16">
        <f>J515/(1+inflazione)^(($A515-$A$2)/365.24)</f>
        <v>973356.07342793513</v>
      </c>
    </row>
    <row r="516" spans="1:11" x14ac:dyDescent="0.25">
      <c r="A516" s="5">
        <f t="shared" ref="A516:A579" si="18">EDATE(A515,1)</f>
        <v>60937</v>
      </c>
      <c r="B516" s="8">
        <f>B515*(1+aumento_risparmio_mensile)</f>
        <v>1000</v>
      </c>
      <c r="C516" s="8">
        <f>B516/(1+inflazione_mensile)^DATEDIF(A$2,A516,"M")</f>
        <v>428.17960402382067</v>
      </c>
      <c r="D516" s="10">
        <f>SUM(B$2:B516)</f>
        <v>515000</v>
      </c>
      <c r="E516" s="10">
        <f>SUM(C$2:C516)</f>
        <v>347226.00492712919</v>
      </c>
      <c r="F516" s="12">
        <f>B516+IF(ROW()&gt;2,F515*(1+rendimento_lordo_mensile),0)</f>
        <v>2903218.0134666199</v>
      </c>
      <c r="G516" s="12">
        <f>F516/(1+inflazione)^(($A516-$A$2)/365.24)</f>
        <v>1243061.4461345016</v>
      </c>
      <c r="H516" s="14">
        <f>(F516-D516)*tassazione</f>
        <v>620936.68350132124</v>
      </c>
      <c r="I516" s="14">
        <f>H516/(1+inflazione)^(($A516-$A$2)/365.24)</f>
        <v>265864.44702768384</v>
      </c>
      <c r="J516" s="16">
        <f t="shared" si="17"/>
        <v>2282281.3299652985</v>
      </c>
      <c r="K516" s="16">
        <f>J516/(1+inflazione)^(($A516-$A$2)/365.24)</f>
        <v>977196.99910681776</v>
      </c>
    </row>
    <row r="517" spans="1:11" x14ac:dyDescent="0.25">
      <c r="A517" s="5">
        <f t="shared" si="18"/>
        <v>60967</v>
      </c>
      <c r="B517" s="8">
        <f>B516*(1+aumento_risparmio_mensile)</f>
        <v>1000</v>
      </c>
      <c r="C517" s="8">
        <f>B517/(1+inflazione_mensile)^DATEDIF(A$2,A517,"M")</f>
        <v>427.47359662457092</v>
      </c>
      <c r="D517" s="10">
        <f>SUM(B$2:B517)</f>
        <v>516000</v>
      </c>
      <c r="E517" s="10">
        <f>SUM(C$2:C517)</f>
        <v>347653.47852375376</v>
      </c>
      <c r="F517" s="12">
        <f>B517+IF(ROW()&gt;2,F516*(1+rendimento_lordo_mensile),0)</f>
        <v>2920241.6105220849</v>
      </c>
      <c r="G517" s="12">
        <f>F517/(1+inflazione)^(($A517-$A$2)/365.24)</f>
        <v>1248318.2880656074</v>
      </c>
      <c r="H517" s="14">
        <f>(F517-D517)*tassazione</f>
        <v>625102.81873574213</v>
      </c>
      <c r="I517" s="14">
        <f>H517/(1+inflazione)^(($A517-$A$2)/365.24)</f>
        <v>267213.25993628294</v>
      </c>
      <c r="J517" s="16">
        <f t="shared" si="17"/>
        <v>2295138.7917863429</v>
      </c>
      <c r="K517" s="16">
        <f>J517/(1+inflazione)^(($A517-$A$2)/365.24)</f>
        <v>981105.02812932455</v>
      </c>
    </row>
    <row r="518" spans="1:11" x14ac:dyDescent="0.25">
      <c r="A518" s="5">
        <f t="shared" si="18"/>
        <v>60998</v>
      </c>
      <c r="B518" s="8">
        <f>B517*(1+aumento_risparmio_mensile)</f>
        <v>1000</v>
      </c>
      <c r="C518" s="8">
        <f>B518/(1+inflazione_mensile)^DATEDIF(A$2,A518,"M")</f>
        <v>426.76875333132512</v>
      </c>
      <c r="D518" s="10">
        <f>SUM(B$2:B518)</f>
        <v>517000</v>
      </c>
      <c r="E518" s="10">
        <f>SUM(C$2:C518)</f>
        <v>348080.24727708509</v>
      </c>
      <c r="F518" s="12">
        <f>B518+IF(ROW()&gt;2,F517*(1+rendimento_lordo_mensile),0)</f>
        <v>2937359.1651303018</v>
      </c>
      <c r="G518" s="12">
        <f>F518/(1+inflazione)^(($A518-$A$2)/365.24)</f>
        <v>1253526.8927017753</v>
      </c>
      <c r="H518" s="14">
        <f>(F518-D518)*tassazione</f>
        <v>629293.38293387846</v>
      </c>
      <c r="I518" s="14">
        <f>H518/(1+inflazione)^(($A518-$A$2)/365.24)</f>
        <v>268552.85123836738</v>
      </c>
      <c r="J518" s="16">
        <f t="shared" si="17"/>
        <v>2308065.7821964235</v>
      </c>
      <c r="K518" s="16">
        <f>J518/(1+inflazione)^(($A518-$A$2)/365.24)</f>
        <v>984974.04146340792</v>
      </c>
    </row>
    <row r="519" spans="1:11" x14ac:dyDescent="0.25">
      <c r="A519" s="5">
        <f t="shared" si="18"/>
        <v>61029</v>
      </c>
      <c r="B519" s="8">
        <f>B518*(1+aumento_risparmio_mensile)</f>
        <v>1000</v>
      </c>
      <c r="C519" s="8">
        <f>B519/(1+inflazione_mensile)^DATEDIF(A$2,A519,"M")</f>
        <v>426.06507222463756</v>
      </c>
      <c r="D519" s="10">
        <f>SUM(B$2:B519)</f>
        <v>518000</v>
      </c>
      <c r="E519" s="10">
        <f>SUM(C$2:C519)</f>
        <v>348506.31234930974</v>
      </c>
      <c r="F519" s="12">
        <f>B519+IF(ROW()&gt;2,F518*(1+rendimento_lordo_mensile),0)</f>
        <v>2954571.1958668511</v>
      </c>
      <c r="G519" s="12">
        <f>F519/(1+inflazione)^(($A519-$A$2)/365.24)</f>
        <v>1258754.7329329725</v>
      </c>
      <c r="H519" s="14">
        <f>(F519-D519)*tassazione</f>
        <v>633508.51092538133</v>
      </c>
      <c r="I519" s="14">
        <f>H519/(1+inflazione)^(($A519-$A$2)/365.24)</f>
        <v>269897.65472437104</v>
      </c>
      <c r="J519" s="16">
        <f t="shared" si="17"/>
        <v>2321062.6849414697</v>
      </c>
      <c r="K519" s="16">
        <f>J519/(1+inflazione)^(($A519-$A$2)/365.24)</f>
        <v>988857.07820860134</v>
      </c>
    </row>
    <row r="520" spans="1:11" x14ac:dyDescent="0.25">
      <c r="A520" s="5">
        <f t="shared" si="18"/>
        <v>61057</v>
      </c>
      <c r="B520" s="8">
        <f>B519*(1+aumento_risparmio_mensile)</f>
        <v>1000</v>
      </c>
      <c r="C520" s="8">
        <f>B520/(1+inflazione_mensile)^DATEDIF(A$2,A520,"M")</f>
        <v>425.36255138822781</v>
      </c>
      <c r="D520" s="10">
        <f>SUM(B$2:B520)</f>
        <v>519000</v>
      </c>
      <c r="E520" s="10">
        <f>SUM(C$2:C520)</f>
        <v>348931.67490069795</v>
      </c>
      <c r="F520" s="12">
        <f>B520+IF(ROW()&gt;2,F519*(1+rendimento_lordo_mensile),0)</f>
        <v>2971878.2241694634</v>
      </c>
      <c r="G520" s="12">
        <f>F520/(1+inflazione)^(($A520-$A$2)/365.24)</f>
        <v>1264207.4957980174</v>
      </c>
      <c r="H520" s="14">
        <f>(F520-D520)*tassazione</f>
        <v>637748.33828406048</v>
      </c>
      <c r="I520" s="14">
        <f>H520/(1+inflazione)^(($A520-$A$2)/365.24)</f>
        <v>271291.81240821426</v>
      </c>
      <c r="J520" s="16">
        <f t="shared" si="17"/>
        <v>2334129.885885403</v>
      </c>
      <c r="K520" s="16">
        <f>J520/(1+inflazione)^(($A520-$A$2)/365.24)</f>
        <v>992915.68338980316</v>
      </c>
    </row>
    <row r="521" spans="1:11" x14ac:dyDescent="0.25">
      <c r="A521" s="5">
        <f t="shared" si="18"/>
        <v>61088</v>
      </c>
      <c r="B521" s="8">
        <f>B520*(1+aumento_risparmio_mensile)</f>
        <v>1000</v>
      </c>
      <c r="C521" s="8">
        <f>B521/(1+inflazione_mensile)^DATEDIF(A$2,A521,"M")</f>
        <v>424.66118890897451</v>
      </c>
      <c r="D521" s="10">
        <f>SUM(B$2:B521)</f>
        <v>520000</v>
      </c>
      <c r="E521" s="10">
        <f>SUM(C$2:C521)</f>
        <v>349356.33608960692</v>
      </c>
      <c r="F521" s="12">
        <f>B521+IF(ROW()&gt;2,F520*(1+rendimento_lordo_mensile),0)</f>
        <v>2989280.7743538157</v>
      </c>
      <c r="G521" s="12">
        <f>F521/(1+inflazione)^(($A521-$A$2)/365.24)</f>
        <v>1269474.8888631782</v>
      </c>
      <c r="H521" s="14">
        <f>(F521-D521)*tassazione</f>
        <v>642013.0013319921</v>
      </c>
      <c r="I521" s="14">
        <f>H521/(1+inflazione)^(($A521-$A$2)/365.24)</f>
        <v>272647.31720988191</v>
      </c>
      <c r="J521" s="16">
        <f t="shared" si="17"/>
        <v>2347267.7730218237</v>
      </c>
      <c r="K521" s="16">
        <f>J521/(1+inflazione)^(($A521-$A$2)/365.24)</f>
        <v>996827.57165329636</v>
      </c>
    </row>
    <row r="522" spans="1:11" x14ac:dyDescent="0.25">
      <c r="A522" s="5">
        <f t="shared" si="18"/>
        <v>61118</v>
      </c>
      <c r="B522" s="8">
        <f>B521*(1+aumento_risparmio_mensile)</f>
        <v>1000</v>
      </c>
      <c r="C522" s="8">
        <f>B522/(1+inflazione_mensile)^DATEDIF(A$2,A522,"M")</f>
        <v>423.9609828769112</v>
      </c>
      <c r="D522" s="10">
        <f>SUM(B$2:B522)</f>
        <v>521000</v>
      </c>
      <c r="E522" s="10">
        <f>SUM(C$2:C522)</f>
        <v>349780.29707248381</v>
      </c>
      <c r="F522" s="12">
        <f>B522+IF(ROW()&gt;2,F521*(1+rendimento_lordo_mensile),0)</f>
        <v>3006779.3736294173</v>
      </c>
      <c r="G522" s="12">
        <f>F522/(1+inflazione)^(($A522-$A$2)/365.24)</f>
        <v>1274830.863271947</v>
      </c>
      <c r="H522" s="14">
        <f>(F522-D522)*tassazione</f>
        <v>646302.63714364846</v>
      </c>
      <c r="I522" s="14">
        <f>H522/(1+inflazione)^(($A522-$A$2)/365.24)</f>
        <v>274022.94829840801</v>
      </c>
      <c r="J522" s="16">
        <f t="shared" si="17"/>
        <v>2360476.736485769</v>
      </c>
      <c r="K522" s="16">
        <f>J522/(1+inflazione)^(($A522-$A$2)/365.24)</f>
        <v>1000807.9149735392</v>
      </c>
    </row>
    <row r="523" spans="1:11" x14ac:dyDescent="0.25">
      <c r="A523" s="5">
        <f t="shared" si="18"/>
        <v>61149</v>
      </c>
      <c r="B523" s="8">
        <f>B522*(1+aumento_risparmio_mensile)</f>
        <v>1000</v>
      </c>
      <c r="C523" s="8">
        <f>B523/(1+inflazione_mensile)^DATEDIF(A$2,A523,"M")</f>
        <v>423.26193138522081</v>
      </c>
      <c r="D523" s="10">
        <f>SUM(B$2:B523)</f>
        <v>522000</v>
      </c>
      <c r="E523" s="10">
        <f>SUM(C$2:C523)</f>
        <v>350203.55900386901</v>
      </c>
      <c r="F523" s="12">
        <f>B523+IF(ROW()&gt;2,F522*(1+rendimento_lordo_mensile),0)</f>
        <v>3024374.5521155801</v>
      </c>
      <c r="G523" s="12">
        <f>F523/(1+inflazione)^(($A523-$A$2)/365.24)</f>
        <v>1280137.5483672325</v>
      </c>
      <c r="H523" s="14">
        <f>(F523-D523)*tassazione</f>
        <v>650617.38355005078</v>
      </c>
      <c r="I523" s="14">
        <f>H523/(1+inflazione)^(($A523-$A$2)/365.24)</f>
        <v>275389.08556159411</v>
      </c>
      <c r="J523" s="16">
        <f t="shared" si="17"/>
        <v>2373757.1685655294</v>
      </c>
      <c r="K523" s="16">
        <f>J523/(1+inflazione)^(($A523-$A$2)/365.24)</f>
        <v>1004748.4628056384</v>
      </c>
    </row>
    <row r="524" spans="1:11" x14ac:dyDescent="0.25">
      <c r="A524" s="5">
        <f t="shared" si="18"/>
        <v>61179</v>
      </c>
      <c r="B524" s="8">
        <f>B523*(1+aumento_risparmio_mensile)</f>
        <v>1000</v>
      </c>
      <c r="C524" s="8">
        <f>B524/(1+inflazione_mensile)^DATEDIF(A$2,A524,"M")</f>
        <v>422.56403253022984</v>
      </c>
      <c r="D524" s="10">
        <f>SUM(B$2:B524)</f>
        <v>523000</v>
      </c>
      <c r="E524" s="10">
        <f>SUM(C$2:C524)</f>
        <v>350626.12303639925</v>
      </c>
      <c r="F524" s="12">
        <f>B524+IF(ROW()&gt;2,F523*(1+rendimento_lordo_mensile),0)</f>
        <v>3042066.8428574787</v>
      </c>
      <c r="G524" s="12">
        <f>F524/(1+inflazione)^(($A524-$A$2)/365.24)</f>
        <v>1285533.5479380975</v>
      </c>
      <c r="H524" s="14">
        <f>(F524-D524)*tassazione</f>
        <v>654957.37914294447</v>
      </c>
      <c r="I524" s="14">
        <f>H524/(1+inflazione)^(($A524-$A$2)/365.24)</f>
        <v>276775.53678175819</v>
      </c>
      <c r="J524" s="16">
        <f t="shared" si="17"/>
        <v>2387109.4637145344</v>
      </c>
      <c r="K524" s="16">
        <f>J524/(1+inflazione)^(($A524-$A$2)/365.24)</f>
        <v>1008758.0111563394</v>
      </c>
    </row>
    <row r="525" spans="1:11" x14ac:dyDescent="0.25">
      <c r="A525" s="5">
        <f t="shared" si="18"/>
        <v>61210</v>
      </c>
      <c r="B525" s="8">
        <f>B524*(1+aumento_risparmio_mensile)</f>
        <v>1000</v>
      </c>
      <c r="C525" s="8">
        <f>B525/(1+inflazione_mensile)^DATEDIF(A$2,A525,"M")</f>
        <v>421.86728441140411</v>
      </c>
      <c r="D525" s="10">
        <f>SUM(B$2:B525)</f>
        <v>524000</v>
      </c>
      <c r="E525" s="10">
        <f>SUM(C$2:C525)</f>
        <v>351047.99032081064</v>
      </c>
      <c r="F525" s="12">
        <f>B525+IF(ROW()&gt;2,F524*(1+rendimento_lordo_mensile),0)</f>
        <v>3059856.7818422997</v>
      </c>
      <c r="G525" s="12">
        <f>F525/(1+inflazione)^(($A525-$A$2)/365.24)</f>
        <v>1290879.8335285969</v>
      </c>
      <c r="H525" s="14">
        <f>(F525-D525)*tassazione</f>
        <v>659322.76327899797</v>
      </c>
      <c r="I525" s="14">
        <f>H525/(1+inflazione)^(($A525-$A$2)/365.24)</f>
        <v>278152.38410954882</v>
      </c>
      <c r="J525" s="16">
        <f t="shared" si="17"/>
        <v>2400534.0185633018</v>
      </c>
      <c r="K525" s="16">
        <f>J525/(1+inflazione)^(($A525-$A$2)/365.24)</f>
        <v>1012727.449419048</v>
      </c>
    </row>
    <row r="526" spans="1:11" x14ac:dyDescent="0.25">
      <c r="A526" s="5">
        <f t="shared" si="18"/>
        <v>61241</v>
      </c>
      <c r="B526" s="8">
        <f>B525*(1+aumento_risparmio_mensile)</f>
        <v>1000</v>
      </c>
      <c r="C526" s="8">
        <f>B526/(1+inflazione_mensile)^DATEDIF(A$2,A526,"M")</f>
        <v>421.17168513134294</v>
      </c>
      <c r="D526" s="10">
        <f>SUM(B$2:B526)</f>
        <v>525000</v>
      </c>
      <c r="E526" s="10">
        <f>SUM(C$2:C526)</f>
        <v>351469.16200594197</v>
      </c>
      <c r="F526" s="12">
        <f>B526+IF(ROW()&gt;2,F525*(1+rendimento_lordo_mensile),0)</f>
        <v>3077744.9080154793</v>
      </c>
      <c r="G526" s="12">
        <f>F526/(1+inflazione)^(($A526-$A$2)/365.24)</f>
        <v>1296245.8903099874</v>
      </c>
      <c r="H526" s="14">
        <f>(F526-D526)*tassazione</f>
        <v>663713.6760840246</v>
      </c>
      <c r="I526" s="14">
        <f>H526/(1+inflazione)^(($A526-$A$2)/365.24)</f>
        <v>279534.57829654671</v>
      </c>
      <c r="J526" s="16">
        <f t="shared" si="17"/>
        <v>2414031.2319314545</v>
      </c>
      <c r="K526" s="16">
        <f>J526/(1+inflazione)^(($A526-$A$2)/365.24)</f>
        <v>1016711.3120134405</v>
      </c>
    </row>
    <row r="527" spans="1:11" x14ac:dyDescent="0.25">
      <c r="A527" s="5">
        <f t="shared" si="18"/>
        <v>61271</v>
      </c>
      <c r="B527" s="8">
        <f>B526*(1+aumento_risparmio_mensile)</f>
        <v>1000</v>
      </c>
      <c r="C527" s="8">
        <f>B527/(1+inflazione_mensile)^DATEDIF(A$2,A527,"M")</f>
        <v>420.47723279577428</v>
      </c>
      <c r="D527" s="10">
        <f>SUM(B$2:B527)</f>
        <v>526000</v>
      </c>
      <c r="E527" s="10">
        <f>SUM(C$2:C527)</f>
        <v>351889.63923873776</v>
      </c>
      <c r="F527" s="12">
        <f>B527+IF(ROW()&gt;2,F526*(1+rendimento_lordo_mensile),0)</f>
        <v>3095731.7632970302</v>
      </c>
      <c r="G527" s="12">
        <f>F527/(1+inflazione)^(($A527-$A$2)/365.24)</f>
        <v>1301702.3691543981</v>
      </c>
      <c r="H527" s="14">
        <f>(F527-D527)*tassazione</f>
        <v>668130.25845722784</v>
      </c>
      <c r="I527" s="14">
        <f>H527/(1+inflazione)^(($A527-$A$2)/365.24)</f>
        <v>280937.37017165043</v>
      </c>
      <c r="J527" s="16">
        <f t="shared" si="17"/>
        <v>2427601.5048398022</v>
      </c>
      <c r="K527" s="16">
        <f>J527/(1+inflazione)^(($A527-$A$2)/365.24)</f>
        <v>1020764.9989827476</v>
      </c>
    </row>
    <row r="528" spans="1:11" x14ac:dyDescent="0.25">
      <c r="A528" s="5">
        <f t="shared" si="18"/>
        <v>61302</v>
      </c>
      <c r="B528" s="8">
        <f>B527*(1+aumento_risparmio_mensile)</f>
        <v>1000</v>
      </c>
      <c r="C528" s="8">
        <f>B528/(1+inflazione_mensile)^DATEDIF(A$2,A528,"M")</f>
        <v>419.78392551354955</v>
      </c>
      <c r="D528" s="10">
        <f>SUM(B$2:B528)</f>
        <v>527000</v>
      </c>
      <c r="E528" s="10">
        <f>SUM(C$2:C528)</f>
        <v>352309.42316425132</v>
      </c>
      <c r="F528" s="12">
        <f>B528+IF(ROW()&gt;2,F527*(1+rendimento_lordo_mensile),0)</f>
        <v>3113817.8925979589</v>
      </c>
      <c r="G528" s="12">
        <f>F528/(1+inflazione)^(($A528-$A$2)/365.24)</f>
        <v>1307108.49249015</v>
      </c>
      <c r="H528" s="14">
        <f>(F528-D528)*tassazione</f>
        <v>672572.65207546938</v>
      </c>
      <c r="I528" s="14">
        <f>H528/(1+inflazione)^(($A528-$A$2)/365.24)</f>
        <v>282330.39171439345</v>
      </c>
      <c r="J528" s="16">
        <f t="shared" si="17"/>
        <v>2441245.2405224894</v>
      </c>
      <c r="K528" s="16">
        <f>J528/(1+inflazione)^(($A528-$A$2)/365.24)</f>
        <v>1024778.1007757565</v>
      </c>
    </row>
    <row r="529" spans="1:11" x14ac:dyDescent="0.25">
      <c r="A529" s="5">
        <f t="shared" si="18"/>
        <v>61332</v>
      </c>
      <c r="B529" s="8">
        <f>B528*(1+aumento_risparmio_mensile)</f>
        <v>1000</v>
      </c>
      <c r="C529" s="8">
        <f>B529/(1+inflazione_mensile)^DATEDIF(A$2,A529,"M")</f>
        <v>419.09176139663805</v>
      </c>
      <c r="D529" s="10">
        <f>SUM(B$2:B529)</f>
        <v>528000</v>
      </c>
      <c r="E529" s="10">
        <f>SUM(C$2:C529)</f>
        <v>352728.51492564793</v>
      </c>
      <c r="F529" s="12">
        <f>B529+IF(ROW()&gt;2,F528*(1+rendimento_lordo_mensile),0)</f>
        <v>3132003.8438367741</v>
      </c>
      <c r="G529" s="12">
        <f>F529/(1+inflazione)^(($A529-$A$2)/365.24)</f>
        <v>1312605.7848513259</v>
      </c>
      <c r="H529" s="14">
        <f>(F529-D529)*tassazione</f>
        <v>677040.9993975613</v>
      </c>
      <c r="I529" s="14">
        <f>H529/(1+inflazione)^(($A529-$A$2)/365.24)</f>
        <v>283744.20233855769</v>
      </c>
      <c r="J529" s="16">
        <f t="shared" si="17"/>
        <v>2454962.8444392127</v>
      </c>
      <c r="K529" s="16">
        <f>J529/(1+inflazione)^(($A529-$A$2)/365.24)</f>
        <v>1028861.5825127681</v>
      </c>
    </row>
    <row r="530" spans="1:11" x14ac:dyDescent="0.25">
      <c r="A530" s="5">
        <f t="shared" si="18"/>
        <v>61363</v>
      </c>
      <c r="B530" s="8">
        <f>B529*(1+aumento_risparmio_mensile)</f>
        <v>1000</v>
      </c>
      <c r="C530" s="8">
        <f>B530/(1+inflazione_mensile)^DATEDIF(A$2,A530,"M")</f>
        <v>418.40073856012248</v>
      </c>
      <c r="D530" s="10">
        <f>SUM(B$2:B530)</f>
        <v>529000</v>
      </c>
      <c r="E530" s="10">
        <f>SUM(C$2:C530)</f>
        <v>353146.91566420806</v>
      </c>
      <c r="F530" s="12">
        <f>B530+IF(ROW()&gt;2,F529*(1+rendimento_lordo_mensile),0)</f>
        <v>3150290.1679560859</v>
      </c>
      <c r="G530" s="12">
        <f>F530/(1+inflazione)^(($A530-$A$2)/365.24)</f>
        <v>1318052.2891550993</v>
      </c>
      <c r="H530" s="14">
        <f>(F530-D530)*tassazione</f>
        <v>681535.44366858236</v>
      </c>
      <c r="I530" s="14">
        <f>H530/(1+inflazione)^(($A530-$A$2)/365.24)</f>
        <v>285148.13041826221</v>
      </c>
      <c r="J530" s="16">
        <f t="shared" si="17"/>
        <v>2468754.7242875034</v>
      </c>
      <c r="K530" s="16">
        <f>J530/(1+inflazione)^(($A530-$A$2)/365.24)</f>
        <v>1032904.158736837</v>
      </c>
    </row>
    <row r="531" spans="1:11" x14ac:dyDescent="0.25">
      <c r="A531" s="5">
        <f t="shared" si="18"/>
        <v>61394</v>
      </c>
      <c r="B531" s="8">
        <f>B530*(1+aumento_risparmio_mensile)</f>
        <v>1000</v>
      </c>
      <c r="C531" s="8">
        <f>B531/(1+inflazione_mensile)^DATEDIF(A$2,A531,"M")</f>
        <v>417.71085512219355</v>
      </c>
      <c r="D531" s="10">
        <f>SUM(B$2:B531)</f>
        <v>530000</v>
      </c>
      <c r="E531" s="10">
        <f>SUM(C$2:C531)</f>
        <v>353564.62651933025</v>
      </c>
      <c r="F531" s="12">
        <f>B531+IF(ROW()&gt;2,F530*(1+rendimento_lordo_mensile),0)</f>
        <v>3168677.4189392962</v>
      </c>
      <c r="G531" s="12">
        <f>F531/(1+inflazione)^(($A531-$A$2)/365.24)</f>
        <v>1323518.9544038407</v>
      </c>
      <c r="H531" s="14">
        <f>(F531-D531)*tassazione</f>
        <v>686056.12892421708</v>
      </c>
      <c r="I531" s="14">
        <f>H531/(1+inflazione)^(($A531-$A$2)/365.24)</f>
        <v>286557.50345204875</v>
      </c>
      <c r="J531" s="16">
        <f t="shared" si="17"/>
        <v>2482621.2900150791</v>
      </c>
      <c r="K531" s="16">
        <f>J531/(1+inflazione)^(($A531-$A$2)/365.24)</f>
        <v>1036961.450951792</v>
      </c>
    </row>
    <row r="532" spans="1:11" x14ac:dyDescent="0.25">
      <c r="A532" s="5">
        <f t="shared" si="18"/>
        <v>61423</v>
      </c>
      <c r="B532" s="8">
        <f>B531*(1+aumento_risparmio_mensile)</f>
        <v>1000</v>
      </c>
      <c r="C532" s="8">
        <f>B532/(1+inflazione_mensile)^DATEDIF(A$2,A532,"M")</f>
        <v>417.02210920414467</v>
      </c>
      <c r="D532" s="10">
        <f>SUM(B$2:B532)</f>
        <v>531000</v>
      </c>
      <c r="E532" s="10">
        <f>SUM(C$2:C532)</f>
        <v>353981.6486285344</v>
      </c>
      <c r="F532" s="12">
        <f>B532+IF(ROW()&gt;2,F531*(1+rendimento_lordo_mensile),0)</f>
        <v>3187166.1538273823</v>
      </c>
      <c r="G532" s="12">
        <f>F532/(1+inflazione)^(($A532-$A$2)/365.24)</f>
        <v>1329149.9792271478</v>
      </c>
      <c r="H532" s="14">
        <f>(F532-D532)*tassazione</f>
        <v>690603.19999511936</v>
      </c>
      <c r="I532" s="14">
        <f>H532/(1+inflazione)^(($A532-$A$2)/365.24)</f>
        <v>288003.56951124588</v>
      </c>
      <c r="J532" s="16">
        <f t="shared" si="17"/>
        <v>2496562.9538322631</v>
      </c>
      <c r="K532" s="16">
        <f>J532/(1+inflazione)^(($A532-$A$2)/365.24)</f>
        <v>1041146.4097159019</v>
      </c>
    </row>
    <row r="533" spans="1:11" x14ac:dyDescent="0.25">
      <c r="A533" s="5">
        <f t="shared" si="18"/>
        <v>61454</v>
      </c>
      <c r="B533" s="8">
        <f>B532*(1+aumento_risparmio_mensile)</f>
        <v>1000</v>
      </c>
      <c r="C533" s="8">
        <f>B533/(1+inflazione_mensile)^DATEDIF(A$2,A533,"M")</f>
        <v>416.33449893036692</v>
      </c>
      <c r="D533" s="10">
        <f>SUM(B$2:B533)</f>
        <v>532000</v>
      </c>
      <c r="E533" s="10">
        <f>SUM(C$2:C533)</f>
        <v>354397.98312746477</v>
      </c>
      <c r="F533" s="12">
        <f>B533+IF(ROW()&gt;2,F532*(1+rendimento_lordo_mensile),0)</f>
        <v>3205756.9327357719</v>
      </c>
      <c r="G533" s="12">
        <f>F533/(1+inflazione)^(($A533-$A$2)/365.24)</f>
        <v>1334657.7991066496</v>
      </c>
      <c r="H533" s="14">
        <f>(F533-D533)*tassazione</f>
        <v>695176.80251130066</v>
      </c>
      <c r="I533" s="14">
        <f>H533/(1+inflazione)^(($A533-$A$2)/365.24)</f>
        <v>289424.04577066057</v>
      </c>
      <c r="J533" s="16">
        <f t="shared" si="17"/>
        <v>2510580.130224471</v>
      </c>
      <c r="K533" s="16">
        <f>J533/(1+inflazione)^(($A533-$A$2)/365.24)</f>
        <v>1045233.7533359888</v>
      </c>
    </row>
    <row r="534" spans="1:11" x14ac:dyDescent="0.25">
      <c r="A534" s="5">
        <f t="shared" si="18"/>
        <v>61484</v>
      </c>
      <c r="B534" s="8">
        <f>B533*(1+aumento_risparmio_mensile)</f>
        <v>1000</v>
      </c>
      <c r="C534" s="8">
        <f>B534/(1+inflazione_mensile)^DATEDIF(A$2,A534,"M")</f>
        <v>415.64802242834418</v>
      </c>
      <c r="D534" s="10">
        <f>SUM(B$2:B534)</f>
        <v>533000</v>
      </c>
      <c r="E534" s="10">
        <f>SUM(C$2:C534)</f>
        <v>354813.6311498931</v>
      </c>
      <c r="F534" s="12">
        <f>B534+IF(ROW()&gt;2,F533*(1+rendimento_lordo_mensile),0)</f>
        <v>3224450.3188713123</v>
      </c>
      <c r="G534" s="12">
        <f>F534/(1+inflazione)^(($A534-$A$2)/365.24)</f>
        <v>1340258.6826072251</v>
      </c>
      <c r="H534" s="14">
        <f>(F534-D534)*tassazione</f>
        <v>699777.08290654118</v>
      </c>
      <c r="I534" s="14">
        <f>H534/(1+inflazione)^(($A534-$A$2)/365.24)</f>
        <v>290865.79680450604</v>
      </c>
      <c r="J534" s="16">
        <f t="shared" si="17"/>
        <v>2524673.2359647714</v>
      </c>
      <c r="K534" s="16">
        <f>J534/(1+inflazione)^(($A534-$A$2)/365.24)</f>
        <v>1049392.885802719</v>
      </c>
    </row>
    <row r="535" spans="1:11" x14ac:dyDescent="0.25">
      <c r="A535" s="5">
        <f t="shared" si="18"/>
        <v>61515</v>
      </c>
      <c r="B535" s="8">
        <f>B534*(1+aumento_risparmio_mensile)</f>
        <v>1000</v>
      </c>
      <c r="C535" s="8">
        <f>B535/(1+inflazione_mensile)^DATEDIF(A$2,A535,"M")</f>
        <v>414.9626778286476</v>
      </c>
      <c r="D535" s="10">
        <f>SUM(B$2:B535)</f>
        <v>534000</v>
      </c>
      <c r="E535" s="10">
        <f>SUM(C$2:C535)</f>
        <v>355228.59382772178</v>
      </c>
      <c r="F535" s="12">
        <f>B535+IF(ROW()&gt;2,F534*(1+rendimento_lordo_mensile),0)</f>
        <v>3243246.8785493318</v>
      </c>
      <c r="G535" s="12">
        <f>F535/(1+inflazione)^(($A535-$A$2)/365.24)</f>
        <v>1345807.6812125207</v>
      </c>
      <c r="H535" s="14">
        <f>(F535-D535)*tassazione</f>
        <v>704404.18842282624</v>
      </c>
      <c r="I535" s="14">
        <f>H535/(1+inflazione)^(($A535-$A$2)/365.24)</f>
        <v>292297.38066740631</v>
      </c>
      <c r="J535" s="16">
        <f t="shared" si="17"/>
        <v>2538842.6901265057</v>
      </c>
      <c r="K535" s="16">
        <f>J535/(1+inflazione)^(($A535-$A$2)/365.24)</f>
        <v>1053510.3005451146</v>
      </c>
    </row>
    <row r="536" spans="1:11" x14ac:dyDescent="0.25">
      <c r="A536" s="5">
        <f t="shared" si="18"/>
        <v>61545</v>
      </c>
      <c r="B536" s="8">
        <f>B535*(1+aumento_risparmio_mensile)</f>
        <v>1000</v>
      </c>
      <c r="C536" s="8">
        <f>B536/(1+inflazione_mensile)^DATEDIF(A$2,A536,"M")</f>
        <v>414.27846326493113</v>
      </c>
      <c r="D536" s="10">
        <f>SUM(B$2:B536)</f>
        <v>535000</v>
      </c>
      <c r="E536" s="10">
        <f>SUM(C$2:C536)</f>
        <v>355642.87229098671</v>
      </c>
      <c r="F536" s="12">
        <f>B536+IF(ROW()&gt;2,F535*(1+rendimento_lordo_mensile),0)</f>
        <v>3262147.1812107963</v>
      </c>
      <c r="G536" s="12">
        <f>F536/(1+inflazione)^(($A536-$A$2)/365.24)</f>
        <v>1351450.5102715329</v>
      </c>
      <c r="H536" s="14">
        <f>(F536-D536)*tassazione</f>
        <v>709058.26711480704</v>
      </c>
      <c r="I536" s="14">
        <f>H536/(1+inflazione)^(($A536-$A$2)/365.24)</f>
        <v>293750.43603914982</v>
      </c>
      <c r="J536" s="16">
        <f t="shared" si="17"/>
        <v>2553088.9140959894</v>
      </c>
      <c r="K536" s="16">
        <f>J536/(1+inflazione)^(($A536-$A$2)/365.24)</f>
        <v>1057700.0742323832</v>
      </c>
    </row>
    <row r="537" spans="1:11" x14ac:dyDescent="0.25">
      <c r="A537" s="5">
        <f t="shared" si="18"/>
        <v>61576</v>
      </c>
      <c r="B537" s="8">
        <f>B536*(1+aumento_risparmio_mensile)</f>
        <v>1000</v>
      </c>
      <c r="C537" s="8">
        <f>B537/(1+inflazione_mensile)^DATEDIF(A$2,A537,"M")</f>
        <v>413.59537687392555</v>
      </c>
      <c r="D537" s="10">
        <f>SUM(B$2:B537)</f>
        <v>536000</v>
      </c>
      <c r="E537" s="10">
        <f>SUM(C$2:C537)</f>
        <v>356056.46766786062</v>
      </c>
      <c r="F537" s="12">
        <f>B537+IF(ROW()&gt;2,F536*(1+rendimento_lordo_mensile),0)</f>
        <v>3281151.799439562</v>
      </c>
      <c r="G537" s="12">
        <f>F537/(1+inflazione)^(($A537-$A$2)/365.24)</f>
        <v>1357041.0105603214</v>
      </c>
      <c r="H537" s="14">
        <f>(F537-D537)*tassazione</f>
        <v>713739.46785428619</v>
      </c>
      <c r="I537" s="14">
        <f>H537/(1+inflazione)^(($A537-$A$2)/365.24)</f>
        <v>295193.20895156509</v>
      </c>
      <c r="J537" s="16">
        <f t="shared" si="17"/>
        <v>2567412.3315852759</v>
      </c>
      <c r="K537" s="16">
        <f>J537/(1+inflazione)^(($A537-$A$2)/365.24)</f>
        <v>1061847.8016087562</v>
      </c>
    </row>
    <row r="538" spans="1:11" x14ac:dyDescent="0.25">
      <c r="A538" s="5">
        <f t="shared" si="18"/>
        <v>61607</v>
      </c>
      <c r="B538" s="8">
        <f>B537*(1+aumento_risparmio_mensile)</f>
        <v>1000</v>
      </c>
      <c r="C538" s="8">
        <f>B538/(1+inflazione_mensile)^DATEDIF(A$2,A538,"M")</f>
        <v>412.91341679543405</v>
      </c>
      <c r="D538" s="10">
        <f>SUM(B$2:B538)</f>
        <v>537000</v>
      </c>
      <c r="E538" s="10">
        <f>SUM(C$2:C538)</f>
        <v>356469.38108465605</v>
      </c>
      <c r="F538" s="12">
        <f>B538+IF(ROW()&gt;2,F537*(1+rendimento_lordo_mensile),0)</f>
        <v>3300261.3089797203</v>
      </c>
      <c r="G538" s="12">
        <f>F538/(1+inflazione)^(($A538-$A$2)/365.24)</f>
        <v>1362652.231457684</v>
      </c>
      <c r="H538" s="14">
        <f>(F538-D538)*tassazione</f>
        <v>718447.94033472729</v>
      </c>
      <c r="I538" s="14">
        <f>H538/(1+inflazione)^(($A538-$A$2)/365.24)</f>
        <v>296641.56787207571</v>
      </c>
      <c r="J538" s="16">
        <f t="shared" si="17"/>
        <v>2581813.3686449928</v>
      </c>
      <c r="K538" s="16">
        <f>J538/(1+inflazione)^(($A538-$A$2)/365.24)</f>
        <v>1066010.6635856081</v>
      </c>
    </row>
    <row r="539" spans="1:11" x14ac:dyDescent="0.25">
      <c r="A539" s="5">
        <f t="shared" si="18"/>
        <v>61637</v>
      </c>
      <c r="B539" s="8">
        <f>B538*(1+aumento_risparmio_mensile)</f>
        <v>1000</v>
      </c>
      <c r="C539" s="8">
        <f>B539/(1+inflazione_mensile)^DATEDIF(A$2,A539,"M")</f>
        <v>412.23258117232757</v>
      </c>
      <c r="D539" s="10">
        <f>SUM(B$2:B539)</f>
        <v>538000</v>
      </c>
      <c r="E539" s="10">
        <f>SUM(C$2:C539)</f>
        <v>356881.61366582836</v>
      </c>
      <c r="F539" s="12">
        <f>B539+IF(ROW()&gt;2,F538*(1+rendimento_lordo_mensile),0)</f>
        <v>3319476.2887530401</v>
      </c>
      <c r="G539" s="12">
        <f>F539/(1+inflazione)^(($A539-$A$2)/365.24)</f>
        <v>1368358.4413184035</v>
      </c>
      <c r="H539" s="14">
        <f>(F539-D539)*tassazione</f>
        <v>723183.83507579041</v>
      </c>
      <c r="I539" s="14">
        <f>H539/(1+inflazione)^(($A539-$A$2)/365.24)</f>
        <v>298111.69572255242</v>
      </c>
      <c r="J539" s="16">
        <f t="shared" si="17"/>
        <v>2596292.4536772496</v>
      </c>
      <c r="K539" s="16">
        <f>J539/(1+inflazione)^(($A539-$A$2)/365.24)</f>
        <v>1070246.745595851</v>
      </c>
    </row>
    <row r="540" spans="1:11" x14ac:dyDescent="0.25">
      <c r="A540" s="5">
        <f t="shared" si="18"/>
        <v>61668</v>
      </c>
      <c r="B540" s="8">
        <f>B539*(1+aumento_risparmio_mensile)</f>
        <v>1000</v>
      </c>
      <c r="C540" s="8">
        <f>B540/(1+inflazione_mensile)^DATEDIF(A$2,A540,"M")</f>
        <v>411.55286815053853</v>
      </c>
      <c r="D540" s="10">
        <f>SUM(B$2:B540)</f>
        <v>539000</v>
      </c>
      <c r="E540" s="10">
        <f>SUM(C$2:C540)</f>
        <v>357293.16653397889</v>
      </c>
      <c r="F540" s="12">
        <f>B540+IF(ROW()&gt;2,F539*(1+rendimento_lordo_mensile),0)</f>
        <v>3338797.3208765066</v>
      </c>
      <c r="G540" s="12">
        <f>F540/(1+inflazione)^(($A540-$A$2)/365.24)</f>
        <v>1374011.6518561007</v>
      </c>
      <c r="H540" s="14">
        <f>(F540-D540)*tassazione</f>
        <v>727947.30342789169</v>
      </c>
      <c r="I540" s="14">
        <f>H540/(1+inflazione)^(($A540-$A$2)/365.24)</f>
        <v>299571.36678921722</v>
      </c>
      <c r="J540" s="16">
        <f t="shared" si="17"/>
        <v>2610850.0174486148</v>
      </c>
      <c r="K540" s="16">
        <f>J540/(1+inflazione)^(($A540-$A$2)/365.24)</f>
        <v>1074440.2850668835</v>
      </c>
    </row>
    <row r="541" spans="1:11" x14ac:dyDescent="0.25">
      <c r="A541" s="5">
        <f t="shared" si="18"/>
        <v>61698</v>
      </c>
      <c r="B541" s="8">
        <f>B540*(1+aumento_risparmio_mensile)</f>
        <v>1000</v>
      </c>
      <c r="C541" s="8">
        <f>B541/(1+inflazione_mensile)^DATEDIF(A$2,A541,"M")</f>
        <v>410.87427587905671</v>
      </c>
      <c r="D541" s="10">
        <f>SUM(B$2:B541)</f>
        <v>540000</v>
      </c>
      <c r="E541" s="10">
        <f>SUM(C$2:C541)</f>
        <v>357704.04080985795</v>
      </c>
      <c r="F541" s="12">
        <f>B541+IF(ROW()&gt;2,F540*(1+rendimento_lordo_mensile),0)</f>
        <v>3358224.9906799565</v>
      </c>
      <c r="G541" s="12">
        <f>F541/(1+inflazione)^(($A541-$A$2)/365.24)</f>
        <v>1379760.6326822613</v>
      </c>
      <c r="H541" s="14">
        <f>(F541-D541)*tassazione</f>
        <v>732738.49757678877</v>
      </c>
      <c r="I541" s="14">
        <f>H541/(1+inflazione)^(($A541-$A$2)/365.24)</f>
        <v>301053.00741106592</v>
      </c>
      <c r="J541" s="16">
        <f t="shared" si="17"/>
        <v>2625486.493103168</v>
      </c>
      <c r="K541" s="16">
        <f>J541/(1+inflazione)^(($A541-$A$2)/365.24)</f>
        <v>1078707.6252711955</v>
      </c>
    </row>
    <row r="542" spans="1:11" x14ac:dyDescent="0.25">
      <c r="A542" s="5">
        <f t="shared" si="18"/>
        <v>61729</v>
      </c>
      <c r="B542" s="8">
        <f>B541*(1+aumento_risparmio_mensile)</f>
        <v>1000</v>
      </c>
      <c r="C542" s="8">
        <f>B542/(1+inflazione_mensile)^DATEDIF(A$2,A542,"M")</f>
        <v>410.19680250992383</v>
      </c>
      <c r="D542" s="10">
        <f>SUM(B$2:B542)</f>
        <v>541000</v>
      </c>
      <c r="E542" s="10">
        <f>SUM(C$2:C542)</f>
        <v>358114.2376123679</v>
      </c>
      <c r="F542" s="12">
        <f>B542+IF(ROW()&gt;2,F541*(1+rendimento_lordo_mensile),0)</f>
        <v>3377759.8867238103</v>
      </c>
      <c r="G542" s="12">
        <f>F542/(1+inflazione)^(($A542-$A$2)/365.24)</f>
        <v>1385456.1620486481</v>
      </c>
      <c r="H542" s="14">
        <f>(F542-D542)*tassazione</f>
        <v>737557.57054819074</v>
      </c>
      <c r="I542" s="14">
        <f>H542/(1+inflazione)^(($A542-$A$2)/365.24)</f>
        <v>302524.07372057094</v>
      </c>
      <c r="J542" s="16">
        <f t="shared" si="17"/>
        <v>2640202.3161756196</v>
      </c>
      <c r="K542" s="16">
        <f>J542/(1+inflazione)^(($A542-$A$2)/365.24)</f>
        <v>1082932.0883280772</v>
      </c>
    </row>
    <row r="543" spans="1:11" x14ac:dyDescent="0.25">
      <c r="A543" s="5">
        <f t="shared" si="18"/>
        <v>61760</v>
      </c>
      <c r="B543" s="8">
        <f>B542*(1+aumento_risparmio_mensile)</f>
        <v>1000</v>
      </c>
      <c r="C543" s="8">
        <f>B543/(1+inflazione_mensile)^DATEDIF(A$2,A543,"M")</f>
        <v>409.5204461982288</v>
      </c>
      <c r="D543" s="10">
        <f>SUM(B$2:B543)</f>
        <v>542000</v>
      </c>
      <c r="E543" s="10">
        <f>SUM(C$2:C543)</f>
        <v>358523.75805856613</v>
      </c>
      <c r="F543" s="12">
        <f>B543+IF(ROW()&gt;2,F542*(1+rendimento_lordo_mensile),0)</f>
        <v>3397402.6008169032</v>
      </c>
      <c r="G543" s="12">
        <f>F543/(1+inflazione)^(($A543-$A$2)/365.24)</f>
        <v>1391172.8200894385</v>
      </c>
      <c r="H543" s="14">
        <f>(F543-D543)*tassazione</f>
        <v>742404.67621239484</v>
      </c>
      <c r="I543" s="14">
        <f>H543/(1+inflazione)^(($A543-$A$2)/365.24)</f>
        <v>304000.82898789929</v>
      </c>
      <c r="J543" s="16">
        <f t="shared" si="17"/>
        <v>2654997.9246045081</v>
      </c>
      <c r="K543" s="16">
        <f>J543/(1+inflazione)^(($A543-$A$2)/365.24)</f>
        <v>1087171.991101539</v>
      </c>
    </row>
    <row r="544" spans="1:11" x14ac:dyDescent="0.25">
      <c r="A544" s="5">
        <f t="shared" si="18"/>
        <v>61788</v>
      </c>
      <c r="B544" s="8">
        <f>B543*(1+aumento_risparmio_mensile)</f>
        <v>1000</v>
      </c>
      <c r="C544" s="8">
        <f>B544/(1+inflazione_mensile)^DATEDIF(A$2,A544,"M")</f>
        <v>408.84520510210257</v>
      </c>
      <c r="D544" s="10">
        <f>SUM(B$2:B544)</f>
        <v>543000</v>
      </c>
      <c r="E544" s="10">
        <f>SUM(C$2:C544)</f>
        <v>358932.60326366825</v>
      </c>
      <c r="F544" s="12">
        <f>B544+IF(ROW()&gt;2,F543*(1+rendimento_lordo_mensile),0)</f>
        <v>3417153.728034413</v>
      </c>
      <c r="G544" s="12">
        <f>F544/(1+inflazione)^(($A544-$A$2)/365.24)</f>
        <v>1397137.9210045296</v>
      </c>
      <c r="H544" s="14">
        <f>(F544-D544)*tassazione</f>
        <v>747279.96928894741</v>
      </c>
      <c r="I544" s="14">
        <f>H544/(1+inflazione)^(($A544-$A$2)/365.24)</f>
        <v>305532.98616191914</v>
      </c>
      <c r="J544" s="16">
        <f t="shared" si="17"/>
        <v>2669873.7587454654</v>
      </c>
      <c r="K544" s="16">
        <f>J544/(1+inflazione)^(($A544-$A$2)/365.24)</f>
        <v>1091604.9348426103</v>
      </c>
    </row>
    <row r="545" spans="1:11" x14ac:dyDescent="0.25">
      <c r="A545" s="5">
        <f t="shared" si="18"/>
        <v>61819</v>
      </c>
      <c r="B545" s="8">
        <f>B544*(1+aumento_risparmio_mensile)</f>
        <v>1000</v>
      </c>
      <c r="C545" s="8">
        <f>B545/(1+inflazione_mensile)^DATEDIF(A$2,A545,"M")</f>
        <v>408.17107738271255</v>
      </c>
      <c r="D545" s="10">
        <f>SUM(B$2:B545)</f>
        <v>544000</v>
      </c>
      <c r="E545" s="10">
        <f>SUM(C$2:C545)</f>
        <v>359340.77434105094</v>
      </c>
      <c r="F545" s="12">
        <f>B545+IF(ROW()&gt;2,F544*(1+rendimento_lordo_mensile),0)</f>
        <v>3437013.8667358886</v>
      </c>
      <c r="G545" s="12">
        <f>F545/(1+inflazione)^(($A545-$A$2)/365.24)</f>
        <v>1402898.0198147192</v>
      </c>
      <c r="H545" s="14">
        <f>(F545-D545)*tassazione</f>
        <v>752183.60535133106</v>
      </c>
      <c r="I545" s="14">
        <f>H545/(1+inflazione)^(($A545-$A$2)/365.24)</f>
        <v>307021.42365419981</v>
      </c>
      <c r="J545" s="16">
        <f t="shared" si="17"/>
        <v>2684830.2613845575</v>
      </c>
      <c r="K545" s="16">
        <f>J545/(1+inflazione)^(($A545-$A$2)/365.24)</f>
        <v>1095876.5961605194</v>
      </c>
    </row>
    <row r="546" spans="1:11" x14ac:dyDescent="0.25">
      <c r="A546" s="5">
        <f t="shared" si="18"/>
        <v>61849</v>
      </c>
      <c r="B546" s="8">
        <f>B545*(1+aumento_risparmio_mensile)</f>
        <v>1000</v>
      </c>
      <c r="C546" s="8">
        <f>B546/(1+inflazione_mensile)^DATEDIF(A$2,A546,"M")</f>
        <v>407.49806120425887</v>
      </c>
      <c r="D546" s="10">
        <f>SUM(B$2:B546)</f>
        <v>545000</v>
      </c>
      <c r="E546" s="10">
        <f>SUM(C$2:C546)</f>
        <v>359748.27240225521</v>
      </c>
      <c r="F546" s="12">
        <f>B546+IF(ROW()&gt;2,F545*(1+rendimento_lordo_mensile),0)</f>
        <v>3456983.6185833775</v>
      </c>
      <c r="G546" s="12">
        <f>F546/(1+inflazione)^(($A546-$A$2)/365.24)</f>
        <v>1408755.8760232814</v>
      </c>
      <c r="H546" s="14">
        <f>(F546-D546)*tassazione</f>
        <v>757115.74083167815</v>
      </c>
      <c r="I546" s="14">
        <f>H546/(1+inflazione)^(($A546-$A$2)/365.24)</f>
        <v>308532.34102492518</v>
      </c>
      <c r="J546" s="16">
        <f t="shared" si="17"/>
        <v>2699867.8777516992</v>
      </c>
      <c r="K546" s="16">
        <f>J546/(1+inflazione)^(($A546-$A$2)/365.24)</f>
        <v>1100223.5349983561</v>
      </c>
    </row>
    <row r="547" spans="1:11" x14ac:dyDescent="0.25">
      <c r="A547" s="5">
        <f t="shared" si="18"/>
        <v>61880</v>
      </c>
      <c r="B547" s="8">
        <f>B546*(1+aumento_risparmio_mensile)</f>
        <v>1000</v>
      </c>
      <c r="C547" s="8">
        <f>B547/(1+inflazione_mensile)^DATEDIF(A$2,A547,"M")</f>
        <v>406.82615473396811</v>
      </c>
      <c r="D547" s="10">
        <f>SUM(B$2:B547)</f>
        <v>546000</v>
      </c>
      <c r="E547" s="10">
        <f>SUM(C$2:C547)</f>
        <v>360155.09855698916</v>
      </c>
      <c r="F547" s="12">
        <f>B547+IF(ROW()&gt;2,F546*(1+rendimento_lordo_mensile),0)</f>
        <v>3477063.5885596522</v>
      </c>
      <c r="G547" s="12">
        <f>F547/(1+inflazione)^(($A547-$A$2)/365.24)</f>
        <v>1414559.1312529757</v>
      </c>
      <c r="H547" s="14">
        <f>(F547-D547)*tassazione</f>
        <v>762076.53302550956</v>
      </c>
      <c r="I547" s="14">
        <f>H547/(1+inflazione)^(($A547-$A$2)/365.24)</f>
        <v>310032.38538740645</v>
      </c>
      <c r="J547" s="16">
        <f t="shared" si="17"/>
        <v>2714987.0555341425</v>
      </c>
      <c r="K547" s="16">
        <f>J547/(1+inflazione)^(($A547-$A$2)/365.24)</f>
        <v>1104526.7458655692</v>
      </c>
    </row>
    <row r="548" spans="1:11" x14ac:dyDescent="0.25">
      <c r="A548" s="5">
        <f t="shared" si="18"/>
        <v>61910</v>
      </c>
      <c r="B548" s="8">
        <f>B547*(1+aumento_risparmio_mensile)</f>
        <v>1000</v>
      </c>
      <c r="C548" s="8">
        <f>B548/(1+inflazione_mensile)^DATEDIF(A$2,A548,"M")</f>
        <v>406.15535614208909</v>
      </c>
      <c r="D548" s="10">
        <f>SUM(B$2:B548)</f>
        <v>547000</v>
      </c>
      <c r="E548" s="10">
        <f>SUM(C$2:C548)</f>
        <v>360561.25391313125</v>
      </c>
      <c r="F548" s="12">
        <f>B548+IF(ROW()&gt;2,F547*(1+rendimento_lordo_mensile),0)</f>
        <v>3497254.3849865389</v>
      </c>
      <c r="G548" s="12">
        <f>F548/(1+inflazione)^(($A548-$A$2)/365.24)</f>
        <v>1420460.9460705561</v>
      </c>
      <c r="H548" s="14">
        <f>(F548-D548)*tassazione</f>
        <v>767066.14009650017</v>
      </c>
      <c r="I548" s="14">
        <f>H548/(1+inflazione)^(($A548-$A$2)/365.24)</f>
        <v>311555.11584678682</v>
      </c>
      <c r="J548" s="16">
        <f t="shared" si="17"/>
        <v>2730188.2448900389</v>
      </c>
      <c r="K548" s="16">
        <f>J548/(1+inflazione)^(($A548-$A$2)/365.24)</f>
        <v>1108905.8302237694</v>
      </c>
    </row>
    <row r="549" spans="1:11" x14ac:dyDescent="0.25">
      <c r="A549" s="5">
        <f t="shared" si="18"/>
        <v>61941</v>
      </c>
      <c r="B549" s="8">
        <f>B548*(1+aumento_risparmio_mensile)</f>
        <v>1000</v>
      </c>
      <c r="C549" s="8">
        <f>B549/(1+inflazione_mensile)^DATEDIF(A$2,A549,"M")</f>
        <v>405.48566360188755</v>
      </c>
      <c r="D549" s="10">
        <f>SUM(B$2:B549)</f>
        <v>548000</v>
      </c>
      <c r="E549" s="10">
        <f>SUM(C$2:C549)</f>
        <v>360966.73957673315</v>
      </c>
      <c r="F549" s="12">
        <f>B549+IF(ROW()&gt;2,F548*(1+rendimento_lordo_mensile),0)</f>
        <v>3517556.6195433466</v>
      </c>
      <c r="G549" s="12">
        <f>F549/(1+inflazione)^(($A549-$A$2)/365.24)</f>
        <v>1426307.6958755988</v>
      </c>
      <c r="H549" s="14">
        <f>(F549-D549)*tassazione</f>
        <v>772084.72108127014</v>
      </c>
      <c r="I549" s="14">
        <f>H549/(1+inflazione)^(($A549-$A$2)/365.24)</f>
        <v>313066.8525498088</v>
      </c>
      <c r="J549" s="16">
        <f t="shared" si="17"/>
        <v>2745471.8984620767</v>
      </c>
      <c r="K549" s="16">
        <f>J549/(1+inflazione)^(($A549-$A$2)/365.24)</f>
        <v>1113240.84332579</v>
      </c>
    </row>
    <row r="550" spans="1:11" x14ac:dyDescent="0.25">
      <c r="A550" s="5">
        <f t="shared" si="18"/>
        <v>61972</v>
      </c>
      <c r="B550" s="8">
        <f>B549*(1+aumento_risparmio_mensile)</f>
        <v>1000</v>
      </c>
      <c r="C550" s="8">
        <f>B550/(1+inflazione_mensile)^DATEDIF(A$2,A550,"M")</f>
        <v>404.81707528964108</v>
      </c>
      <c r="D550" s="10">
        <f>SUM(B$2:B550)</f>
        <v>549000</v>
      </c>
      <c r="E550" s="10">
        <f>SUM(C$2:C550)</f>
        <v>361371.55665202282</v>
      </c>
      <c r="F550" s="12">
        <f>B550+IF(ROW()&gt;2,F549*(1+rendimento_lordo_mensile),0)</f>
        <v>3537970.9072853974</v>
      </c>
      <c r="G550" s="12">
        <f>F550/(1+inflazione)^(($A550-$A$2)/365.24)</f>
        <v>1432176.161497463</v>
      </c>
      <c r="H550" s="14">
        <f>(F550-D550)*tassazione</f>
        <v>777132.43589420337</v>
      </c>
      <c r="I550" s="14">
        <f>H550/(1+inflazione)^(($A550-$A$2)/365.24)</f>
        <v>314584.42654863582</v>
      </c>
      <c r="J550" s="16">
        <f t="shared" si="17"/>
        <v>2760838.471391194</v>
      </c>
      <c r="K550" s="16">
        <f>J550/(1+inflazione)^(($A550-$A$2)/365.24)</f>
        <v>1117591.7349488272</v>
      </c>
    </row>
    <row r="551" spans="1:11" x14ac:dyDescent="0.25">
      <c r="A551" s="5">
        <f t="shared" si="18"/>
        <v>62002</v>
      </c>
      <c r="B551" s="8">
        <f>B550*(1+aumento_risparmio_mensile)</f>
        <v>1000</v>
      </c>
      <c r="C551" s="8">
        <f>B551/(1+inflazione_mensile)^DATEDIF(A$2,A551,"M")</f>
        <v>404.14958938463468</v>
      </c>
      <c r="D551" s="10">
        <f>SUM(B$2:B551)</f>
        <v>550000</v>
      </c>
      <c r="E551" s="10">
        <f>SUM(C$2:C551)</f>
        <v>361775.70624140743</v>
      </c>
      <c r="F551" s="12">
        <f>B551+IF(ROW()&gt;2,F550*(1+rendimento_lordo_mensile),0)</f>
        <v>3558497.8666626597</v>
      </c>
      <c r="G551" s="12">
        <f>F551/(1+inflazione)^(($A551-$A$2)/365.24)</f>
        <v>1438144.3986414138</v>
      </c>
      <c r="H551" s="14">
        <f>(F551-D551)*tassazione</f>
        <v>782209.44533229154</v>
      </c>
      <c r="I551" s="14">
        <f>H551/(1+inflazione)^(($A551-$A$2)/365.24)</f>
        <v>316124.99838985677</v>
      </c>
      <c r="J551" s="16">
        <f t="shared" si="17"/>
        <v>2776288.4213303681</v>
      </c>
      <c r="K551" s="16">
        <f>J551/(1+inflazione)^(($A551-$A$2)/365.24)</f>
        <v>1122019.4002515569</v>
      </c>
    </row>
    <row r="552" spans="1:11" x14ac:dyDescent="0.25">
      <c r="A552" s="5">
        <f t="shared" si="18"/>
        <v>62033</v>
      </c>
      <c r="B552" s="8">
        <f>B551*(1+aumento_risparmio_mensile)</f>
        <v>1000</v>
      </c>
      <c r="C552" s="8">
        <f>B552/(1+inflazione_mensile)^DATEDIF(A$2,A552,"M")</f>
        <v>403.48320406915531</v>
      </c>
      <c r="D552" s="10">
        <f>SUM(B$2:B552)</f>
        <v>551000</v>
      </c>
      <c r="E552" s="10">
        <f>SUM(C$2:C552)</f>
        <v>362179.18944547657</v>
      </c>
      <c r="F552" s="12">
        <f>B552+IF(ROW()&gt;2,F551*(1+rendimento_lordo_mensile),0)</f>
        <v>3579138.1195384846</v>
      </c>
      <c r="G552" s="12">
        <f>F552/(1+inflazione)^(($A552-$A$2)/365.24)</f>
        <v>1444056.8697591748</v>
      </c>
      <c r="H552" s="14">
        <f>(F552-D552)*tassazione</f>
        <v>787315.91108000604</v>
      </c>
      <c r="I552" s="14">
        <f>H552/(1+inflazione)^(($A552-$A$2)/365.24)</f>
        <v>317654.3939054212</v>
      </c>
      <c r="J552" s="16">
        <f t="shared" si="17"/>
        <v>2791822.2084584786</v>
      </c>
      <c r="K552" s="16">
        <f>J552/(1+inflazione)^(($A552-$A$2)/365.24)</f>
        <v>1126402.4758537535</v>
      </c>
    </row>
    <row r="553" spans="1:11" x14ac:dyDescent="0.25">
      <c r="A553" s="5">
        <f t="shared" si="18"/>
        <v>62063</v>
      </c>
      <c r="B553" s="8">
        <f>B552*(1+aumento_risparmio_mensile)</f>
        <v>1000</v>
      </c>
      <c r="C553" s="8">
        <f>B553/(1+inflazione_mensile)^DATEDIF(A$2,A553,"M")</f>
        <v>402.81791752848682</v>
      </c>
      <c r="D553" s="10">
        <f>SUM(B$2:B553)</f>
        <v>552000</v>
      </c>
      <c r="E553" s="10">
        <f>SUM(C$2:C553)</f>
        <v>362582.00736300508</v>
      </c>
      <c r="F553" s="12">
        <f>B553+IF(ROW()&gt;2,F552*(1+rendimento_lordo_mensile),0)</f>
        <v>3599892.2912084442</v>
      </c>
      <c r="G553" s="12">
        <f>F553/(1+inflazione)^(($A553-$A$2)/365.24)</f>
        <v>1450069.9297750033</v>
      </c>
      <c r="H553" s="14">
        <f>(F553-D553)*tassazione</f>
        <v>792451.99571419554</v>
      </c>
      <c r="I553" s="14">
        <f>H553/(1+inflazione)^(($A553-$A$2)/365.24)</f>
        <v>319206.99754869635</v>
      </c>
      <c r="J553" s="16">
        <f t="shared" si="17"/>
        <v>2807440.2954942486</v>
      </c>
      <c r="K553" s="16">
        <f>J553/(1+inflazione)^(($A553-$A$2)/365.24)</f>
        <v>1130862.932226307</v>
      </c>
    </row>
    <row r="554" spans="1:11" x14ac:dyDescent="0.25">
      <c r="A554" s="5">
        <f t="shared" si="18"/>
        <v>62094</v>
      </c>
      <c r="B554" s="8">
        <f>B553*(1+aumento_risparmio_mensile)</f>
        <v>1000</v>
      </c>
      <c r="C554" s="8">
        <f>B554/(1+inflazione_mensile)^DATEDIF(A$2,A554,"M")</f>
        <v>402.15372795090548</v>
      </c>
      <c r="D554" s="10">
        <f>SUM(B$2:B554)</f>
        <v>553000</v>
      </c>
      <c r="E554" s="10">
        <f>SUM(C$2:C554)</f>
        <v>362984.16109095595</v>
      </c>
      <c r="F554" s="12">
        <f>B554+IF(ROW()&gt;2,F553*(1+rendimento_lordo_mensile),0)</f>
        <v>3620761.0104192765</v>
      </c>
      <c r="G554" s="12">
        <f>F554/(1+inflazione)^(($A554-$A$2)/365.24)</f>
        <v>1456026.7510709208</v>
      </c>
      <c r="H554" s="14">
        <f>(F554-D554)*tassazione</f>
        <v>797617.86270901188</v>
      </c>
      <c r="I554" s="14">
        <f>H554/(1+inflazione)^(($A554-$A$2)/365.24)</f>
        <v>320748.30177809834</v>
      </c>
      <c r="J554" s="16">
        <f t="shared" si="17"/>
        <v>2823143.1477102647</v>
      </c>
      <c r="K554" s="16">
        <f>J554/(1+inflazione)^(($A554-$A$2)/365.24)</f>
        <v>1135278.4492928225</v>
      </c>
    </row>
    <row r="555" spans="1:11" x14ac:dyDescent="0.25">
      <c r="A555" s="5">
        <f t="shared" si="18"/>
        <v>62125</v>
      </c>
      <c r="B555" s="8">
        <f>B554*(1+aumento_risparmio_mensile)</f>
        <v>1000</v>
      </c>
      <c r="C555" s="8">
        <f>B555/(1+inflazione_mensile)^DATEDIF(A$2,A555,"M")</f>
        <v>401.49063352767513</v>
      </c>
      <c r="D555" s="10">
        <f>SUM(B$2:B555)</f>
        <v>554000</v>
      </c>
      <c r="E555" s="10">
        <f>SUM(C$2:C555)</f>
        <v>363385.65172448364</v>
      </c>
      <c r="F555" s="12">
        <f>B555+IF(ROW()&gt;2,F554*(1+rendimento_lordo_mensile),0)</f>
        <v>3641744.9093879317</v>
      </c>
      <c r="G555" s="12">
        <f>F555/(1+inflazione)^(($A555-$A$2)/365.24)</f>
        <v>1462005.7154527013</v>
      </c>
      <c r="H555" s="14">
        <f>(F555-D555)*tassazione</f>
        <v>802813.67644086224</v>
      </c>
      <c r="I555" s="14">
        <f>H555/(1+inflazione)^(($A555-$A$2)/365.24)</f>
        <v>322295.55133706582</v>
      </c>
      <c r="J555" s="16">
        <f t="shared" si="17"/>
        <v>2838931.2329470692</v>
      </c>
      <c r="K555" s="16">
        <f>J555/(1+inflazione)^(($A555-$A$2)/365.24)</f>
        <v>1139710.1641156354</v>
      </c>
    </row>
    <row r="556" spans="1:11" x14ac:dyDescent="0.25">
      <c r="A556" s="5">
        <f t="shared" si="18"/>
        <v>62153</v>
      </c>
      <c r="B556" s="8">
        <f>B555*(1+aumento_risparmio_mensile)</f>
        <v>1000</v>
      </c>
      <c r="C556" s="8">
        <f>B556/(1+inflazione_mensile)^DATEDIF(A$2,A556,"M")</f>
        <v>400.82863245304139</v>
      </c>
      <c r="D556" s="10">
        <f>SUM(B$2:B556)</f>
        <v>555000</v>
      </c>
      <c r="E556" s="10">
        <f>SUM(C$2:C556)</f>
        <v>363786.48035693669</v>
      </c>
      <c r="F556" s="12">
        <f>B556+IF(ROW()&gt;2,F555*(1+rendimento_lordo_mensile),0)</f>
        <v>3662844.6238207258</v>
      </c>
      <c r="G556" s="12">
        <f>F556/(1+inflazione)^(($A556-$A$2)/365.24)</f>
        <v>1468245.7060347723</v>
      </c>
      <c r="H556" s="14">
        <f>(F556-D556)*tassazione</f>
        <v>808039.60219338874</v>
      </c>
      <c r="I556" s="14">
        <f>H556/(1+inflazione)^(($A556-$A$2)/365.24)</f>
        <v>323901.44766472513</v>
      </c>
      <c r="J556" s="16">
        <f t="shared" si="17"/>
        <v>2854805.0216273372</v>
      </c>
      <c r="K556" s="16">
        <f>J556/(1+inflazione)^(($A556-$A$2)/365.24)</f>
        <v>1144344.2583700472</v>
      </c>
    </row>
    <row r="557" spans="1:11" x14ac:dyDescent="0.25">
      <c r="A557" s="5">
        <f t="shared" si="18"/>
        <v>62184</v>
      </c>
      <c r="B557" s="8">
        <f>B556*(1+aumento_risparmio_mensile)</f>
        <v>1000</v>
      </c>
      <c r="C557" s="8">
        <f>B557/(1+inflazione_mensile)^DATEDIF(A$2,A557,"M")</f>
        <v>400.16772292422786</v>
      </c>
      <c r="D557" s="10">
        <f>SUM(B$2:B557)</f>
        <v>556000</v>
      </c>
      <c r="E557" s="10">
        <f>SUM(C$2:C557)</f>
        <v>364186.6480798609</v>
      </c>
      <c r="F557" s="12">
        <f>B557+IF(ROW()&gt;2,F556*(1+rendimento_lordo_mensile),0)</f>
        <v>3684060.7929325998</v>
      </c>
      <c r="G557" s="12">
        <f>F557/(1+inflazione)^(($A557-$A$2)/365.24)</f>
        <v>1474270.1946138814</v>
      </c>
      <c r="H557" s="14">
        <f>(F557-D557)*tassazione</f>
        <v>813295.80616247596</v>
      </c>
      <c r="I557" s="14">
        <f>H557/(1+inflazione)^(($A557-$A$2)/365.24)</f>
        <v>325460.9068151018</v>
      </c>
      <c r="J557" s="16">
        <f t="shared" si="17"/>
        <v>2870764.9867701237</v>
      </c>
      <c r="K557" s="16">
        <f>J557/(1+inflazione)^(($A557-$A$2)/365.24)</f>
        <v>1148809.2877987796</v>
      </c>
    </row>
    <row r="558" spans="1:11" x14ac:dyDescent="0.25">
      <c r="A558" s="5">
        <f t="shared" si="18"/>
        <v>62214</v>
      </c>
      <c r="B558" s="8">
        <f>B557*(1+aumento_risparmio_mensile)</f>
        <v>1000</v>
      </c>
      <c r="C558" s="8">
        <f>B558/(1+inflazione_mensile)^DATEDIF(A$2,A558,"M")</f>
        <v>399.50790314143001</v>
      </c>
      <c r="D558" s="10">
        <f>SUM(B$2:B558)</f>
        <v>557000</v>
      </c>
      <c r="E558" s="10">
        <f>SUM(C$2:C558)</f>
        <v>364586.15598300233</v>
      </c>
      <c r="F558" s="12">
        <f>B558+IF(ROW()&gt;2,F557*(1+rendimento_lordo_mensile),0)</f>
        <v>3705394.0594664835</v>
      </c>
      <c r="G558" s="12">
        <f>F558/(1+inflazione)^(($A558-$A$2)/365.24)</f>
        <v>1480397.3509648258</v>
      </c>
      <c r="H558" s="14">
        <f>(F558-D558)*tassazione</f>
        <v>818582.45546128578</v>
      </c>
      <c r="I558" s="14">
        <f>H558/(1+inflazione)^(($A558-$A$2)/365.24)</f>
        <v>327044.10898355395</v>
      </c>
      <c r="J558" s="16">
        <f t="shared" si="17"/>
        <v>2886811.604005198</v>
      </c>
      <c r="K558" s="16">
        <f>J558/(1+inflazione)^(($A558-$A$2)/365.24)</f>
        <v>1153353.2419812721</v>
      </c>
    </row>
    <row r="559" spans="1:11" x14ac:dyDescent="0.25">
      <c r="A559" s="5">
        <f t="shared" si="18"/>
        <v>62245</v>
      </c>
      <c r="B559" s="8">
        <f>B558*(1+aumento_risparmio_mensile)</f>
        <v>1000</v>
      </c>
      <c r="C559" s="8">
        <f>B559/(1+inflazione_mensile)^DATEDIF(A$2,A559,"M")</f>
        <v>398.84917130781162</v>
      </c>
      <c r="D559" s="10">
        <f>SUM(B$2:B559)</f>
        <v>558000</v>
      </c>
      <c r="E559" s="10">
        <f>SUM(C$2:C559)</f>
        <v>364985.00515431014</v>
      </c>
      <c r="F559" s="12">
        <f>B559+IF(ROW()&gt;2,F558*(1+rendimento_lordo_mensile),0)</f>
        <v>3726845.0697127683</v>
      </c>
      <c r="G559" s="12">
        <f>F559/(1+inflazione)^(($A559-$A$2)/365.24)</f>
        <v>1486467.0667434256</v>
      </c>
      <c r="H559" s="14">
        <f>(F559-D559)*tassazione</f>
        <v>823899.71812531981</v>
      </c>
      <c r="I559" s="14">
        <f>H559/(1+inflazione)^(($A559-$A$2)/365.24)</f>
        <v>328615.6989045075</v>
      </c>
      <c r="J559" s="16">
        <f t="shared" si="17"/>
        <v>2902945.3515874483</v>
      </c>
      <c r="K559" s="16">
        <f>J559/(1+inflazione)^(($A559-$A$2)/365.24)</f>
        <v>1157851.367838918</v>
      </c>
    </row>
    <row r="560" spans="1:11" x14ac:dyDescent="0.25">
      <c r="A560" s="5">
        <f t="shared" si="18"/>
        <v>62275</v>
      </c>
      <c r="B560" s="8">
        <f>B559*(1+aumento_risparmio_mensile)</f>
        <v>1000</v>
      </c>
      <c r="C560" s="8">
        <f>B560/(1+inflazione_mensile)^DATEDIF(A$2,A560,"M")</f>
        <v>398.19152562949898</v>
      </c>
      <c r="D560" s="10">
        <f>SUM(B$2:B560)</f>
        <v>559000</v>
      </c>
      <c r="E560" s="10">
        <f>SUM(C$2:C560)</f>
        <v>365383.19667993963</v>
      </c>
      <c r="F560" s="12">
        <f>B560+IF(ROW()&gt;2,F559*(1+rendimento_lordo_mensile),0)</f>
        <v>3748414.4735288867</v>
      </c>
      <c r="G560" s="12">
        <f>F560/(1+inflazione)^(($A560-$A$2)/365.24)</f>
        <v>1492640.2895328584</v>
      </c>
      <c r="H560" s="14">
        <f>(F560-D560)*tassazione</f>
        <v>829247.76311751059</v>
      </c>
      <c r="I560" s="14">
        <f>H560/(1+inflazione)^(($A560-$A$2)/365.24)</f>
        <v>330211.24797571229</v>
      </c>
      <c r="J560" s="16">
        <f t="shared" si="17"/>
        <v>2919166.7104113763</v>
      </c>
      <c r="K560" s="16">
        <f>J560/(1+inflazione)^(($A560-$A$2)/365.24)</f>
        <v>1162429.0415571462</v>
      </c>
    </row>
    <row r="561" spans="1:11" x14ac:dyDescent="0.25">
      <c r="A561" s="5">
        <f t="shared" si="18"/>
        <v>62306</v>
      </c>
      <c r="B561" s="8">
        <f>B560*(1+aumento_risparmio_mensile)</f>
        <v>1000</v>
      </c>
      <c r="C561" s="8">
        <f>B561/(1+inflazione_mensile)^DATEDIF(A$2,A561,"M")</f>
        <v>397.53496431557591</v>
      </c>
      <c r="D561" s="10">
        <f>SUM(B$2:B561)</f>
        <v>560000</v>
      </c>
      <c r="E561" s="10">
        <f>SUM(C$2:C561)</f>
        <v>365780.73164425523</v>
      </c>
      <c r="F561" s="12">
        <f>B561+IF(ROW()&gt;2,F560*(1+rendimento_lordo_mensile),0)</f>
        <v>3770102.9243589989</v>
      </c>
      <c r="G561" s="12">
        <f>F561/(1+inflazione)^(($A561-$A$2)/365.24)</f>
        <v>1498755.5865863226</v>
      </c>
      <c r="H561" s="14">
        <f>(F561-D561)*tassazione</f>
        <v>834626.76033333968</v>
      </c>
      <c r="I561" s="14">
        <f>H561/(1+inflazione)^(($A561-$A$2)/365.24)</f>
        <v>331795.05834756955</v>
      </c>
      <c r="J561" s="16">
        <f t="shared" si="17"/>
        <v>2935476.1640256592</v>
      </c>
      <c r="K561" s="16">
        <f>J561/(1+inflazione)^(($A561-$A$2)/365.24)</f>
        <v>1166960.5282387531</v>
      </c>
    </row>
    <row r="562" spans="1:11" x14ac:dyDescent="0.25">
      <c r="A562" s="5">
        <f t="shared" si="18"/>
        <v>62337</v>
      </c>
      <c r="B562" s="8">
        <f>B561*(1+aumento_risparmio_mensile)</f>
        <v>1000</v>
      </c>
      <c r="C562" s="8">
        <f>B562/(1+inflazione_mensile)^DATEDIF(A$2,A562,"M")</f>
        <v>396.87948557807937</v>
      </c>
      <c r="D562" s="10">
        <f>SUM(B$2:B562)</f>
        <v>561000</v>
      </c>
      <c r="E562" s="10">
        <f>SUM(C$2:C562)</f>
        <v>366177.61112983333</v>
      </c>
      <c r="F562" s="12">
        <f>B562+IF(ROW()&gt;2,F561*(1+rendimento_lordo_mensile),0)</f>
        <v>3791911.079253789</v>
      </c>
      <c r="G562" s="12">
        <f>F562/(1+inflazione)^(($A562-$A$2)/365.24)</f>
        <v>1504893.641506291</v>
      </c>
      <c r="H562" s="14">
        <f>(F562-D562)*tassazione</f>
        <v>840036.88060598518</v>
      </c>
      <c r="I562" s="14">
        <f>H562/(1+inflazione)^(($A562-$A$2)/365.24)</f>
        <v>333384.96969805053</v>
      </c>
      <c r="J562" s="16">
        <f t="shared" si="17"/>
        <v>2951874.1986478036</v>
      </c>
      <c r="K562" s="16">
        <f>J562/(1+inflazione)^(($A562-$A$2)/365.24)</f>
        <v>1171508.6718082405</v>
      </c>
    </row>
    <row r="563" spans="1:11" x14ac:dyDescent="0.25">
      <c r="A563" s="5">
        <f t="shared" si="18"/>
        <v>62367</v>
      </c>
      <c r="B563" s="8">
        <f>B562*(1+aumento_risparmio_mensile)</f>
        <v>1000</v>
      </c>
      <c r="C563" s="8">
        <f>B563/(1+inflazione_mensile)^DATEDIF(A$2,A563,"M")</f>
        <v>396.22508763199471</v>
      </c>
      <c r="D563" s="10">
        <f>SUM(B$2:B563)</f>
        <v>562000</v>
      </c>
      <c r="E563" s="10">
        <f>SUM(C$2:C563)</f>
        <v>366573.83621746534</v>
      </c>
      <c r="F563" s="12">
        <f>B563+IF(ROW()&gt;2,F562*(1+rendimento_lordo_mensile),0)</f>
        <v>3813839.5988903716</v>
      </c>
      <c r="G563" s="12">
        <f>F563/(1+inflazione)^(($A563-$A$2)/365.24)</f>
        <v>1511136.4713532373</v>
      </c>
      <c r="H563" s="14">
        <f>(F563-D563)*tassazione</f>
        <v>845478.29571149661</v>
      </c>
      <c r="I563" s="14">
        <f>H563/(1+inflazione)^(($A563-$A$2)/365.24)</f>
        <v>334999.16691801738</v>
      </c>
      <c r="J563" s="16">
        <f t="shared" si="17"/>
        <v>2968361.3031788748</v>
      </c>
      <c r="K563" s="16">
        <f>J563/(1+inflazione)^(($A563-$A$2)/365.24)</f>
        <v>1176137.3044352198</v>
      </c>
    </row>
    <row r="564" spans="1:11" x14ac:dyDescent="0.25">
      <c r="A564" s="5">
        <f t="shared" si="18"/>
        <v>62398</v>
      </c>
      <c r="B564" s="8">
        <f>B563*(1+aumento_risparmio_mensile)</f>
        <v>1000</v>
      </c>
      <c r="C564" s="8">
        <f>B564/(1+inflazione_mensile)^DATEDIF(A$2,A564,"M")</f>
        <v>395.57176869525011</v>
      </c>
      <c r="D564" s="10">
        <f>SUM(B$2:B564)</f>
        <v>563000</v>
      </c>
      <c r="E564" s="10">
        <f>SUM(C$2:C564)</f>
        <v>366969.4079861606</v>
      </c>
      <c r="F564" s="12">
        <f>B564+IF(ROW()&gt;2,F563*(1+rendimento_lordo_mensile),0)</f>
        <v>3835889.1475923047</v>
      </c>
      <c r="G564" s="12">
        <f>F564/(1+inflazione)^(($A564-$A$2)/365.24)</f>
        <v>1517320.6425222897</v>
      </c>
      <c r="H564" s="14">
        <f>(F564-D564)*tassazione</f>
        <v>850951.17837399931</v>
      </c>
      <c r="I564" s="14">
        <f>H564/(1+inflazione)^(($A564-$A$2)/365.24)</f>
        <v>336601.43425572396</v>
      </c>
      <c r="J564" s="16">
        <f t="shared" si="17"/>
        <v>2984937.9692183053</v>
      </c>
      <c r="K564" s="16">
        <f>J564/(1+inflazione)^(($A564-$A$2)/365.24)</f>
        <v>1180719.2082665658</v>
      </c>
    </row>
    <row r="565" spans="1:11" x14ac:dyDescent="0.25">
      <c r="A565" s="5">
        <f t="shared" si="18"/>
        <v>62428</v>
      </c>
      <c r="B565" s="8">
        <f>B564*(1+aumento_risparmio_mensile)</f>
        <v>1000</v>
      </c>
      <c r="C565" s="8">
        <f>B565/(1+inflazione_mensile)^DATEDIF(A$2,A565,"M")</f>
        <v>394.91952698871233</v>
      </c>
      <c r="D565" s="10">
        <f>SUM(B$2:B565)</f>
        <v>564000</v>
      </c>
      <c r="E565" s="10">
        <f>SUM(C$2:C565)</f>
        <v>367364.3275131493</v>
      </c>
      <c r="F565" s="12">
        <f>B565+IF(ROW()&gt;2,F564*(1+rendimento_lordo_mensile),0)</f>
        <v>3858060.3933497178</v>
      </c>
      <c r="G565" s="12">
        <f>F565/(1+inflazione)^(($A565-$A$2)/365.24)</f>
        <v>1523610.4437704943</v>
      </c>
      <c r="H565" s="14">
        <f>(F565-D565)*tassazione</f>
        <v>856455.70227092667</v>
      </c>
      <c r="I565" s="14">
        <f>H565/(1+inflazione)^(($A565-$A$2)/365.24)</f>
        <v>338228.20784663968</v>
      </c>
      <c r="J565" s="16">
        <f t="shared" si="17"/>
        <v>3001604.6910787914</v>
      </c>
      <c r="K565" s="16">
        <f>J565/(1+inflazione)^(($A565-$A$2)/365.24)</f>
        <v>1185382.2359238546</v>
      </c>
    </row>
    <row r="566" spans="1:11" x14ac:dyDescent="0.25">
      <c r="A566" s="5">
        <f t="shared" si="18"/>
        <v>62459</v>
      </c>
      <c r="B566" s="8">
        <f>B565*(1+aumento_risparmio_mensile)</f>
        <v>1000</v>
      </c>
      <c r="C566" s="8">
        <f>B566/(1+inflazione_mensile)^DATEDIF(A$2,A566,"M")</f>
        <v>394.26836073618171</v>
      </c>
      <c r="D566" s="10">
        <f>SUM(B$2:B566)</f>
        <v>565000</v>
      </c>
      <c r="E566" s="10">
        <f>SUM(C$2:C566)</f>
        <v>367758.5958738855</v>
      </c>
      <c r="F566" s="12">
        <f>B566+IF(ROW()&gt;2,F565*(1+rendimento_lordo_mensile),0)</f>
        <v>3880354.0078395465</v>
      </c>
      <c r="G566" s="12">
        <f>F566/(1+inflazione)^(($A566-$A$2)/365.24)</f>
        <v>1529841.0921001697</v>
      </c>
      <c r="H566" s="14">
        <f>(F566-D566)*tassazione</f>
        <v>861992.04203828215</v>
      </c>
      <c r="I566" s="14">
        <f>H566/(1+inflazione)^(($A566-$A$2)/365.24)</f>
        <v>339842.92265841895</v>
      </c>
      <c r="J566" s="16">
        <f t="shared" si="17"/>
        <v>3018361.9658012642</v>
      </c>
      <c r="K566" s="16">
        <f>J566/(1+inflazione)^(($A566-$A$2)/365.24)</f>
        <v>1189998.1694417507</v>
      </c>
    </row>
    <row r="567" spans="1:11" x14ac:dyDescent="0.25">
      <c r="A567" s="5">
        <f t="shared" si="18"/>
        <v>62490</v>
      </c>
      <c r="B567" s="8">
        <f>B566*(1+aumento_risparmio_mensile)</f>
        <v>1000</v>
      </c>
      <c r="C567" s="8">
        <f>B567/(1+inflazione_mensile)^DATEDIF(A$2,A567,"M")</f>
        <v>393.61826816438725</v>
      </c>
      <c r="D567" s="10">
        <f>SUM(B$2:B567)</f>
        <v>566000</v>
      </c>
      <c r="E567" s="10">
        <f>SUM(C$2:C567)</f>
        <v>368152.2141420499</v>
      </c>
      <c r="F567" s="12">
        <f>B567+IF(ROW()&gt;2,F566*(1+rendimento_lordo_mensile),0)</f>
        <v>3902770.6664458825</v>
      </c>
      <c r="G567" s="12">
        <f>F567/(1+inflazione)^(($A567-$A$2)/365.24)</f>
        <v>1536094.9456800916</v>
      </c>
      <c r="H567" s="14">
        <f>(F567-D567)*tassazione</f>
        <v>867560.37327592948</v>
      </c>
      <c r="I567" s="14">
        <f>H567/(1+inflazione)^(($A567-$A$2)/365.24)</f>
        <v>341463.85180123622</v>
      </c>
      <c r="J567" s="16">
        <f t="shared" si="17"/>
        <v>3035210.2931699529</v>
      </c>
      <c r="K567" s="16">
        <f>J567/(1+inflazione)^(($A567-$A$2)/365.24)</f>
        <v>1194631.0938788552</v>
      </c>
    </row>
    <row r="568" spans="1:11" x14ac:dyDescent="0.25">
      <c r="A568" s="5">
        <f t="shared" si="18"/>
        <v>62518</v>
      </c>
      <c r="B568" s="8">
        <f>B567*(1+aumento_risparmio_mensile)</f>
        <v>1000</v>
      </c>
      <c r="C568" s="8">
        <f>B568/(1+inflazione_mensile)^DATEDIF(A$2,A568,"M")</f>
        <v>392.96924750298172</v>
      </c>
      <c r="D568" s="10">
        <f>SUM(B$2:B568)</f>
        <v>567000</v>
      </c>
      <c r="E568" s="10">
        <f>SUM(C$2:C568)</f>
        <v>368545.18338955287</v>
      </c>
      <c r="F568" s="12">
        <f>B568+IF(ROW()&gt;2,F567*(1+rendimento_lordo_mensile),0)</f>
        <v>3925311.0482804333</v>
      </c>
      <c r="G568" s="12">
        <f>F568/(1+inflazione)^(($A568-$A$2)/365.24)</f>
        <v>1542622.9884773784</v>
      </c>
      <c r="H568" s="14">
        <f>(F568-D568)*tassazione</f>
        <v>873160.87255291268</v>
      </c>
      <c r="I568" s="14">
        <f>H568/(1+inflazione)^(($A568-$A$2)/365.24)</f>
        <v>343146.82787473704</v>
      </c>
      <c r="J568" s="16">
        <f t="shared" si="17"/>
        <v>3052150.1757275206</v>
      </c>
      <c r="K568" s="16">
        <f>J568/(1+inflazione)^(($A568-$A$2)/365.24)</f>
        <v>1199476.1606026413</v>
      </c>
    </row>
    <row r="569" spans="1:11" x14ac:dyDescent="0.25">
      <c r="A569" s="5">
        <f t="shared" si="18"/>
        <v>62549</v>
      </c>
      <c r="B569" s="8">
        <f>B568*(1+aumento_risparmio_mensile)</f>
        <v>1000</v>
      </c>
      <c r="C569" s="8">
        <f>B569/(1+inflazione_mensile)^DATEDIF(A$2,A569,"M")</f>
        <v>392.32129698453696</v>
      </c>
      <c r="D569" s="10">
        <f>SUM(B$2:B569)</f>
        <v>568000</v>
      </c>
      <c r="E569" s="10">
        <f>SUM(C$2:C569)</f>
        <v>368937.50468653743</v>
      </c>
      <c r="F569" s="12">
        <f>B569+IF(ROW()&gt;2,F568*(1+rendimento_lordo_mensile),0)</f>
        <v>3947975.8362030964</v>
      </c>
      <c r="G569" s="12">
        <f>F569/(1+inflazione)^(($A569-$A$2)/365.24)</f>
        <v>1548924.5478016601</v>
      </c>
      <c r="H569" s="14">
        <f>(F569-D569)*tassazione</f>
        <v>878793.71741280507</v>
      </c>
      <c r="I569" s="14">
        <f>H569/(1+inflazione)^(($A569-$A$2)/365.24)</f>
        <v>344780.51989894331</v>
      </c>
      <c r="J569" s="16">
        <f t="shared" si="17"/>
        <v>3069182.1187902912</v>
      </c>
      <c r="K569" s="16">
        <f>J569/(1+inflazione)^(($A569-$A$2)/365.24)</f>
        <v>1204144.0279027168</v>
      </c>
    </row>
    <row r="570" spans="1:11" x14ac:dyDescent="0.25">
      <c r="A570" s="5">
        <f t="shared" si="18"/>
        <v>62579</v>
      </c>
      <c r="B570" s="8">
        <f>B569*(1+aumento_risparmio_mensile)</f>
        <v>1000</v>
      </c>
      <c r="C570" s="8">
        <f>B570/(1+inflazione_mensile)^DATEDIF(A$2,A570,"M")</f>
        <v>391.67441484453906</v>
      </c>
      <c r="D570" s="10">
        <f>SUM(B$2:B570)</f>
        <v>569000</v>
      </c>
      <c r="E570" s="10">
        <f>SUM(C$2:C570)</f>
        <v>369329.17910138197</v>
      </c>
      <c r="F570" s="12">
        <f>B570+IF(ROW()&gt;2,F569*(1+rendimento_lordo_mensile),0)</f>
        <v>3970765.7168426472</v>
      </c>
      <c r="G570" s="12">
        <f>F570/(1+inflazione)^(($A570-$A$2)/365.24)</f>
        <v>1555333.9122327869</v>
      </c>
      <c r="H570" s="14">
        <f>(F570-D570)*tassazione</f>
        <v>884459.08637908834</v>
      </c>
      <c r="I570" s="14">
        <f>H570/(1+inflazione)^(($A570-$A$2)/365.24)</f>
        <v>346439.27874990692</v>
      </c>
      <c r="J570" s="16">
        <f t="shared" si="17"/>
        <v>3086306.6304635587</v>
      </c>
      <c r="K570" s="16">
        <f>J570/(1+inflazione)^(($A570-$A$2)/365.24)</f>
        <v>1208894.63348288</v>
      </c>
    </row>
    <row r="571" spans="1:11" x14ac:dyDescent="0.25">
      <c r="A571" s="5">
        <f t="shared" si="18"/>
        <v>62610</v>
      </c>
      <c r="B571" s="8">
        <f>B570*(1+aumento_risparmio_mensile)</f>
        <v>1000</v>
      </c>
      <c r="C571" s="8">
        <f>B571/(1+inflazione_mensile)^DATEDIF(A$2,A571,"M")</f>
        <v>391.02859932138381</v>
      </c>
      <c r="D571" s="10">
        <f>SUM(B$2:B571)</f>
        <v>570000</v>
      </c>
      <c r="E571" s="10">
        <f>SUM(C$2:C571)</f>
        <v>369720.20770070335</v>
      </c>
      <c r="F571" s="12">
        <f>B571+IF(ROW()&gt;2,F570*(1+rendimento_lordo_mensile),0)</f>
        <v>3993681.380617538</v>
      </c>
      <c r="G571" s="12">
        <f>F571/(1+inflazione)^(($A571-$A$2)/365.24)</f>
        <v>1561682.8670408509</v>
      </c>
      <c r="H571" s="14">
        <f>(F571-D571)*tassazione</f>
        <v>890157.15896055987</v>
      </c>
      <c r="I571" s="14">
        <f>H571/(1+inflazione)^(($A571-$A$2)/365.24)</f>
        <v>348085.65121624939</v>
      </c>
      <c r="J571" s="16">
        <f t="shared" si="17"/>
        <v>3103524.2216569781</v>
      </c>
      <c r="K571" s="16">
        <f>J571/(1+inflazione)^(($A571-$A$2)/365.24)</f>
        <v>1213597.2158246017</v>
      </c>
    </row>
    <row r="572" spans="1:11" x14ac:dyDescent="0.25">
      <c r="A572" s="5">
        <f t="shared" si="18"/>
        <v>62640</v>
      </c>
      <c r="B572" s="8">
        <f>B571*(1+aumento_risparmio_mensile)</f>
        <v>1000</v>
      </c>
      <c r="C572" s="8">
        <f>B572/(1+inflazione_mensile)^DATEDIF(A$2,A572,"M")</f>
        <v>390.38384865637136</v>
      </c>
      <c r="D572" s="10">
        <f>SUM(B$2:B572)</f>
        <v>571000</v>
      </c>
      <c r="E572" s="10">
        <f>SUM(C$2:C572)</f>
        <v>370110.59154935973</v>
      </c>
      <c r="F572" s="12">
        <f>B572+IF(ROW()&gt;2,F571*(1+rendimento_lordo_mensile),0)</f>
        <v>4016723.5217568171</v>
      </c>
      <c r="G572" s="12">
        <f>F572/(1+inflazione)^(($A572-$A$2)/365.24)</f>
        <v>1568140.505016628</v>
      </c>
      <c r="H572" s="14">
        <f>(F572-D572)*tassazione</f>
        <v>895888.11565677251</v>
      </c>
      <c r="I572" s="14">
        <f>H572/(1+inflazione)^(($A572-$A$2)/365.24)</f>
        <v>349757.31700596283</v>
      </c>
      <c r="J572" s="16">
        <f t="shared" si="17"/>
        <v>3120835.4061000445</v>
      </c>
      <c r="K572" s="16">
        <f>J572/(1+inflazione)^(($A572-$A$2)/365.24)</f>
        <v>1218383.1880106651</v>
      </c>
    </row>
    <row r="573" spans="1:11" x14ac:dyDescent="0.25">
      <c r="A573" s="5">
        <f t="shared" si="18"/>
        <v>62671</v>
      </c>
      <c r="B573" s="8">
        <f>B572*(1+aumento_risparmio_mensile)</f>
        <v>1000</v>
      </c>
      <c r="C573" s="8">
        <f>B573/(1+inflazione_mensile)^DATEDIF(A$2,A573,"M")</f>
        <v>389.74016109370166</v>
      </c>
      <c r="D573" s="10">
        <f>SUM(B$2:B573)</f>
        <v>572000</v>
      </c>
      <c r="E573" s="10">
        <f>SUM(C$2:C573)</f>
        <v>370500.33171045344</v>
      </c>
      <c r="F573" s="12">
        <f>B573+IF(ROW()&gt;2,F572*(1+rendimento_lordo_mensile),0)</f>
        <v>4039892.8383211582</v>
      </c>
      <c r="G573" s="12">
        <f>F573/(1+inflazione)^(($A573-$A$2)/365.24)</f>
        <v>1574537.2260588827</v>
      </c>
      <c r="H573" s="14">
        <f>(F573-D573)*tassazione</f>
        <v>901652.13796350115</v>
      </c>
      <c r="I573" s="14">
        <f>H573/(1+inflazione)^(($A573-$A$2)/365.24)</f>
        <v>351416.46399934823</v>
      </c>
      <c r="J573" s="16">
        <f t="shared" si="17"/>
        <v>3138240.7003576569</v>
      </c>
      <c r="K573" s="16">
        <f>J573/(1+inflazione)^(($A573-$A$2)/365.24)</f>
        <v>1223120.7620595344</v>
      </c>
    </row>
    <row r="574" spans="1:11" x14ac:dyDescent="0.25">
      <c r="A574" s="5">
        <f t="shared" si="18"/>
        <v>62702</v>
      </c>
      <c r="B574" s="8">
        <f>B573*(1+aumento_risparmio_mensile)</f>
        <v>1000</v>
      </c>
      <c r="C574" s="8">
        <f>B574/(1+inflazione_mensile)^DATEDIF(A$2,A574,"M")</f>
        <v>389.09753488046982</v>
      </c>
      <c r="D574" s="10">
        <f>SUM(B$2:B574)</f>
        <v>573000</v>
      </c>
      <c r="E574" s="10">
        <f>SUM(C$2:C574)</f>
        <v>370889.42924533389</v>
      </c>
      <c r="F574" s="12">
        <f>B574+IF(ROW()&gt;2,F573*(1+rendimento_lordo_mensile),0)</f>
        <v>4063190.0322240097</v>
      </c>
      <c r="G574" s="12">
        <f>F574/(1+inflazione)^(($A574-$A$2)/365.24)</f>
        <v>1580957.7960819539</v>
      </c>
      <c r="H574" s="14">
        <f>(F574-D574)*tassazione</f>
        <v>907449.40837824252</v>
      </c>
      <c r="I574" s="14">
        <f>H574/(1+inflazione)^(($A574-$A$2)/365.24)</f>
        <v>353081.98862170405</v>
      </c>
      <c r="J574" s="16">
        <f t="shared" si="17"/>
        <v>3155740.6238457672</v>
      </c>
      <c r="K574" s="16">
        <f>J574/(1+inflazione)^(($A574-$A$2)/365.24)</f>
        <v>1227875.8074602499</v>
      </c>
    </row>
    <row r="575" spans="1:11" x14ac:dyDescent="0.25">
      <c r="A575" s="5">
        <f t="shared" si="18"/>
        <v>62732</v>
      </c>
      <c r="B575" s="8">
        <f>B574*(1+aumento_risparmio_mensile)</f>
        <v>1000</v>
      </c>
      <c r="C575" s="8">
        <f>B575/(1+inflazione_mensile)^DATEDIF(A$2,A575,"M")</f>
        <v>388.45596826666127</v>
      </c>
      <c r="D575" s="10">
        <f>SUM(B$2:B575)</f>
        <v>574000</v>
      </c>
      <c r="E575" s="10">
        <f>SUM(C$2:C575)</f>
        <v>371277.88521360053</v>
      </c>
      <c r="F575" s="12">
        <f>B575+IF(ROW()&gt;2,F574*(1+rendimento_lordo_mensile),0)</f>
        <v>4086615.8092528582</v>
      </c>
      <c r="G575" s="12">
        <f>F575/(1+inflazione)^(($A575-$A$2)/365.24)</f>
        <v>1587488.3758487466</v>
      </c>
      <c r="H575" s="14">
        <f>(F575-D575)*tassazione</f>
        <v>913280.11040574312</v>
      </c>
      <c r="I575" s="14">
        <f>H575/(1+inflazione)^(($A575-$A$2)/365.24)</f>
        <v>354773.14894155489</v>
      </c>
      <c r="J575" s="16">
        <f t="shared" si="17"/>
        <v>3173335.698847115</v>
      </c>
      <c r="K575" s="16">
        <f>J575/(1+inflazione)^(($A575-$A$2)/365.24)</f>
        <v>1232715.2269071918</v>
      </c>
    </row>
    <row r="576" spans="1:11" x14ac:dyDescent="0.25">
      <c r="A576" s="5">
        <f t="shared" si="18"/>
        <v>62763</v>
      </c>
      <c r="B576" s="8">
        <f>B575*(1+aumento_risparmio_mensile)</f>
        <v>1000</v>
      </c>
      <c r="C576" s="8">
        <f>B576/(1+inflazione_mensile)^DATEDIF(A$2,A576,"M")</f>
        <v>387.81545950514715</v>
      </c>
      <c r="D576" s="10">
        <f>SUM(B$2:B576)</f>
        <v>575000</v>
      </c>
      <c r="E576" s="10">
        <f>SUM(C$2:C576)</f>
        <v>371665.70067310566</v>
      </c>
      <c r="F576" s="12">
        <f>B576+IF(ROW()&gt;2,F575*(1+rendimento_lordo_mensile),0)</f>
        <v>4110170.8790906104</v>
      </c>
      <c r="G576" s="12">
        <f>F576/(1+inflazione)^(($A576-$A$2)/365.24)</f>
        <v>1593957.2722754157</v>
      </c>
      <c r="H576" s="14">
        <f>(F576-D576)*tassazione</f>
        <v>919144.42856355873</v>
      </c>
      <c r="I576" s="14">
        <f>H576/(1+inflazione)^(($A576-$A$2)/365.24)</f>
        <v>356451.59028144088</v>
      </c>
      <c r="J576" s="16">
        <f t="shared" si="17"/>
        <v>3191026.4505270515</v>
      </c>
      <c r="K576" s="16">
        <f>J576/(1+inflazione)^(($A576-$A$2)/365.24)</f>
        <v>1237505.6819939748</v>
      </c>
    </row>
    <row r="577" spans="1:11" x14ac:dyDescent="0.25">
      <c r="A577" s="5">
        <f t="shared" si="18"/>
        <v>62793</v>
      </c>
      <c r="B577" s="8">
        <f>B576*(1+aumento_risparmio_mensile)</f>
        <v>1000</v>
      </c>
      <c r="C577" s="8">
        <f>B577/(1+inflazione_mensile)^DATEDIF(A$2,A577,"M")</f>
        <v>387.17600685167866</v>
      </c>
      <c r="D577" s="10">
        <f>SUM(B$2:B577)</f>
        <v>576000</v>
      </c>
      <c r="E577" s="10">
        <f>SUM(C$2:C577)</f>
        <v>372052.87667995732</v>
      </c>
      <c r="F577" s="12">
        <f>B577+IF(ROW()&gt;2,F576*(1+rendimento_lordo_mensile),0)</f>
        <v>4133855.9553370937</v>
      </c>
      <c r="G577" s="12">
        <f>F577/(1+inflazione)^(($A577-$A$2)/365.24)</f>
        <v>1600537.0731808161</v>
      </c>
      <c r="H577" s="14">
        <f>(F577-D577)*tassazione</f>
        <v>925042.54838764435</v>
      </c>
      <c r="I577" s="14">
        <f>H577/(1+inflazione)^(($A577-$A$2)/365.24)</f>
        <v>358155.89826069586</v>
      </c>
      <c r="J577" s="16">
        <f t="shared" si="17"/>
        <v>3208813.4069494493</v>
      </c>
      <c r="K577" s="16">
        <f>J577/(1+inflazione)^(($A577-$A$2)/365.24)</f>
        <v>1242381.1749201203</v>
      </c>
    </row>
    <row r="578" spans="1:11" x14ac:dyDescent="0.25">
      <c r="A578" s="5">
        <f t="shared" si="18"/>
        <v>62824</v>
      </c>
      <c r="B578" s="8">
        <f>B577*(1+aumento_risparmio_mensile)</f>
        <v>1000</v>
      </c>
      <c r="C578" s="8">
        <f>B578/(1+inflazione_mensile)^DATEDIF(A$2,A578,"M")</f>
        <v>386.5376085648839</v>
      </c>
      <c r="D578" s="10">
        <f>SUM(B$2:B578)</f>
        <v>577000</v>
      </c>
      <c r="E578" s="10">
        <f>SUM(C$2:C578)</f>
        <v>372439.41428852221</v>
      </c>
      <c r="F578" s="12">
        <f>B578+IF(ROW()&gt;2,F577*(1+rendimento_lordo_mensile),0)</f>
        <v>4157671.7555306735</v>
      </c>
      <c r="G578" s="12">
        <f>F578/(1+inflazione)^(($A578-$A$2)/365.24)</f>
        <v>1607054.6739220575</v>
      </c>
      <c r="H578" s="14">
        <f>(F578-D578)*tassazione</f>
        <v>930974.65643797512</v>
      </c>
      <c r="I578" s="14">
        <f>H578/(1+inflazione)^(($A578-$A$2)/365.24)</f>
        <v>359847.35229312687</v>
      </c>
      <c r="J578" s="16">
        <f t="shared" si="17"/>
        <v>3226697.0990926987</v>
      </c>
      <c r="K578" s="16">
        <f>J578/(1+inflazione)^(($A578-$A$2)/365.24)</f>
        <v>1247207.3216289307</v>
      </c>
    </row>
    <row r="579" spans="1:11" x14ac:dyDescent="0.25">
      <c r="A579" s="5">
        <f t="shared" si="18"/>
        <v>62855</v>
      </c>
      <c r="B579" s="8">
        <f>B578*(1+aumento_risparmio_mensile)</f>
        <v>1000</v>
      </c>
      <c r="C579" s="8">
        <f>B579/(1+inflazione_mensile)^DATEDIF(A$2,A579,"M")</f>
        <v>385.90026290626184</v>
      </c>
      <c r="D579" s="10">
        <f>SUM(B$2:B579)</f>
        <v>578000</v>
      </c>
      <c r="E579" s="10">
        <f>SUM(C$2:C579)</f>
        <v>372825.31455142848</v>
      </c>
      <c r="F579" s="12">
        <f>B579+IF(ROW()&gt;2,F578*(1+rendimento_lordo_mensile),0)</f>
        <v>4181619.0011699912</v>
      </c>
      <c r="G579" s="12">
        <f>F579/(1+inflazione)^(($A579-$A$2)/365.24)</f>
        <v>1613596.5920971576</v>
      </c>
      <c r="H579" s="14">
        <f>(F579-D579)*tassazione</f>
        <v>936940.94030419772</v>
      </c>
      <c r="I579" s="14">
        <f>H579/(1+inflazione)^(($A579-$A$2)/365.24)</f>
        <v>361545.30287148466</v>
      </c>
      <c r="J579" s="16">
        <f t="shared" ref="J579:J613" si="19">F579-H579</f>
        <v>3244678.0608657934</v>
      </c>
      <c r="K579" s="16">
        <f>J579/(1+inflazione)^(($A579-$A$2)/365.24)</f>
        <v>1252051.2892256728</v>
      </c>
    </row>
    <row r="580" spans="1:11" x14ac:dyDescent="0.25">
      <c r="A580" s="5">
        <f t="shared" ref="A580:A613" si="20">EDATE(A579,1)</f>
        <v>62884</v>
      </c>
      <c r="B580" s="8">
        <f>B579*(1+aumento_risparmio_mensile)</f>
        <v>1000</v>
      </c>
      <c r="C580" s="8">
        <f>B580/(1+inflazione_mensile)^DATEDIF(A$2,A580,"M")</f>
        <v>385.26396814017795</v>
      </c>
      <c r="D580" s="10">
        <f>SUM(B$2:B580)</f>
        <v>579000</v>
      </c>
      <c r="E580" s="10">
        <f>SUM(C$2:C580)</f>
        <v>373210.57851956866</v>
      </c>
      <c r="F580" s="12">
        <f>B580+IF(ROW()&gt;2,F579*(1+rendimento_lordo_mensile),0)</f>
        <v>4205698.4177358234</v>
      </c>
      <c r="G580" s="12">
        <f>F580/(1+inflazione)^(($A580-$A$2)/365.24)</f>
        <v>1620338.6158586643</v>
      </c>
      <c r="H580" s="14">
        <f>(F580-D580)*tassazione</f>
        <v>942941.58861131407</v>
      </c>
      <c r="I580" s="14">
        <f>H580/(1+inflazione)^(($A580-$A$2)/365.24)</f>
        <v>363289.16550050146</v>
      </c>
      <c r="J580" s="16">
        <f t="shared" si="19"/>
        <v>3262756.8291245094</v>
      </c>
      <c r="K580" s="16">
        <f>J580/(1+inflazione)^(($A580-$A$2)/365.24)</f>
        <v>1257049.4503581629</v>
      </c>
    </row>
    <row r="581" spans="1:11" x14ac:dyDescent="0.25">
      <c r="A581" s="5">
        <f t="shared" si="20"/>
        <v>62915</v>
      </c>
      <c r="B581" s="8">
        <f>B580*(1+aumento_risparmio_mensile)</f>
        <v>1000</v>
      </c>
      <c r="C581" s="8">
        <f>B581/(1+inflazione_mensile)^DATEDIF(A$2,A581,"M")</f>
        <v>384.62872253385962</v>
      </c>
      <c r="D581" s="10">
        <f>SUM(B$2:B581)</f>
        <v>580000</v>
      </c>
      <c r="E581" s="10">
        <f>SUM(C$2:C581)</f>
        <v>373595.20724210254</v>
      </c>
      <c r="F581" s="12">
        <f>B581+IF(ROW()&gt;2,F580*(1+rendimento_lordo_mensile),0)</f>
        <v>4229910.734713058</v>
      </c>
      <c r="G581" s="12">
        <f>F581/(1+inflazione)^(($A581-$A$2)/365.24)</f>
        <v>1626930.1667088435</v>
      </c>
      <c r="H581" s="14">
        <f>(F581-D581)*tassazione</f>
        <v>948976.79102539516</v>
      </c>
      <c r="I581" s="14">
        <f>H581/(1+inflazione)^(($A581-$A$2)/365.24)</f>
        <v>365000.36659296154</v>
      </c>
      <c r="J581" s="16">
        <f t="shared" si="19"/>
        <v>3280933.9436876629</v>
      </c>
      <c r="K581" s="16">
        <f>J581/(1+inflazione)^(($A581-$A$2)/365.24)</f>
        <v>1261929.800115882</v>
      </c>
    </row>
    <row r="582" spans="1:11" x14ac:dyDescent="0.25">
      <c r="A582" s="5">
        <f t="shared" si="20"/>
        <v>62945</v>
      </c>
      <c r="B582" s="8">
        <f>B581*(1+aumento_risparmio_mensile)</f>
        <v>1000</v>
      </c>
      <c r="C582" s="8">
        <f>B582/(1+inflazione_mensile)^DATEDIF(A$2,A582,"M")</f>
        <v>383.99452435739119</v>
      </c>
      <c r="D582" s="10">
        <f>SUM(B$2:B582)</f>
        <v>581000</v>
      </c>
      <c r="E582" s="10">
        <f>SUM(C$2:C582)</f>
        <v>373979.20176645991</v>
      </c>
      <c r="F582" s="12">
        <f>B582+IF(ROW()&gt;2,F581*(1+rendimento_lordo_mensile),0)</f>
        <v>4254256.6856127968</v>
      </c>
      <c r="G582" s="12">
        <f>F582/(1+inflazione)^(($A582-$A$2)/365.24)</f>
        <v>1633634.891680148</v>
      </c>
      <c r="H582" s="14">
        <f>(F582-D582)*tassazione</f>
        <v>955046.73825932725</v>
      </c>
      <c r="I582" s="14">
        <f>H582/(1+inflazione)^(($A582-$A$2)/365.24)</f>
        <v>366738.02031788282</v>
      </c>
      <c r="J582" s="16">
        <f t="shared" si="19"/>
        <v>3299209.9473534697</v>
      </c>
      <c r="K582" s="16">
        <f>J582/(1+inflazione)^(($A582-$A$2)/365.24)</f>
        <v>1266896.8713622652</v>
      </c>
    </row>
    <row r="583" spans="1:11" x14ac:dyDescent="0.25">
      <c r="A583" s="5">
        <f t="shared" si="20"/>
        <v>62976</v>
      </c>
      <c r="B583" s="8">
        <f>B582*(1+aumento_risparmio_mensile)</f>
        <v>1000</v>
      </c>
      <c r="C583" s="8">
        <f>B583/(1+inflazione_mensile)^DATEDIF(A$2,A583,"M")</f>
        <v>383.36137188370952</v>
      </c>
      <c r="D583" s="10">
        <f>SUM(B$2:B583)</f>
        <v>582000</v>
      </c>
      <c r="E583" s="10">
        <f>SUM(C$2:C583)</f>
        <v>374362.56313834363</v>
      </c>
      <c r="F583" s="12">
        <f>B583+IF(ROW()&gt;2,F582*(1+rendimento_lordo_mensile),0)</f>
        <v>4278737.0079945736</v>
      </c>
      <c r="G583" s="12">
        <f>F583/(1+inflazione)^(($A583-$A$2)/365.24)</f>
        <v>1640276.1057369825</v>
      </c>
      <c r="H583" s="14">
        <f>(F583-D583)*tassazione</f>
        <v>961151.62207858916</v>
      </c>
      <c r="I583" s="14">
        <f>H583/(1+inflazione)^(($A583-$A$2)/365.24)</f>
        <v>368462.47776859195</v>
      </c>
      <c r="J583" s="16">
        <f t="shared" si="19"/>
        <v>3317585.3859159844</v>
      </c>
      <c r="K583" s="16">
        <f>J583/(1+inflazione)^(($A583-$A$2)/365.24)</f>
        <v>1271813.6279683907</v>
      </c>
    </row>
    <row r="584" spans="1:11" x14ac:dyDescent="0.25">
      <c r="A584" s="5">
        <f t="shared" si="20"/>
        <v>63006</v>
      </c>
      <c r="B584" s="8">
        <f>B583*(1+aumento_risparmio_mensile)</f>
        <v>1000</v>
      </c>
      <c r="C584" s="8">
        <f>B584/(1+inflazione_mensile)^DATEDIF(A$2,A584,"M")</f>
        <v>382.72926338859929</v>
      </c>
      <c r="D584" s="10">
        <f>SUM(B$2:B584)</f>
        <v>583000</v>
      </c>
      <c r="E584" s="10">
        <f>SUM(C$2:C584)</f>
        <v>374745.29240173224</v>
      </c>
      <c r="F584" s="12">
        <f>B584+IF(ROW()&gt;2,F583*(1+rendimento_lordo_mensile),0)</f>
        <v>4303352.4434887012</v>
      </c>
      <c r="G584" s="12">
        <f>F584/(1+inflazione)^(($A584-$A$2)/365.24)</f>
        <v>1647031.4126038137</v>
      </c>
      <c r="H584" s="14">
        <f>(F584-D584)*tassazione</f>
        <v>967291.6353070623</v>
      </c>
      <c r="I584" s="14">
        <f>H584/(1+inflazione)^(($A584-$A$2)/365.24)</f>
        <v>370213.62517267565</v>
      </c>
      <c r="J584" s="16">
        <f t="shared" si="19"/>
        <v>3336060.8081816388</v>
      </c>
      <c r="K584" s="16">
        <f>J584/(1+inflazione)^(($A584-$A$2)/365.24)</f>
        <v>1276817.7874311381</v>
      </c>
    </row>
    <row r="585" spans="1:11" x14ac:dyDescent="0.25">
      <c r="A585" s="5">
        <f t="shared" si="20"/>
        <v>63037</v>
      </c>
      <c r="B585" s="8">
        <f>B584*(1+aumento_risparmio_mensile)</f>
        <v>1000</v>
      </c>
      <c r="C585" s="8">
        <f>B585/(1+inflazione_mensile)^DATEDIF(A$2,A585,"M")</f>
        <v>382.09819715068778</v>
      </c>
      <c r="D585" s="10">
        <f>SUM(B$2:B585)</f>
        <v>584000</v>
      </c>
      <c r="E585" s="10">
        <f>SUM(C$2:C585)</f>
        <v>375127.39059888292</v>
      </c>
      <c r="F585" s="12">
        <f>B585+IF(ROW()&gt;2,F584*(1+rendimento_lordo_mensile),0)</f>
        <v>4328103.7378187394</v>
      </c>
      <c r="G585" s="12">
        <f>F585/(1+inflazione)^(($A585-$A$2)/365.24)</f>
        <v>1653722.6780629384</v>
      </c>
      <c r="H585" s="14">
        <f>(F585-D585)*tassazione</f>
        <v>973466.97183287225</v>
      </c>
      <c r="I585" s="14">
        <f>H585/(1+inflazione)^(($A585-$A$2)/365.24)</f>
        <v>371951.43766969867</v>
      </c>
      <c r="J585" s="16">
        <f t="shared" si="19"/>
        <v>3354636.765985867</v>
      </c>
      <c r="K585" s="16">
        <f>J585/(1+inflazione)^(($A585-$A$2)/365.24)</f>
        <v>1281771.2403932398</v>
      </c>
    </row>
    <row r="586" spans="1:11" x14ac:dyDescent="0.25">
      <c r="A586" s="5">
        <f t="shared" si="20"/>
        <v>63068</v>
      </c>
      <c r="B586" s="8">
        <f>B585*(1+aumento_risparmio_mensile)</f>
        <v>1000</v>
      </c>
      <c r="C586" s="8">
        <f>B586/(1+inflazione_mensile)^DATEDIF(A$2,A586,"M")</f>
        <v>381.46817145144081</v>
      </c>
      <c r="D586" s="10">
        <f>SUM(B$2:B586)</f>
        <v>585000</v>
      </c>
      <c r="E586" s="10">
        <f>SUM(C$2:C586)</f>
        <v>375508.85877033434</v>
      </c>
      <c r="F586" s="12">
        <f>B586+IF(ROW()&gt;2,F585*(1+rendimento_lordo_mensile),0)</f>
        <v>4352991.6408240842</v>
      </c>
      <c r="G586" s="12">
        <f>F586/(1+inflazione)^(($A586-$A$2)/365.24)</f>
        <v>1660438.933655215</v>
      </c>
      <c r="H586" s="14">
        <f>(F586-D586)*tassazione</f>
        <v>979677.82661426195</v>
      </c>
      <c r="I586" s="14">
        <f>H586/(1+inflazione)^(($A586-$A$2)/365.24)</f>
        <v>373695.91765195457</v>
      </c>
      <c r="J586" s="16">
        <f t="shared" si="19"/>
        <v>3373313.8142098221</v>
      </c>
      <c r="K586" s="16">
        <f>J586/(1+inflazione)^(($A586-$A$2)/365.24)</f>
        <v>1286743.0160032602</v>
      </c>
    </row>
    <row r="587" spans="1:11" x14ac:dyDescent="0.25">
      <c r="A587" s="5">
        <f t="shared" si="20"/>
        <v>63098</v>
      </c>
      <c r="B587" s="8">
        <f>B586*(1+aumento_risparmio_mensile)</f>
        <v>1000</v>
      </c>
      <c r="C587" s="8">
        <f>B587/(1+inflazione_mensile)^DATEDIF(A$2,A587,"M")</f>
        <v>380.83918457515796</v>
      </c>
      <c r="D587" s="10">
        <f>SUM(B$2:B587)</f>
        <v>586000</v>
      </c>
      <c r="E587" s="10">
        <f>SUM(C$2:C587)</f>
        <v>375889.69795490947</v>
      </c>
      <c r="F587" s="12">
        <f>B587+IF(ROW()&gt;2,F586*(1+rendimento_lordo_mensile),0)</f>
        <v>4378016.9064826854</v>
      </c>
      <c r="G587" s="12">
        <f>F587/(1+inflazione)^(($A587-$A$2)/365.24)</f>
        <v>1667270.6700222767</v>
      </c>
      <c r="H587" s="14">
        <f>(F587-D587)*tassazione</f>
        <v>985924.39568549825</v>
      </c>
      <c r="I587" s="14">
        <f>H587/(1+inflazione)^(($A587-$A$2)/365.24)</f>
        <v>375467.44631155528</v>
      </c>
      <c r="J587" s="16">
        <f t="shared" si="19"/>
        <v>3392092.5107971872</v>
      </c>
      <c r="K587" s="16">
        <f>J587/(1+inflazione)^(($A587-$A$2)/365.24)</f>
        <v>1291803.2237107216</v>
      </c>
    </row>
    <row r="588" spans="1:11" x14ac:dyDescent="0.25">
      <c r="A588" s="5">
        <f t="shared" si="20"/>
        <v>63129</v>
      </c>
      <c r="B588" s="8">
        <f>B587*(1+aumento_risparmio_mensile)</f>
        <v>1000</v>
      </c>
      <c r="C588" s="8">
        <f>B588/(1+inflazione_mensile)^DATEDIF(A$2,A588,"M")</f>
        <v>380.21123480896756</v>
      </c>
      <c r="D588" s="10">
        <f>SUM(B$2:B588)</f>
        <v>587000</v>
      </c>
      <c r="E588" s="10">
        <f>SUM(C$2:C588)</f>
        <v>376269.90918971843</v>
      </c>
      <c r="F588" s="12">
        <f>B588+IF(ROW()&gt;2,F587*(1+rendimento_lordo_mensile),0)</f>
        <v>4403180.2929338897</v>
      </c>
      <c r="G588" s="12">
        <f>F588/(1+inflazione)^(($A588-$A$2)/365.24)</f>
        <v>1674037.5635451481</v>
      </c>
      <c r="H588" s="14">
        <f>(F588-D588)*tassazione</f>
        <v>992206.8761628113</v>
      </c>
      <c r="I588" s="14">
        <f>H588/(1+inflazione)^(($A588-$A$2)/365.24)</f>
        <v>377225.43048483651</v>
      </c>
      <c r="J588" s="16">
        <f t="shared" si="19"/>
        <v>3410973.4167710785</v>
      </c>
      <c r="K588" s="16">
        <f>J588/(1+inflazione)^(($A588-$A$2)/365.24)</f>
        <v>1296812.1330603117</v>
      </c>
    </row>
    <row r="589" spans="1:11" x14ac:dyDescent="0.25">
      <c r="A589" s="5">
        <f t="shared" si="20"/>
        <v>63159</v>
      </c>
      <c r="B589" s="8">
        <f>B588*(1+aumento_risparmio_mensile)</f>
        <v>1000</v>
      </c>
      <c r="C589" s="8">
        <f>B589/(1+inflazione_mensile)^DATEDIF(A$2,A589,"M")</f>
        <v>379.58432044282205</v>
      </c>
      <c r="D589" s="10">
        <f>SUM(B$2:B589)</f>
        <v>588000</v>
      </c>
      <c r="E589" s="10">
        <f>SUM(C$2:C589)</f>
        <v>376649.49351016124</v>
      </c>
      <c r="F589" s="12">
        <f>B589+IF(ROW()&gt;2,F588*(1+rendimento_lordo_mensile),0)</f>
        <v>4428482.5625014063</v>
      </c>
      <c r="G589" s="12">
        <f>F589/(1+inflazione)^(($A589-$A$2)/365.24)</f>
        <v>1680920.8740017163</v>
      </c>
      <c r="H589" s="14">
        <f>(F589-D589)*tassazione</f>
        <v>998525.46625036572</v>
      </c>
      <c r="I589" s="14">
        <f>H589/(1+inflazione)^(($A589-$A$2)/365.24)</f>
        <v>379010.70530454477</v>
      </c>
      <c r="J589" s="16">
        <f t="shared" si="19"/>
        <v>3429957.0962510407</v>
      </c>
      <c r="K589" s="16">
        <f>J589/(1+inflazione)^(($A589-$A$2)/365.24)</f>
        <v>1301910.1686971714</v>
      </c>
    </row>
    <row r="590" spans="1:11" x14ac:dyDescent="0.25">
      <c r="A590" s="5">
        <f t="shared" si="20"/>
        <v>63190</v>
      </c>
      <c r="B590" s="8">
        <f>B589*(1+aumento_risparmio_mensile)</f>
        <v>1000</v>
      </c>
      <c r="C590" s="8">
        <f>B590/(1+inflazione_mensile)^DATEDIF(A$2,A590,"M")</f>
        <v>378.95843976949391</v>
      </c>
      <c r="D590" s="10">
        <f>SUM(B$2:B590)</f>
        <v>589000</v>
      </c>
      <c r="E590" s="10">
        <f>SUM(C$2:C590)</f>
        <v>377028.45194993075</v>
      </c>
      <c r="F590" s="12">
        <f>B590+IF(ROW()&gt;2,F589*(1+rendimento_lordo_mensile),0)</f>
        <v>4453924.4817164037</v>
      </c>
      <c r="G590" s="12">
        <f>F590/(1+inflazione)^(($A590-$A$2)/365.24)</f>
        <v>1687738.8011507215</v>
      </c>
      <c r="H590" s="14">
        <f>(F590-D590)*tassazione</f>
        <v>1004880.365246265</v>
      </c>
      <c r="I590" s="14">
        <f>H590/(1+inflazione)^(($A590-$A$2)/365.24)</f>
        <v>380782.29433451331</v>
      </c>
      <c r="J590" s="16">
        <f t="shared" si="19"/>
        <v>3449044.1164701385</v>
      </c>
      <c r="K590" s="16">
        <f>J590/(1+inflazione)^(($A590-$A$2)/365.24)</f>
        <v>1306956.5068162081</v>
      </c>
    </row>
    <row r="591" spans="1:11" x14ac:dyDescent="0.25">
      <c r="A591" s="5">
        <f t="shared" si="20"/>
        <v>63221</v>
      </c>
      <c r="B591" s="8">
        <f>B590*(1+aumento_risparmio_mensile)</f>
        <v>1000</v>
      </c>
      <c r="C591" s="8">
        <f>B591/(1+inflazione_mensile)^DATEDIF(A$2,A591,"M")</f>
        <v>378.33359108457029</v>
      </c>
      <c r="D591" s="10">
        <f>SUM(B$2:B591)</f>
        <v>590000</v>
      </c>
      <c r="E591" s="10">
        <f>SUM(C$2:C591)</f>
        <v>377406.78554101533</v>
      </c>
      <c r="F591" s="12">
        <f>B591+IF(ROW()&gt;2,F590*(1+rendimento_lordo_mensile),0)</f>
        <v>4479506.8213407286</v>
      </c>
      <c r="G591" s="12">
        <f>F591/(1+inflazione)^(($A591-$A$2)/365.24)</f>
        <v>1694582.2089283776</v>
      </c>
      <c r="H591" s="14">
        <f>(F591-D591)*tassazione</f>
        <v>1011271.7735485894</v>
      </c>
      <c r="I591" s="14">
        <f>H591/(1+inflazione)^(($A591-$A$2)/365.24)</f>
        <v>382560.67558213399</v>
      </c>
      <c r="J591" s="16">
        <f t="shared" si="19"/>
        <v>3468235.047792139</v>
      </c>
      <c r="K591" s="16">
        <f>J591/(1+inflazione)^(($A591-$A$2)/365.24)</f>
        <v>1312021.5333462437</v>
      </c>
    </row>
    <row r="592" spans="1:11" x14ac:dyDescent="0.25">
      <c r="A592" s="5">
        <f t="shared" si="20"/>
        <v>63249</v>
      </c>
      <c r="B592" s="8">
        <f>B591*(1+aumento_risparmio_mensile)</f>
        <v>1000</v>
      </c>
      <c r="C592" s="8">
        <f>B592/(1+inflazione_mensile)^DATEDIF(A$2,A592,"M")</f>
        <v>377.7097726864489</v>
      </c>
      <c r="D592" s="10">
        <f>SUM(B$2:B592)</f>
        <v>591000</v>
      </c>
      <c r="E592" s="10">
        <f>SUM(C$2:C592)</f>
        <v>377784.4953137018</v>
      </c>
      <c r="F592" s="12">
        <f>B592+IF(ROW()&gt;2,F591*(1+rendimento_lordo_mensile),0)</f>
        <v>4505230.3563902592</v>
      </c>
      <c r="G592" s="12">
        <f>F592/(1+inflazione)^(($A592-$A$2)/365.24)</f>
        <v>1701727.9669901317</v>
      </c>
      <c r="H592" s="14">
        <f>(F592-D592)*tassazione</f>
        <v>1017699.8926614674</v>
      </c>
      <c r="I592" s="14">
        <f>H592/(1+inflazione)^(($A592-$A$2)/365.24)</f>
        <v>384408.39476463286</v>
      </c>
      <c r="J592" s="16">
        <f t="shared" si="19"/>
        <v>3487530.463728792</v>
      </c>
      <c r="K592" s="16">
        <f>J592/(1+inflazione)^(($A592-$A$2)/365.24)</f>
        <v>1317319.572225499</v>
      </c>
    </row>
    <row r="593" spans="1:11" x14ac:dyDescent="0.25">
      <c r="A593" s="5">
        <f t="shared" si="20"/>
        <v>63280</v>
      </c>
      <c r="B593" s="8">
        <f>B592*(1+aumento_risparmio_mensile)</f>
        <v>1000</v>
      </c>
      <c r="C593" s="8">
        <f>B593/(1+inflazione_mensile)^DATEDIF(A$2,A593,"M")</f>
        <v>377.0869828763328</v>
      </c>
      <c r="D593" s="10">
        <f>SUM(B$2:B593)</f>
        <v>592000</v>
      </c>
      <c r="E593" s="10">
        <f>SUM(C$2:C593)</f>
        <v>378161.58229657816</v>
      </c>
      <c r="F593" s="12">
        <f>B593+IF(ROW()&gt;2,F592*(1+rendimento_lordo_mensile),0)</f>
        <v>4531095.866158383</v>
      </c>
      <c r="G593" s="12">
        <f>F593/(1+inflazione)^(($A593-$A$2)/365.24)</f>
        <v>1708623.7539669303</v>
      </c>
      <c r="H593" s="14">
        <f>(F593-D593)*tassazione</f>
        <v>1024164.9252011796</v>
      </c>
      <c r="I593" s="14">
        <f>H593/(1+inflazione)^(($A593-$A$2)/365.24)</f>
        <v>386200.72734460491</v>
      </c>
      <c r="J593" s="16">
        <f t="shared" si="19"/>
        <v>3506930.9409572035</v>
      </c>
      <c r="K593" s="16">
        <f>J593/(1+inflazione)^(($A593-$A$2)/365.24)</f>
        <v>1322423.0266223256</v>
      </c>
    </row>
    <row r="594" spans="1:11" x14ac:dyDescent="0.25">
      <c r="A594" s="5">
        <f t="shared" si="20"/>
        <v>63310</v>
      </c>
      <c r="B594" s="8">
        <f>B593*(1+aumento_risparmio_mensile)</f>
        <v>1000</v>
      </c>
      <c r="C594" s="8">
        <f>B594/(1+inflazione_mensile)^DATEDIF(A$2,A594,"M")</f>
        <v>376.4652199582265</v>
      </c>
      <c r="D594" s="10">
        <f>SUM(B$2:B594)</f>
        <v>593000</v>
      </c>
      <c r="E594" s="10">
        <f>SUM(C$2:C594)</f>
        <v>378538.04751653638</v>
      </c>
      <c r="F594" s="12">
        <f>B594+IF(ROW()&gt;2,F593*(1+rendimento_lordo_mensile),0)</f>
        <v>4557104.1342396047</v>
      </c>
      <c r="G594" s="12">
        <f>F594/(1+inflazione)^(($A594-$A$2)/365.24)</f>
        <v>1715638.3390917305</v>
      </c>
      <c r="H594" s="14">
        <f>(F594-D594)*tassazione</f>
        <v>1030667.0749022972</v>
      </c>
      <c r="I594" s="14">
        <f>H594/(1+inflazione)^(($A594-$A$2)/365.24)</f>
        <v>388020.96604644711</v>
      </c>
      <c r="J594" s="16">
        <f t="shared" si="19"/>
        <v>3526437.0593373077</v>
      </c>
      <c r="K594" s="16">
        <f>J594/(1+inflazione)^(($A594-$A$2)/365.24)</f>
        <v>1327617.3730452834</v>
      </c>
    </row>
    <row r="595" spans="1:11" x14ac:dyDescent="0.25">
      <c r="A595" s="5">
        <f t="shared" si="20"/>
        <v>63341</v>
      </c>
      <c r="B595" s="8">
        <f>B594*(1+aumento_risparmio_mensile)</f>
        <v>1000</v>
      </c>
      <c r="C595" s="8">
        <f>B595/(1+inflazione_mensile)^DATEDIF(A$2,A595,"M")</f>
        <v>375.84448223893082</v>
      </c>
      <c r="D595" s="10">
        <f>SUM(B$2:B595)</f>
        <v>594000</v>
      </c>
      <c r="E595" s="10">
        <f>SUM(C$2:C595)</f>
        <v>378913.8919987753</v>
      </c>
      <c r="F595" s="12">
        <f>B595+IF(ROW()&gt;2,F594*(1+rendimento_lordo_mensile),0)</f>
        <v>4583255.9485532865</v>
      </c>
      <c r="G595" s="12">
        <f>F595/(1+inflazione)^(($A595-$A$2)/365.24)</f>
        <v>1722586.1665390399</v>
      </c>
      <c r="H595" s="14">
        <f>(F595-D595)*tassazione</f>
        <v>1037206.5466238545</v>
      </c>
      <c r="I595" s="14">
        <f>H595/(1+inflazione)^(($A595-$A$2)/365.24)</f>
        <v>389827.15979934525</v>
      </c>
      <c r="J595" s="16">
        <f t="shared" si="19"/>
        <v>3546049.4019294321</v>
      </c>
      <c r="K595" s="16">
        <f>J595/(1+inflazione)^(($A595-$A$2)/365.24)</f>
        <v>1332759.0067396946</v>
      </c>
    </row>
    <row r="596" spans="1:11" x14ac:dyDescent="0.25">
      <c r="A596" s="5">
        <f t="shared" si="20"/>
        <v>63371</v>
      </c>
      <c r="B596" s="8">
        <f>B595*(1+aumento_risparmio_mensile)</f>
        <v>1000</v>
      </c>
      <c r="C596" s="8">
        <f>B596/(1+inflazione_mensile)^DATEDIF(A$2,A596,"M")</f>
        <v>375.22476802803834</v>
      </c>
      <c r="D596" s="10">
        <f>SUM(B$2:B596)</f>
        <v>595000</v>
      </c>
      <c r="E596" s="10">
        <f>SUM(C$2:C596)</f>
        <v>379289.11676680332</v>
      </c>
      <c r="F596" s="12">
        <f>B596+IF(ROW()&gt;2,F595*(1+rendimento_lordo_mensile),0)</f>
        <v>4609552.1013675174</v>
      </c>
      <c r="G596" s="12">
        <f>F596/(1+inflazione)^(($A596-$A$2)/365.24)</f>
        <v>1729653.7534421913</v>
      </c>
      <c r="H596" s="14">
        <f>(F596-D596)*tassazione</f>
        <v>1043783.5463555546</v>
      </c>
      <c r="I596" s="14">
        <f>H596/(1+inflazione)^(($A596-$A$2)/365.24)</f>
        <v>391661.50832734542</v>
      </c>
      <c r="J596" s="16">
        <f t="shared" si="19"/>
        <v>3565768.5550119625</v>
      </c>
      <c r="K596" s="16">
        <f>J596/(1+inflazione)^(($A596-$A$2)/365.24)</f>
        <v>1337992.2451148459</v>
      </c>
    </row>
    <row r="597" spans="1:11" x14ac:dyDescent="0.25">
      <c r="A597" s="5">
        <f t="shared" si="20"/>
        <v>63402</v>
      </c>
      <c r="B597" s="8">
        <f>B596*(1+aumento_risparmio_mensile)</f>
        <v>1000</v>
      </c>
      <c r="C597" s="8">
        <f>B597/(1+inflazione_mensile)^DATEDIF(A$2,A597,"M")</f>
        <v>374.60607563792905</v>
      </c>
      <c r="D597" s="10">
        <f>SUM(B$2:B597)</f>
        <v>596000</v>
      </c>
      <c r="E597" s="10">
        <f>SUM(C$2:C597)</f>
        <v>379663.72284244123</v>
      </c>
      <c r="F597" s="12">
        <f>B597+IF(ROW()&gt;2,F596*(1+rendimento_lordo_mensile),0)</f>
        <v>4635993.3893231163</v>
      </c>
      <c r="G597" s="12">
        <f>F597/(1+inflazione)^(($A597-$A$2)/365.24)</f>
        <v>1736654.0278495974</v>
      </c>
      <c r="H597" s="14">
        <f>(F597-D597)*tassazione</f>
        <v>1050398.2812240103</v>
      </c>
      <c r="I597" s="14">
        <f>H597/(1+inflazione)^(($A597-$A$2)/365.24)</f>
        <v>393481.66676318599</v>
      </c>
      <c r="J597" s="16">
        <f t="shared" si="19"/>
        <v>3585595.1080991058</v>
      </c>
      <c r="K597" s="16">
        <f>J597/(1+inflazione)^(($A597-$A$2)/365.24)</f>
        <v>1343172.3610864114</v>
      </c>
    </row>
    <row r="598" spans="1:11" x14ac:dyDescent="0.25">
      <c r="A598" s="5">
        <f t="shared" si="20"/>
        <v>63433</v>
      </c>
      <c r="B598" s="8">
        <f>B597*(1+aumento_risparmio_mensile)</f>
        <v>1000</v>
      </c>
      <c r="C598" s="8">
        <f>B598/(1+inflazione_mensile)^DATEDIF(A$2,A598,"M")</f>
        <v>373.98840338376539</v>
      </c>
      <c r="D598" s="10">
        <f>SUM(B$2:B598)</f>
        <v>597000</v>
      </c>
      <c r="E598" s="10">
        <f>SUM(C$2:C598)</f>
        <v>380037.71124582499</v>
      </c>
      <c r="F598" s="12">
        <f>B598+IF(ROW()&gt;2,F597*(1+rendimento_lordo_mensile),0)</f>
        <v>4662580.6134577626</v>
      </c>
      <c r="G598" s="12">
        <f>F598/(1+inflazione)^(($A598-$A$2)/365.24)</f>
        <v>1743680.4886640406</v>
      </c>
      <c r="H598" s="14">
        <f>(F598-D598)*tassazione</f>
        <v>1057050.9594990183</v>
      </c>
      <c r="I598" s="14">
        <f>H598/(1+inflazione)^(($A598-$A$2)/365.24)</f>
        <v>395308.7970816138</v>
      </c>
      <c r="J598" s="16">
        <f t="shared" si="19"/>
        <v>3605529.6539587444</v>
      </c>
      <c r="K598" s="16">
        <f>J598/(1+inflazione)^(($A598-$A$2)/365.24)</f>
        <v>1348371.6915824267</v>
      </c>
    </row>
    <row r="599" spans="1:11" x14ac:dyDescent="0.25">
      <c r="A599" s="5">
        <f t="shared" si="20"/>
        <v>63463</v>
      </c>
      <c r="B599" s="8">
        <f>B598*(1+aumento_risparmio_mensile)</f>
        <v>1000</v>
      </c>
      <c r="C599" s="8">
        <f>B599/(1+inflazione_mensile)^DATEDIF(A$2,A599,"M")</f>
        <v>373.37174958348805</v>
      </c>
      <c r="D599" s="10">
        <f>SUM(B$2:B599)</f>
        <v>598000</v>
      </c>
      <c r="E599" s="10">
        <f>SUM(C$2:C599)</f>
        <v>380411.08299540851</v>
      </c>
      <c r="F599" s="12">
        <f>B599+IF(ROW()&gt;2,F598*(1+rendimento_lordo_mensile),0)</f>
        <v>4689314.5792302676</v>
      </c>
      <c r="G599" s="12">
        <f>F599/(1+inflazione)^(($A599-$A$2)/365.24)</f>
        <v>1750828.1612960701</v>
      </c>
      <c r="H599" s="14">
        <f>(F599-D599)*tassazione</f>
        <v>1063741.7905998696</v>
      </c>
      <c r="I599" s="14">
        <f>H599/(1+inflazione)^(($A599-$A$2)/365.24)</f>
        <v>397164.45801669144</v>
      </c>
      <c r="J599" s="16">
        <f t="shared" si="19"/>
        <v>3625572.788630398</v>
      </c>
      <c r="K599" s="16">
        <f>J599/(1+inflazione)^(($A599-$A$2)/365.24)</f>
        <v>1353663.7032793786</v>
      </c>
    </row>
    <row r="600" spans="1:11" x14ac:dyDescent="0.25">
      <c r="A600" s="5">
        <f t="shared" si="20"/>
        <v>63494</v>
      </c>
      <c r="B600" s="8">
        <f>B599*(1+aumento_risparmio_mensile)</f>
        <v>1000</v>
      </c>
      <c r="C600" s="8">
        <f>B600/(1+inflazione_mensile)^DATEDIF(A$2,A600,"M")</f>
        <v>372.75611255781115</v>
      </c>
      <c r="D600" s="10">
        <f>SUM(B$2:B600)</f>
        <v>599000</v>
      </c>
      <c r="E600" s="10">
        <f>SUM(C$2:C600)</f>
        <v>380783.83910796634</v>
      </c>
      <c r="F600" s="12">
        <f>B600+IF(ROW()&gt;2,F599*(1+rendimento_lordo_mensile),0)</f>
        <v>4716196.0965449736</v>
      </c>
      <c r="G600" s="12">
        <f>F600/(1+inflazione)^(($A600-$A$2)/365.24)</f>
        <v>1757907.6832401764</v>
      </c>
      <c r="H600" s="14">
        <f>(F600-D600)*tassazione</f>
        <v>1070470.9851016931</v>
      </c>
      <c r="I600" s="14">
        <f>H600/(1+inflazione)^(($A600-$A$2)/365.24)</f>
        <v>399005.70944760373</v>
      </c>
      <c r="J600" s="16">
        <f t="shared" si="19"/>
        <v>3645725.1114432802</v>
      </c>
      <c r="K600" s="16">
        <f>J600/(1+inflazione)^(($A600-$A$2)/365.24)</f>
        <v>1358901.9737925725</v>
      </c>
    </row>
    <row r="601" spans="1:11" x14ac:dyDescent="0.25">
      <c r="A601" s="5">
        <f t="shared" si="20"/>
        <v>63524</v>
      </c>
      <c r="B601" s="8">
        <f>B600*(1+aumento_risparmio_mensile)</f>
        <v>1000</v>
      </c>
      <c r="C601" s="8">
        <f>B601/(1+inflazione_mensile)^DATEDIF(A$2,A601,"M")</f>
        <v>372.14149063021767</v>
      </c>
      <c r="D601" s="10">
        <f>SUM(B$2:B601)</f>
        <v>600000</v>
      </c>
      <c r="E601" s="10">
        <f>SUM(C$2:C601)</f>
        <v>381155.98059859656</v>
      </c>
      <c r="F601" s="12">
        <f>B601+IF(ROW()&gt;2,F600*(1+rendimento_lordo_mensile),0)</f>
        <v>4743225.9797762912</v>
      </c>
      <c r="G601" s="12">
        <f>F601/(1+inflazione)^(($A601-$A$2)/365.24)</f>
        <v>1765109.3966141322</v>
      </c>
      <c r="H601" s="14">
        <f>(F601-D601)*tassazione</f>
        <v>1077238.7547418356</v>
      </c>
      <c r="I601" s="14">
        <f>H601/(1+inflazione)^(($A601-$A$2)/365.24)</f>
        <v>400875.74500960216</v>
      </c>
      <c r="J601" s="16">
        <f t="shared" si="19"/>
        <v>3665987.2250344558</v>
      </c>
      <c r="K601" s="16">
        <f>J601/(1+inflazione)^(($A601-$A$2)/365.24)</f>
        <v>1364233.6516045302</v>
      </c>
    </row>
    <row r="602" spans="1:11" x14ac:dyDescent="0.25">
      <c r="A602" s="5">
        <f t="shared" si="20"/>
        <v>63555</v>
      </c>
      <c r="B602" s="8">
        <f>B601*(1+aumento_risparmio_mensile)</f>
        <v>1000</v>
      </c>
      <c r="C602" s="8">
        <f>B602/(1+inflazione_mensile)^DATEDIF(A$2,A602,"M")</f>
        <v>371.52788212695464</v>
      </c>
      <c r="D602" s="10">
        <f>SUM(B$2:B602)</f>
        <v>601000</v>
      </c>
      <c r="E602" s="10">
        <f>SUM(C$2:C602)</f>
        <v>381527.50848072354</v>
      </c>
      <c r="F602" s="12">
        <f>B602+IF(ROW()&gt;2,F601*(1+rendimento_lordo_mensile),0)</f>
        <v>4770405.0477933688</v>
      </c>
      <c r="G602" s="12">
        <f>F602/(1+inflazione)^(($A602-$A$2)/365.24)</f>
        <v>1772242.3940331875</v>
      </c>
      <c r="H602" s="14">
        <f>(F602-D602)*tassazione</f>
        <v>1084045.312426276</v>
      </c>
      <c r="I602" s="14">
        <f>H602/(1+inflazione)^(($A602-$A$2)/365.24)</f>
        <v>402731.2231323999</v>
      </c>
      <c r="J602" s="16">
        <f t="shared" si="19"/>
        <v>3686359.7353670928</v>
      </c>
      <c r="K602" s="16">
        <f>J602/(1+inflazione)^(($A602-$A$2)/365.24)</f>
        <v>1369511.1709007875</v>
      </c>
    </row>
    <row r="603" spans="1:11" x14ac:dyDescent="0.25">
      <c r="A603" s="5">
        <f t="shared" si="20"/>
        <v>63586</v>
      </c>
      <c r="B603" s="8">
        <f>B602*(1+aumento_risparmio_mensile)</f>
        <v>1000</v>
      </c>
      <c r="C603" s="8">
        <f>B603/(1+inflazione_mensile)^DATEDIF(A$2,A603,"M")</f>
        <v>370.91528537702948</v>
      </c>
      <c r="D603" s="10">
        <f>SUM(B$2:B603)</f>
        <v>602000</v>
      </c>
      <c r="E603" s="10">
        <f>SUM(C$2:C603)</f>
        <v>381898.42376610055</v>
      </c>
      <c r="F603" s="12">
        <f>B603+IF(ROW()&gt;2,F602*(1+rendimento_lordo_mensile),0)</f>
        <v>4797734.1239849031</v>
      </c>
      <c r="G603" s="12">
        <f>F603/(1+inflazione)^(($A603-$A$2)/365.24)</f>
        <v>1779402.0914696213</v>
      </c>
      <c r="H603" s="14">
        <f>(F603-D603)*tassazione</f>
        <v>1090890.8722360749</v>
      </c>
      <c r="I603" s="14">
        <f>H603/(1+inflazione)^(($A603-$A$2)/365.24)</f>
        <v>404593.80396213452</v>
      </c>
      <c r="J603" s="16">
        <f t="shared" si="19"/>
        <v>3706843.2517488282</v>
      </c>
      <c r="K603" s="16">
        <f>J603/(1+inflazione)^(($A603-$A$2)/365.24)</f>
        <v>1374808.2875074868</v>
      </c>
    </row>
    <row r="604" spans="1:11" x14ac:dyDescent="0.25">
      <c r="A604" s="5">
        <f t="shared" si="20"/>
        <v>63614</v>
      </c>
      <c r="B604" s="8">
        <f>B603*(1+aumento_risparmio_mensile)</f>
        <v>1000</v>
      </c>
      <c r="C604" s="8">
        <f>B604/(1+inflazione_mensile)^DATEDIF(A$2,A604,"M")</f>
        <v>370.30369871220461</v>
      </c>
      <c r="D604" s="10">
        <f>SUM(B$2:B604)</f>
        <v>603000</v>
      </c>
      <c r="E604" s="10">
        <f>SUM(C$2:C604)</f>
        <v>382268.72746481275</v>
      </c>
      <c r="F604" s="12">
        <f>B604+IF(ROW()&gt;2,F603*(1+rendimento_lordo_mensile),0)</f>
        <v>4825214.0362840807</v>
      </c>
      <c r="G604" s="12">
        <f>F604/(1+inflazione)^(($A604-$A$2)/365.24)</f>
        <v>1786879.2123247497</v>
      </c>
      <c r="H604" s="14">
        <f>(F604-D604)*tassazione</f>
        <v>1097775.649433861</v>
      </c>
      <c r="I604" s="14">
        <f>H604/(1+inflazione)^(($A604-$A$2)/365.24)</f>
        <v>406529.63226483099</v>
      </c>
      <c r="J604" s="16">
        <f t="shared" si="19"/>
        <v>3727438.3868502197</v>
      </c>
      <c r="K604" s="16">
        <f>J604/(1+inflazione)^(($A604-$A$2)/365.24)</f>
        <v>1380349.5800599188</v>
      </c>
    </row>
    <row r="605" spans="1:11" x14ac:dyDescent="0.25">
      <c r="A605" s="5">
        <f t="shared" si="20"/>
        <v>63645</v>
      </c>
      <c r="B605" s="8">
        <f>B604*(1+aumento_risparmio_mensile)</f>
        <v>1000</v>
      </c>
      <c r="C605" s="8">
        <f>B605/(1+inflazione_mensile)^DATEDIF(A$2,A605,"M")</f>
        <v>369.69312046699275</v>
      </c>
      <c r="D605" s="10">
        <f>SUM(B$2:B605)</f>
        <v>604000</v>
      </c>
      <c r="E605" s="10">
        <f>SUM(C$2:C605)</f>
        <v>382638.42058527976</v>
      </c>
      <c r="F605" s="12">
        <f>B605+IF(ROW()&gt;2,F604*(1+rendimento_lordo_mensile),0)</f>
        <v>4852845.6171936616</v>
      </c>
      <c r="G605" s="12">
        <f>F605/(1+inflazione)^(($A605-$A$2)/365.24)</f>
        <v>1794093.7935549668</v>
      </c>
      <c r="H605" s="14">
        <f>(F605-D605)*tassazione</f>
        <v>1104699.860470352</v>
      </c>
      <c r="I605" s="14">
        <f>H605/(1+inflazione)^(($A605-$A$2)/365.24)</f>
        <v>408406.80288465967</v>
      </c>
      <c r="J605" s="16">
        <f t="shared" si="19"/>
        <v>3748145.7567233099</v>
      </c>
      <c r="K605" s="16">
        <f>J605/(1+inflazione)^(($A605-$A$2)/365.24)</f>
        <v>1385686.9906703073</v>
      </c>
    </row>
    <row r="606" spans="1:11" x14ac:dyDescent="0.25">
      <c r="A606" s="5">
        <f t="shared" si="20"/>
        <v>63675</v>
      </c>
      <c r="B606" s="8">
        <f>B605*(1+aumento_risparmio_mensile)</f>
        <v>1000</v>
      </c>
      <c r="C606" s="8">
        <f>B606/(1+inflazione_mensile)^DATEDIF(A$2,A606,"M")</f>
        <v>369.08354897865325</v>
      </c>
      <c r="D606" s="10">
        <f>SUM(B$2:B606)</f>
        <v>605000</v>
      </c>
      <c r="E606" s="10">
        <f>SUM(C$2:C606)</f>
        <v>383007.50413425843</v>
      </c>
      <c r="F606" s="12">
        <f>B606+IF(ROW()&gt;2,F605*(1+rendimento_lordo_mensile),0)</f>
        <v>4880629.7038112013</v>
      </c>
      <c r="G606" s="12">
        <f>F606/(1+inflazione)^(($A606-$A$2)/365.24)</f>
        <v>1801433.058028972</v>
      </c>
      <c r="H606" s="14">
        <f>(F606-D606)*tassazione</f>
        <v>1111663.7229909124</v>
      </c>
      <c r="I606" s="14">
        <f>H606/(1+inflazione)^(($A606-$A$2)/365.24)</f>
        <v>410313.40247829177</v>
      </c>
      <c r="J606" s="16">
        <f t="shared" si="19"/>
        <v>3768965.9808202889</v>
      </c>
      <c r="K606" s="16">
        <f>J606/(1+inflazione)^(($A606-$A$2)/365.24)</f>
        <v>1391119.6555506801</v>
      </c>
    </row>
    <row r="607" spans="1:11" x14ac:dyDescent="0.25">
      <c r="A607" s="5">
        <f t="shared" si="20"/>
        <v>63706</v>
      </c>
      <c r="B607" s="8">
        <f>B606*(1+aumento_risparmio_mensile)</f>
        <v>1000</v>
      </c>
      <c r="C607" s="8">
        <f>B607/(1+inflazione_mensile)^DATEDIF(A$2,A607,"M")</f>
        <v>368.4749825871869</v>
      </c>
      <c r="D607" s="10">
        <f>SUM(B$2:B607)</f>
        <v>606000</v>
      </c>
      <c r="E607" s="10">
        <f>SUM(C$2:C607)</f>
        <v>383375.97911684564</v>
      </c>
      <c r="F607" s="12">
        <f>B607+IF(ROW()&gt;2,F606*(1+rendimento_lordo_mensile),0)</f>
        <v>4908567.1378544066</v>
      </c>
      <c r="G607" s="12">
        <f>F607/(1+inflazione)^(($A607-$A$2)/365.24)</f>
        <v>1808702.1690397246</v>
      </c>
      <c r="H607" s="14">
        <f>(F607-D607)*tassazione</f>
        <v>1118667.4558421457</v>
      </c>
      <c r="I607" s="14">
        <f>H607/(1+inflazione)^(($A607-$A$2)/365.24)</f>
        <v>412205.06860587915</v>
      </c>
      <c r="J607" s="16">
        <f t="shared" si="19"/>
        <v>3789899.6820122609</v>
      </c>
      <c r="K607" s="16">
        <f>J607/(1+inflazione)^(($A607-$A$2)/365.24)</f>
        <v>1396497.1004338455</v>
      </c>
    </row>
    <row r="608" spans="1:11" x14ac:dyDescent="0.25">
      <c r="A608" s="5">
        <f t="shared" si="20"/>
        <v>63736</v>
      </c>
      <c r="B608" s="8">
        <f>B607*(1+aumento_risparmio_mensile)</f>
        <v>1000</v>
      </c>
      <c r="C608" s="8">
        <f>B608/(1+inflazione_mensile)^DATEDIF(A$2,A608,"M")</f>
        <v>367.86741963533171</v>
      </c>
      <c r="D608" s="10">
        <f>SUM(B$2:B608)</f>
        <v>607000</v>
      </c>
      <c r="E608" s="10">
        <f>SUM(C$2:C608)</f>
        <v>383743.846536481</v>
      </c>
      <c r="F608" s="12">
        <f>B608+IF(ROW()&gt;2,F607*(1+rendimento_lordo_mensile),0)</f>
        <v>4936658.7656866405</v>
      </c>
      <c r="G608" s="12">
        <f>F608/(1+inflazione)^(($A608-$A$2)/365.24)</f>
        <v>1816096.9692561023</v>
      </c>
      <c r="H608" s="14">
        <f>(F608-D608)*tassazione</f>
        <v>1125711.2790785267</v>
      </c>
      <c r="I608" s="14">
        <f>H608/(1+inflazione)^(($A608-$A$2)/365.24)</f>
        <v>414126.42421266617</v>
      </c>
      <c r="J608" s="16">
        <f t="shared" si="19"/>
        <v>3810947.4866081141</v>
      </c>
      <c r="K608" s="16">
        <f>J608/(1+inflazione)^(($A608-$A$2)/365.24)</f>
        <v>1401970.5450434363</v>
      </c>
    </row>
    <row r="609" spans="1:11" x14ac:dyDescent="0.25">
      <c r="A609" s="5">
        <f t="shared" si="20"/>
        <v>63767</v>
      </c>
      <c r="B609" s="8">
        <f>B608*(1+aumento_risparmio_mensile)</f>
        <v>1000</v>
      </c>
      <c r="C609" s="8">
        <f>B609/(1+inflazione_mensile)^DATEDIF(A$2,A609,"M")</f>
        <v>367.26085846855773</v>
      </c>
      <c r="D609" s="10">
        <f>SUM(B$2:B609)</f>
        <v>608000</v>
      </c>
      <c r="E609" s="10">
        <f>SUM(C$2:C609)</f>
        <v>384111.10739494953</v>
      </c>
      <c r="F609" s="12">
        <f>B609+IF(ROW()&gt;2,F608*(1+rendimento_lordo_mensile),0)</f>
        <v>4964905.4383425592</v>
      </c>
      <c r="G609" s="12">
        <f>F609/(1+inflazione)^(($A609-$A$2)/365.24)</f>
        <v>1823421.0356987484</v>
      </c>
      <c r="H609" s="14">
        <f>(F609-D609)*tassazione</f>
        <v>1132795.4139690655</v>
      </c>
      <c r="I609" s="14">
        <f>H609/(1+inflazione)^(($A609-$A$2)/365.24)</f>
        <v>416032.69440390705</v>
      </c>
      <c r="J609" s="16">
        <f t="shared" si="19"/>
        <v>3832110.0243734936</v>
      </c>
      <c r="K609" s="16">
        <f>J609/(1+inflazione)^(($A609-$A$2)/365.24)</f>
        <v>1407388.3412948414</v>
      </c>
    </row>
    <row r="610" spans="1:11" x14ac:dyDescent="0.25">
      <c r="A610" s="5">
        <f t="shared" si="20"/>
        <v>63798</v>
      </c>
      <c r="B610" s="8">
        <f>B609*(1+aumento_risparmio_mensile)</f>
        <v>1000</v>
      </c>
      <c r="C610" s="8">
        <f>B610/(1+inflazione_mensile)^DATEDIF(A$2,A610,"M")</f>
        <v>366.65529743506397</v>
      </c>
      <c r="D610" s="10">
        <f>SUM(B$2:B610)</f>
        <v>609000</v>
      </c>
      <c r="E610" s="10">
        <f>SUM(C$2:C610)</f>
        <v>384477.7626923846</v>
      </c>
      <c r="F610" s="12">
        <f>B610+IF(ROW()&gt;2,F609*(1+rendimento_lordo_mensile),0)</f>
        <v>4993308.0115538947</v>
      </c>
      <c r="G610" s="12">
        <f>F610/(1+inflazione)^(($A610-$A$2)/365.24)</f>
        <v>1830772.5412045496</v>
      </c>
      <c r="H610" s="14">
        <f>(F610-D610)*tassazione</f>
        <v>1139920.0830040127</v>
      </c>
      <c r="I610" s="14">
        <f>H610/(1+inflazione)^(($A610-$A$2)/365.24)</f>
        <v>417946.255729158</v>
      </c>
      <c r="J610" s="16">
        <f t="shared" si="19"/>
        <v>3853387.928549882</v>
      </c>
      <c r="K610" s="16">
        <f>J610/(1+inflazione)^(($A610-$A$2)/365.24)</f>
        <v>1412826.2854753917</v>
      </c>
    </row>
    <row r="611" spans="1:11" x14ac:dyDescent="0.25">
      <c r="A611" s="5">
        <f t="shared" si="20"/>
        <v>63828</v>
      </c>
      <c r="B611" s="8">
        <f>B610*(1+aumento_risparmio_mensile)</f>
        <v>1000</v>
      </c>
      <c r="C611" s="8">
        <f>B611/(1+inflazione_mensile)^DATEDIF(A$2,A611,"M")</f>
        <v>366.05073488577244</v>
      </c>
      <c r="D611" s="10">
        <f>SUM(B$2:B611)</f>
        <v>610000</v>
      </c>
      <c r="E611" s="10">
        <f>SUM(C$2:C611)</f>
        <v>384843.81342727039</v>
      </c>
      <c r="F611" s="12">
        <f>B611+IF(ROW()&gt;2,F610*(1+rendimento_lordo_mensile),0)</f>
        <v>5021867.3457753807</v>
      </c>
      <c r="G611" s="12">
        <f>F611/(1+inflazione)^(($A611-$A$2)/365.24)</f>
        <v>1838251.2557494307</v>
      </c>
      <c r="H611" s="14">
        <f>(F611-D611)*tassazione</f>
        <v>1147085.509901599</v>
      </c>
      <c r="I611" s="14">
        <f>H611/(1+inflazione)^(($A611-$A$2)/365.24)</f>
        <v>419889.90027832286</v>
      </c>
      <c r="J611" s="16">
        <f t="shared" si="19"/>
        <v>3874781.8358737817</v>
      </c>
      <c r="K611" s="16">
        <f>J611/(1+inflazione)^(($A611-$A$2)/365.24)</f>
        <v>1418361.3554711079</v>
      </c>
    </row>
    <row r="612" spans="1:11" x14ac:dyDescent="0.25">
      <c r="A612" s="5">
        <f t="shared" si="20"/>
        <v>63859</v>
      </c>
      <c r="B612" s="8">
        <f>B611*(1+aumento_risparmio_mensile)</f>
        <v>1000</v>
      </c>
      <c r="C612" s="8">
        <f>B612/(1+inflazione_mensile)^DATEDIF(A$2,A612,"M")</f>
        <v>365.44716917432447</v>
      </c>
      <c r="D612" s="10">
        <f>SUM(B$2:B612)</f>
        <v>611000</v>
      </c>
      <c r="E612" s="10">
        <f>SUM(C$2:C612)</f>
        <v>385209.26059644471</v>
      </c>
      <c r="F612" s="12">
        <f>B612+IF(ROW()&gt;2,F611*(1+rendimento_lordo_mensile),0)</f>
        <v>5050584.3062108178</v>
      </c>
      <c r="G612" s="12">
        <f>F612/(1+inflazione)^(($A612-$A$2)/365.24)</f>
        <v>1845658.3598091744</v>
      </c>
      <c r="H612" s="14">
        <f>(F612-D612)*tassazione</f>
        <v>1154291.9196148126</v>
      </c>
      <c r="I612" s="14">
        <f>H612/(1+inflazione)^(($A612-$A$2)/365.24)</f>
        <v>421818.22971995978</v>
      </c>
      <c r="J612" s="16">
        <f t="shared" si="19"/>
        <v>3896292.3865960054</v>
      </c>
      <c r="K612" s="16">
        <f>J612/(1+inflazione)^(($A612-$A$2)/365.24)</f>
        <v>1423840.1300892148</v>
      </c>
    </row>
    <row r="613" spans="1:11" x14ac:dyDescent="0.25">
      <c r="A613" s="5">
        <f t="shared" si="20"/>
        <v>63889</v>
      </c>
      <c r="B613" s="8">
        <f>B612*(1+aumento_risparmio_mensile)</f>
        <v>1000</v>
      </c>
      <c r="C613" s="8">
        <f>B613/(1+inflazione_mensile)^DATEDIF(A$2,A613,"M")</f>
        <v>364.84459865707589</v>
      </c>
      <c r="D613" s="10">
        <f>SUM(B$2:B613)</f>
        <v>612000</v>
      </c>
      <c r="E613" s="10">
        <f>SUM(C$2:C613)</f>
        <v>385574.10519510182</v>
      </c>
      <c r="F613" s="12">
        <f>B613+IF(ROW()&gt;2,F612*(1+rendimento_lordo_mensile),0)</f>
        <v>5079459.7628392866</v>
      </c>
      <c r="G613" s="12">
        <f>F613/(1+inflazione)^(($A613-$A$2)/365.24)</f>
        <v>1853193.6980480035</v>
      </c>
      <c r="H613" s="14">
        <f>(F613-D613)*tassazione</f>
        <v>1161539.5383382146</v>
      </c>
      <c r="I613" s="14">
        <f>H613/(1+inflazione)^(($A613-$A$2)/365.24)</f>
        <v>423776.90797549358</v>
      </c>
      <c r="J613" s="16">
        <f t="shared" si="19"/>
        <v>3917920.224501072</v>
      </c>
      <c r="K613" s="16">
        <f>J613/(1+inflazione)^(($A613-$A$2)/365.24)</f>
        <v>1429416.79007251</v>
      </c>
    </row>
  </sheetData>
  <pageMargins left="0.7" right="0.7" top="0.75" bottom="0.75" header="0.3" footer="0.3"/>
  <ignoredErrors>
    <ignoredError sqref="H2 H3:H601 J2:J613" formula="1"/>
  </ignoredErrors>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D1748-54F7-48CF-ACDF-1885E5476C93}">
  <dimension ref="A1"/>
  <sheetViews>
    <sheetView workbookViewId="0">
      <selection activeCell="AB16" sqref="AB16"/>
    </sheetView>
  </sheetViews>
  <sheetFormatPr defaultRowHeight="15" x14ac:dyDescent="0.25"/>
  <cols>
    <col min="1" max="16384" width="9.140625" style="1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Parametri</vt:lpstr>
      <vt:lpstr>Calcoli</vt:lpstr>
      <vt:lpstr>Grafico</vt:lpstr>
      <vt:lpstr>aumento_risparmio</vt:lpstr>
      <vt:lpstr>aumento_risparmio_mensile</vt:lpstr>
      <vt:lpstr>inflazione</vt:lpstr>
      <vt:lpstr>inflazione_mensile</vt:lpstr>
      <vt:lpstr>rendimento</vt:lpstr>
      <vt:lpstr>rendimento_lordo_mensile</vt:lpstr>
      <vt:lpstr>tassazione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Kapllaj</dc:creator>
  <cp:lastModifiedBy>Matteo Kapllaj</cp:lastModifiedBy>
  <dcterms:created xsi:type="dcterms:W3CDTF">2024-09-01T06:58:35Z</dcterms:created>
  <dcterms:modified xsi:type="dcterms:W3CDTF">2024-09-01T10:35:38Z</dcterms:modified>
</cp:coreProperties>
</file>