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95875C\Documents\Personal\Progetti\GestionalePassaggi\"/>
    </mc:Choice>
  </mc:AlternateContent>
  <xr:revisionPtr revIDLastSave="0" documentId="13_ncr:1_{1F461028-7792-4BD4-A5E8-BAA355103D40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Config" sheetId="1" r:id="rId1"/>
    <sheet name="Viaggi" sheetId="2" r:id="rId2"/>
    <sheet name="Statistich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7" i="2"/>
  <c r="B6" i="2"/>
  <c r="B5" i="2"/>
  <c r="B4" i="2"/>
  <c r="B3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8" i="2"/>
  <c r="B11" i="2"/>
  <c r="B12" i="2"/>
  <c r="B2" i="2"/>
  <c r="J2" i="2"/>
  <c r="M2" i="2" s="1"/>
  <c r="J3" i="2"/>
  <c r="O3" i="2" s="1"/>
  <c r="J4" i="2"/>
  <c r="J5" i="2"/>
  <c r="M5" i="2" s="1"/>
  <c r="M3" i="2"/>
  <c r="L4" i="2"/>
  <c r="N4" i="2"/>
  <c r="O4" i="2"/>
  <c r="L5" i="2"/>
  <c r="N5" i="2"/>
  <c r="O5" i="2"/>
  <c r="O33" i="2"/>
  <c r="N33" i="2"/>
  <c r="M33" i="2"/>
  <c r="J33" i="2"/>
  <c r="L33" i="2" s="1"/>
  <c r="O32" i="2"/>
  <c r="N32" i="2"/>
  <c r="M32" i="2"/>
  <c r="J32" i="2"/>
  <c r="M31" i="2"/>
  <c r="J31" i="2"/>
  <c r="O31" i="2" s="1"/>
  <c r="J30" i="2"/>
  <c r="O30" i="2" s="1"/>
  <c r="J8" i="2"/>
  <c r="L8" i="2" s="1"/>
  <c r="M8" i="2"/>
  <c r="N8" i="2"/>
  <c r="O8" i="2"/>
  <c r="J9" i="2"/>
  <c r="L9" i="2" s="1"/>
  <c r="M9" i="2"/>
  <c r="N9" i="2"/>
  <c r="O9" i="2"/>
  <c r="J10" i="2"/>
  <c r="L10" i="2" s="1"/>
  <c r="M10" i="2"/>
  <c r="N10" i="2"/>
  <c r="O10" i="2"/>
  <c r="J11" i="2"/>
  <c r="L11" i="2"/>
  <c r="M11" i="2"/>
  <c r="N11" i="2"/>
  <c r="O11" i="2"/>
  <c r="J12" i="2"/>
  <c r="L12" i="2"/>
  <c r="P12" i="2" s="1"/>
  <c r="M12" i="2"/>
  <c r="N12" i="2"/>
  <c r="O12" i="2"/>
  <c r="J13" i="2"/>
  <c r="K13" i="2" s="1"/>
  <c r="L13" i="2"/>
  <c r="M13" i="2"/>
  <c r="P13" i="2" s="1"/>
  <c r="N13" i="2"/>
  <c r="O13" i="2"/>
  <c r="J14" i="2"/>
  <c r="L14" i="2"/>
  <c r="M14" i="2"/>
  <c r="N14" i="2"/>
  <c r="O14" i="2"/>
  <c r="J15" i="2"/>
  <c r="L15" i="2"/>
  <c r="M15" i="2"/>
  <c r="P15" i="2" s="1"/>
  <c r="N15" i="2"/>
  <c r="O15" i="2"/>
  <c r="J16" i="2"/>
  <c r="L16" i="2"/>
  <c r="M16" i="2"/>
  <c r="N16" i="2"/>
  <c r="O16" i="2"/>
  <c r="J17" i="2"/>
  <c r="L17" i="2"/>
  <c r="M17" i="2"/>
  <c r="N17" i="2"/>
  <c r="O17" i="2"/>
  <c r="J18" i="2"/>
  <c r="L18" i="2"/>
  <c r="M18" i="2"/>
  <c r="N18" i="2"/>
  <c r="O18" i="2"/>
  <c r="J19" i="2"/>
  <c r="L19" i="2"/>
  <c r="M19" i="2"/>
  <c r="N19" i="2"/>
  <c r="O19" i="2"/>
  <c r="J20" i="2"/>
  <c r="L20" i="2"/>
  <c r="M20" i="2"/>
  <c r="N20" i="2"/>
  <c r="O20" i="2"/>
  <c r="J21" i="2"/>
  <c r="L21" i="2"/>
  <c r="M21" i="2"/>
  <c r="N21" i="2"/>
  <c r="O21" i="2"/>
  <c r="J22" i="2"/>
  <c r="L22" i="2"/>
  <c r="M22" i="2"/>
  <c r="N22" i="2"/>
  <c r="O22" i="2"/>
  <c r="J23" i="2"/>
  <c r="L23" i="2"/>
  <c r="M23" i="2"/>
  <c r="N23" i="2"/>
  <c r="O23" i="2"/>
  <c r="J24" i="2"/>
  <c r="L24" i="2"/>
  <c r="M24" i="2"/>
  <c r="N24" i="2"/>
  <c r="O24" i="2"/>
  <c r="J25" i="2"/>
  <c r="L25" i="2"/>
  <c r="M25" i="2"/>
  <c r="N25" i="2"/>
  <c r="O25" i="2"/>
  <c r="J26" i="2"/>
  <c r="L26" i="2"/>
  <c r="M26" i="2"/>
  <c r="N26" i="2"/>
  <c r="O26" i="2"/>
  <c r="J27" i="2"/>
  <c r="L27" i="2"/>
  <c r="M27" i="2"/>
  <c r="N27" i="2"/>
  <c r="O27" i="2"/>
  <c r="J28" i="2"/>
  <c r="L28" i="2"/>
  <c r="M28" i="2"/>
  <c r="N28" i="2"/>
  <c r="O28" i="2"/>
  <c r="J29" i="2"/>
  <c r="K29" i="2" s="1"/>
  <c r="L29" i="2"/>
  <c r="M29" i="2"/>
  <c r="P29" i="2" s="1"/>
  <c r="N29" i="2"/>
  <c r="O29" i="2"/>
  <c r="J34" i="2"/>
  <c r="L34" i="2"/>
  <c r="M34" i="2"/>
  <c r="N34" i="2"/>
  <c r="O34" i="2"/>
  <c r="J35" i="2"/>
  <c r="L35" i="2"/>
  <c r="M35" i="2"/>
  <c r="N35" i="2"/>
  <c r="O35" i="2"/>
  <c r="J36" i="2"/>
  <c r="L36" i="2"/>
  <c r="M36" i="2"/>
  <c r="N36" i="2"/>
  <c r="O36" i="2"/>
  <c r="J37" i="2"/>
  <c r="L37" i="2"/>
  <c r="M37" i="2"/>
  <c r="N37" i="2"/>
  <c r="O37" i="2"/>
  <c r="J38" i="2"/>
  <c r="L38" i="2"/>
  <c r="M38" i="2"/>
  <c r="N38" i="2"/>
  <c r="O38" i="2"/>
  <c r="J39" i="2"/>
  <c r="L39" i="2"/>
  <c r="M39" i="2"/>
  <c r="P39" i="2" s="1"/>
  <c r="N39" i="2"/>
  <c r="O39" i="2"/>
  <c r="J40" i="2"/>
  <c r="L40" i="2"/>
  <c r="M40" i="2"/>
  <c r="N40" i="2"/>
  <c r="O40" i="2"/>
  <c r="J41" i="2"/>
  <c r="L41" i="2"/>
  <c r="M41" i="2"/>
  <c r="N41" i="2"/>
  <c r="O41" i="2"/>
  <c r="J42" i="2"/>
  <c r="K42" i="2" s="1"/>
  <c r="L42" i="2"/>
  <c r="M42" i="2"/>
  <c r="N42" i="2"/>
  <c r="O42" i="2"/>
  <c r="J43" i="2"/>
  <c r="L43" i="2"/>
  <c r="M43" i="2"/>
  <c r="N43" i="2"/>
  <c r="O43" i="2"/>
  <c r="J44" i="2"/>
  <c r="L44" i="2"/>
  <c r="P44" i="2" s="1"/>
  <c r="M44" i="2"/>
  <c r="N44" i="2"/>
  <c r="O44" i="2"/>
  <c r="J45" i="2"/>
  <c r="K45" i="2" s="1"/>
  <c r="L45" i="2"/>
  <c r="M45" i="2"/>
  <c r="N45" i="2"/>
  <c r="O45" i="2"/>
  <c r="J46" i="2"/>
  <c r="L46" i="2"/>
  <c r="M46" i="2"/>
  <c r="N46" i="2"/>
  <c r="O46" i="2"/>
  <c r="J47" i="2"/>
  <c r="L47" i="2"/>
  <c r="M47" i="2"/>
  <c r="N47" i="2"/>
  <c r="O47" i="2"/>
  <c r="J48" i="2"/>
  <c r="L48" i="2"/>
  <c r="M48" i="2"/>
  <c r="N48" i="2"/>
  <c r="O48" i="2"/>
  <c r="J49" i="2"/>
  <c r="L49" i="2"/>
  <c r="M49" i="2"/>
  <c r="N49" i="2"/>
  <c r="O49" i="2"/>
  <c r="J50" i="2"/>
  <c r="L50" i="2"/>
  <c r="M50" i="2"/>
  <c r="N50" i="2"/>
  <c r="O50" i="2"/>
  <c r="J51" i="2"/>
  <c r="L51" i="2"/>
  <c r="M51" i="2"/>
  <c r="N51" i="2"/>
  <c r="O51" i="2"/>
  <c r="J52" i="2"/>
  <c r="K52" i="2" s="1"/>
  <c r="L52" i="2"/>
  <c r="M52" i="2"/>
  <c r="N52" i="2"/>
  <c r="O52" i="2"/>
  <c r="J53" i="2"/>
  <c r="L53" i="2"/>
  <c r="M53" i="2"/>
  <c r="N53" i="2"/>
  <c r="O53" i="2"/>
  <c r="J54" i="2"/>
  <c r="L54" i="2"/>
  <c r="M54" i="2"/>
  <c r="N54" i="2"/>
  <c r="O54" i="2"/>
  <c r="J55" i="2"/>
  <c r="L55" i="2"/>
  <c r="P55" i="2" s="1"/>
  <c r="M55" i="2"/>
  <c r="N55" i="2"/>
  <c r="O55" i="2"/>
  <c r="J56" i="2"/>
  <c r="L56" i="2"/>
  <c r="M56" i="2"/>
  <c r="N56" i="2"/>
  <c r="O56" i="2"/>
  <c r="J57" i="2"/>
  <c r="L57" i="2"/>
  <c r="M57" i="2"/>
  <c r="N57" i="2"/>
  <c r="O57" i="2"/>
  <c r="J58" i="2"/>
  <c r="K58" i="2" s="1"/>
  <c r="L58" i="2"/>
  <c r="P58" i="2" s="1"/>
  <c r="M58" i="2"/>
  <c r="N58" i="2"/>
  <c r="O58" i="2"/>
  <c r="J59" i="2"/>
  <c r="L59" i="2"/>
  <c r="M59" i="2"/>
  <c r="N59" i="2"/>
  <c r="O59" i="2"/>
  <c r="J60" i="2"/>
  <c r="L60" i="2"/>
  <c r="M60" i="2"/>
  <c r="N60" i="2"/>
  <c r="O60" i="2"/>
  <c r="J61" i="2"/>
  <c r="L61" i="2"/>
  <c r="P61" i="2" s="1"/>
  <c r="M61" i="2"/>
  <c r="N61" i="2"/>
  <c r="O61" i="2"/>
  <c r="J62" i="2"/>
  <c r="L62" i="2"/>
  <c r="M62" i="2"/>
  <c r="N62" i="2"/>
  <c r="O62" i="2"/>
  <c r="J63" i="2"/>
  <c r="L63" i="2"/>
  <c r="M63" i="2"/>
  <c r="P63" i="2" s="1"/>
  <c r="N63" i="2"/>
  <c r="O63" i="2"/>
  <c r="J64" i="2"/>
  <c r="L64" i="2"/>
  <c r="M64" i="2"/>
  <c r="N64" i="2"/>
  <c r="O64" i="2"/>
  <c r="J65" i="2"/>
  <c r="L65" i="2"/>
  <c r="M65" i="2"/>
  <c r="N65" i="2"/>
  <c r="O65" i="2"/>
  <c r="J66" i="2"/>
  <c r="L66" i="2"/>
  <c r="M66" i="2"/>
  <c r="N66" i="2"/>
  <c r="O66" i="2"/>
  <c r="J67" i="2"/>
  <c r="L67" i="2"/>
  <c r="M67" i="2"/>
  <c r="N67" i="2"/>
  <c r="O67" i="2"/>
  <c r="J68" i="2"/>
  <c r="L68" i="2"/>
  <c r="M68" i="2"/>
  <c r="N68" i="2"/>
  <c r="O68" i="2"/>
  <c r="J69" i="2"/>
  <c r="L69" i="2"/>
  <c r="M69" i="2"/>
  <c r="N69" i="2"/>
  <c r="O69" i="2"/>
  <c r="J70" i="2"/>
  <c r="L70" i="2"/>
  <c r="M70" i="2"/>
  <c r="N70" i="2"/>
  <c r="O70" i="2"/>
  <c r="J71" i="2"/>
  <c r="L71" i="2"/>
  <c r="M71" i="2"/>
  <c r="N71" i="2"/>
  <c r="O71" i="2"/>
  <c r="J72" i="2"/>
  <c r="L72" i="2"/>
  <c r="M72" i="2"/>
  <c r="N72" i="2"/>
  <c r="O72" i="2"/>
  <c r="J73" i="2"/>
  <c r="K73" i="2" s="1"/>
  <c r="L73" i="2"/>
  <c r="P73" i="2" s="1"/>
  <c r="M73" i="2"/>
  <c r="N73" i="2"/>
  <c r="O73" i="2"/>
  <c r="J74" i="2"/>
  <c r="L74" i="2"/>
  <c r="M74" i="2"/>
  <c r="N74" i="2"/>
  <c r="O74" i="2"/>
  <c r="K74" i="2" s="1"/>
  <c r="J75" i="2"/>
  <c r="L75" i="2"/>
  <c r="M75" i="2"/>
  <c r="N75" i="2"/>
  <c r="O75" i="2"/>
  <c r="J76" i="2"/>
  <c r="L76" i="2"/>
  <c r="M76" i="2"/>
  <c r="N76" i="2"/>
  <c r="O76" i="2"/>
  <c r="J77" i="2"/>
  <c r="L77" i="2"/>
  <c r="M77" i="2"/>
  <c r="N77" i="2"/>
  <c r="O77" i="2"/>
  <c r="P77" i="2" s="1"/>
  <c r="J78" i="2"/>
  <c r="L78" i="2"/>
  <c r="P78" i="2" s="1"/>
  <c r="M78" i="2"/>
  <c r="N78" i="2"/>
  <c r="O78" i="2"/>
  <c r="J79" i="2"/>
  <c r="L79" i="2"/>
  <c r="M79" i="2"/>
  <c r="N79" i="2"/>
  <c r="O79" i="2"/>
  <c r="J80" i="2"/>
  <c r="L80" i="2"/>
  <c r="M80" i="2"/>
  <c r="N80" i="2"/>
  <c r="O80" i="2"/>
  <c r="J81" i="2"/>
  <c r="L81" i="2"/>
  <c r="M81" i="2"/>
  <c r="N81" i="2"/>
  <c r="O81" i="2"/>
  <c r="J82" i="2"/>
  <c r="L82" i="2"/>
  <c r="P82" i="2" s="1"/>
  <c r="M82" i="2"/>
  <c r="N82" i="2"/>
  <c r="O82" i="2"/>
  <c r="J83" i="2"/>
  <c r="L83" i="2"/>
  <c r="M83" i="2"/>
  <c r="N83" i="2"/>
  <c r="O83" i="2"/>
  <c r="J84" i="2"/>
  <c r="L84" i="2"/>
  <c r="M84" i="2"/>
  <c r="N84" i="2"/>
  <c r="O84" i="2"/>
  <c r="J85" i="2"/>
  <c r="L85" i="2"/>
  <c r="M85" i="2"/>
  <c r="N85" i="2"/>
  <c r="O85" i="2"/>
  <c r="J86" i="2"/>
  <c r="L86" i="2"/>
  <c r="M86" i="2"/>
  <c r="N86" i="2"/>
  <c r="O86" i="2"/>
  <c r="J87" i="2"/>
  <c r="L87" i="2"/>
  <c r="M87" i="2"/>
  <c r="N87" i="2"/>
  <c r="O87" i="2"/>
  <c r="J88" i="2"/>
  <c r="L88" i="2"/>
  <c r="M88" i="2"/>
  <c r="N88" i="2"/>
  <c r="O88" i="2"/>
  <c r="J89" i="2"/>
  <c r="L89" i="2"/>
  <c r="M89" i="2"/>
  <c r="N89" i="2"/>
  <c r="O89" i="2"/>
  <c r="J90" i="2"/>
  <c r="L90" i="2"/>
  <c r="M90" i="2"/>
  <c r="N90" i="2"/>
  <c r="O90" i="2"/>
  <c r="J91" i="2"/>
  <c r="L91" i="2"/>
  <c r="M91" i="2"/>
  <c r="N91" i="2"/>
  <c r="O91" i="2"/>
  <c r="J92" i="2"/>
  <c r="L92" i="2"/>
  <c r="M92" i="2"/>
  <c r="N92" i="2"/>
  <c r="O92" i="2"/>
  <c r="J93" i="2"/>
  <c r="L93" i="2"/>
  <c r="M93" i="2"/>
  <c r="N93" i="2"/>
  <c r="O93" i="2"/>
  <c r="J94" i="2"/>
  <c r="L94" i="2"/>
  <c r="M94" i="2"/>
  <c r="N94" i="2"/>
  <c r="O94" i="2"/>
  <c r="J95" i="2"/>
  <c r="L95" i="2"/>
  <c r="M95" i="2"/>
  <c r="N95" i="2"/>
  <c r="O95" i="2"/>
  <c r="J96" i="2"/>
  <c r="L96" i="2"/>
  <c r="M96" i="2"/>
  <c r="N96" i="2"/>
  <c r="O96" i="2"/>
  <c r="J97" i="2"/>
  <c r="L97" i="2"/>
  <c r="M97" i="2"/>
  <c r="N97" i="2"/>
  <c r="O97" i="2"/>
  <c r="J98" i="2"/>
  <c r="L98" i="2"/>
  <c r="M98" i="2"/>
  <c r="N98" i="2"/>
  <c r="O98" i="2"/>
  <c r="J99" i="2"/>
  <c r="L99" i="2"/>
  <c r="P99" i="2" s="1"/>
  <c r="M99" i="2"/>
  <c r="N99" i="2"/>
  <c r="O99" i="2"/>
  <c r="J100" i="2"/>
  <c r="L100" i="2"/>
  <c r="M100" i="2"/>
  <c r="N100" i="2"/>
  <c r="O100" i="2"/>
  <c r="J101" i="2"/>
  <c r="L101" i="2"/>
  <c r="M101" i="2"/>
  <c r="N101" i="2"/>
  <c r="O101" i="2"/>
  <c r="J6" i="2"/>
  <c r="O6" i="2" s="1"/>
  <c r="J7" i="2"/>
  <c r="M7" i="2" s="1"/>
  <c r="O7" i="2"/>
  <c r="N7" i="2"/>
  <c r="E9" i="3"/>
  <c r="E21" i="3"/>
  <c r="D3" i="3"/>
  <c r="D7" i="3"/>
  <c r="D17" i="3"/>
  <c r="D28" i="3"/>
  <c r="D29" i="3"/>
  <c r="D31" i="3"/>
  <c r="A28" i="3"/>
  <c r="B28" i="3" s="1"/>
  <c r="C28" i="3"/>
  <c r="A29" i="3"/>
  <c r="B29" i="3" s="1"/>
  <c r="A30" i="3"/>
  <c r="B30" i="3" s="1"/>
  <c r="A31" i="3"/>
  <c r="E31" i="3" s="1"/>
  <c r="C7" i="3"/>
  <c r="C8" i="3"/>
  <c r="C19" i="3"/>
  <c r="C2" i="3"/>
  <c r="B8" i="3"/>
  <c r="B4" i="3"/>
  <c r="B7" i="3"/>
  <c r="B9" i="3"/>
  <c r="B10" i="3"/>
  <c r="B20" i="3"/>
  <c r="B21" i="3"/>
  <c r="B23" i="3"/>
  <c r="B2" i="3"/>
  <c r="A3" i="3"/>
  <c r="B3" i="3" s="1"/>
  <c r="A4" i="3"/>
  <c r="C4" i="3" s="1"/>
  <c r="A5" i="3"/>
  <c r="C5" i="3" s="1"/>
  <c r="A6" i="3"/>
  <c r="E6" i="3" s="1"/>
  <c r="A7" i="3"/>
  <c r="E7" i="3" s="1"/>
  <c r="A8" i="3"/>
  <c r="D8" i="3" s="1"/>
  <c r="A9" i="3"/>
  <c r="C9" i="3" s="1"/>
  <c r="A10" i="3"/>
  <c r="E10" i="3" s="1"/>
  <c r="A11" i="3"/>
  <c r="E11" i="3" s="1"/>
  <c r="A12" i="3"/>
  <c r="D12" i="3" s="1"/>
  <c r="A13" i="3"/>
  <c r="D13" i="3" s="1"/>
  <c r="A14" i="3"/>
  <c r="C14" i="3" s="1"/>
  <c r="A15" i="3"/>
  <c r="E15" i="3" s="1"/>
  <c r="A16" i="3"/>
  <c r="C16" i="3" s="1"/>
  <c r="A17" i="3"/>
  <c r="E17" i="3" s="1"/>
  <c r="A18" i="3"/>
  <c r="C18" i="3" s="1"/>
  <c r="A19" i="3"/>
  <c r="B19" i="3" s="1"/>
  <c r="A20" i="3"/>
  <c r="E20" i="3" s="1"/>
  <c r="A21" i="3"/>
  <c r="C21" i="3" s="1"/>
  <c r="A22" i="3"/>
  <c r="B22" i="3" s="1"/>
  <c r="A23" i="3"/>
  <c r="C23" i="3" s="1"/>
  <c r="A24" i="3"/>
  <c r="D24" i="3" s="1"/>
  <c r="A25" i="3"/>
  <c r="C25" i="3" s="1"/>
  <c r="A26" i="3"/>
  <c r="D26" i="3" s="1"/>
  <c r="A27" i="3"/>
  <c r="C27" i="3" s="1"/>
  <c r="A2" i="3"/>
  <c r="C4" i="1"/>
  <c r="B17" i="3" l="1"/>
  <c r="C24" i="3"/>
  <c r="D23" i="3"/>
  <c r="E29" i="3"/>
  <c r="B16" i="3"/>
  <c r="C3" i="3"/>
  <c r="D22" i="3"/>
  <c r="E28" i="3"/>
  <c r="B15" i="3"/>
  <c r="C22" i="3"/>
  <c r="C31" i="3"/>
  <c r="D21" i="3"/>
  <c r="E25" i="3"/>
  <c r="B14" i="3"/>
  <c r="B31" i="3"/>
  <c r="D20" i="3"/>
  <c r="F20" i="3" s="1"/>
  <c r="E24" i="3"/>
  <c r="B11" i="3"/>
  <c r="C20" i="3"/>
  <c r="D18" i="3"/>
  <c r="E22" i="3"/>
  <c r="F22" i="3" s="1"/>
  <c r="B27" i="3"/>
  <c r="C17" i="3"/>
  <c r="D14" i="3"/>
  <c r="B26" i="3"/>
  <c r="D10" i="3"/>
  <c r="E18" i="3"/>
  <c r="F18" i="3" s="1"/>
  <c r="B25" i="3"/>
  <c r="B6" i="3"/>
  <c r="C15" i="3"/>
  <c r="D9" i="3"/>
  <c r="B24" i="3"/>
  <c r="B5" i="3"/>
  <c r="C11" i="3"/>
  <c r="C10" i="3"/>
  <c r="E13" i="3"/>
  <c r="D30" i="3"/>
  <c r="D6" i="3"/>
  <c r="D5" i="3"/>
  <c r="C6" i="3"/>
  <c r="D25" i="3"/>
  <c r="B18" i="3"/>
  <c r="E30" i="3"/>
  <c r="F30" i="3" s="1"/>
  <c r="P69" i="2"/>
  <c r="P54" i="2"/>
  <c r="K51" i="2"/>
  <c r="P35" i="2"/>
  <c r="P66" i="2"/>
  <c r="K60" i="2"/>
  <c r="P57" i="2"/>
  <c r="P47" i="2"/>
  <c r="P74" i="2"/>
  <c r="P50" i="2"/>
  <c r="K47" i="2"/>
  <c r="P87" i="2"/>
  <c r="P34" i="2"/>
  <c r="P90" i="2"/>
  <c r="K87" i="2"/>
  <c r="K59" i="2"/>
  <c r="P56" i="2"/>
  <c r="P43" i="2"/>
  <c r="K93" i="2"/>
  <c r="K90" i="2"/>
  <c r="K65" i="2"/>
  <c r="P71" i="2"/>
  <c r="K68" i="2"/>
  <c r="K77" i="2"/>
  <c r="K43" i="2"/>
  <c r="K49" i="2"/>
  <c r="P98" i="2"/>
  <c r="P89" i="2"/>
  <c r="K89" i="2"/>
  <c r="K61" i="2"/>
  <c r="P45" i="2"/>
  <c r="P42" i="2"/>
  <c r="P18" i="2"/>
  <c r="K15" i="2"/>
  <c r="P24" i="2"/>
  <c r="K27" i="2"/>
  <c r="P26" i="2"/>
  <c r="P23" i="2"/>
  <c r="K16" i="2"/>
  <c r="P33" i="2"/>
  <c r="P10" i="2"/>
  <c r="K10" i="2"/>
  <c r="P101" i="2"/>
  <c r="P95" i="2"/>
  <c r="K80" i="2"/>
  <c r="K57" i="2"/>
  <c r="K54" i="2"/>
  <c r="K36" i="2"/>
  <c r="P20" i="2"/>
  <c r="P14" i="2"/>
  <c r="K8" i="2"/>
  <c r="K98" i="2"/>
  <c r="P80" i="2"/>
  <c r="P59" i="2"/>
  <c r="K39" i="2"/>
  <c r="P17" i="2"/>
  <c r="K14" i="2"/>
  <c r="P11" i="2"/>
  <c r="K95" i="2"/>
  <c r="P92" i="2"/>
  <c r="P83" i="2"/>
  <c r="P62" i="2"/>
  <c r="K56" i="2"/>
  <c r="P53" i="2"/>
  <c r="K26" i="2"/>
  <c r="K20" i="2"/>
  <c r="K17" i="2"/>
  <c r="K11" i="2"/>
  <c r="P8" i="2"/>
  <c r="K92" i="2"/>
  <c r="K86" i="2"/>
  <c r="K83" i="2"/>
  <c r="P68" i="2"/>
  <c r="P65" i="2"/>
  <c r="K50" i="2"/>
  <c r="K23" i="2"/>
  <c r="P91" i="2"/>
  <c r="K71" i="2"/>
  <c r="K44" i="2"/>
  <c r="P41" i="2"/>
  <c r="P38" i="2"/>
  <c r="K35" i="2"/>
  <c r="P94" i="2"/>
  <c r="K88" i="2"/>
  <c r="P85" i="2"/>
  <c r="P79" i="2"/>
  <c r="K64" i="2"/>
  <c r="K41" i="2"/>
  <c r="K38" i="2"/>
  <c r="P28" i="2"/>
  <c r="P19" i="2"/>
  <c r="L31" i="2"/>
  <c r="P31" i="2" s="1"/>
  <c r="P100" i="2"/>
  <c r="P97" i="2"/>
  <c r="P88" i="2"/>
  <c r="K82" i="2"/>
  <c r="P64" i="2"/>
  <c r="K28" i="2"/>
  <c r="P25" i="2"/>
  <c r="P22" i="2"/>
  <c r="K19" i="2"/>
  <c r="K100" i="2"/>
  <c r="K97" i="2"/>
  <c r="P93" i="2"/>
  <c r="K91" i="2"/>
  <c r="K79" i="2"/>
  <c r="P76" i="2"/>
  <c r="P67" i="2"/>
  <c r="P52" i="2"/>
  <c r="P46" i="2"/>
  <c r="K40" i="2"/>
  <c r="P37" i="2"/>
  <c r="K25" i="2"/>
  <c r="K22" i="2"/>
  <c r="N31" i="2"/>
  <c r="K76" i="2"/>
  <c r="K70" i="2"/>
  <c r="K67" i="2"/>
  <c r="P49" i="2"/>
  <c r="K34" i="2"/>
  <c r="P27" i="2"/>
  <c r="K96" i="2"/>
  <c r="P40" i="2"/>
  <c r="K24" i="2"/>
  <c r="P21" i="2"/>
  <c r="P96" i="2"/>
  <c r="P75" i="2"/>
  <c r="K55" i="2"/>
  <c r="K18" i="2"/>
  <c r="L32" i="2"/>
  <c r="P32" i="2" s="1"/>
  <c r="K72" i="2"/>
  <c r="K48" i="2"/>
  <c r="K99" i="2"/>
  <c r="P84" i="2"/>
  <c r="P81" i="2"/>
  <c r="P72" i="2"/>
  <c r="K66" i="2"/>
  <c r="K12" i="2"/>
  <c r="P9" i="2"/>
  <c r="K84" i="2"/>
  <c r="K81" i="2"/>
  <c r="K75" i="2"/>
  <c r="K63" i="2"/>
  <c r="P60" i="2"/>
  <c r="P51" i="2"/>
  <c r="P36" i="2"/>
  <c r="K9" i="2"/>
  <c r="K5" i="2"/>
  <c r="P5" i="2"/>
  <c r="M4" i="2"/>
  <c r="K4" i="2" s="1"/>
  <c r="N3" i="2"/>
  <c r="E8" i="3" s="1"/>
  <c r="F8" i="3" s="1"/>
  <c r="L3" i="2"/>
  <c r="L2" i="2"/>
  <c r="O2" i="2"/>
  <c r="E26" i="3" s="1"/>
  <c r="F26" i="3" s="1"/>
  <c r="N2" i="2"/>
  <c r="L30" i="2"/>
  <c r="M30" i="2"/>
  <c r="N30" i="2"/>
  <c r="K33" i="2"/>
  <c r="P48" i="2"/>
  <c r="P16" i="2"/>
  <c r="K101" i="2"/>
  <c r="K85" i="2"/>
  <c r="K69" i="2"/>
  <c r="K53" i="2"/>
  <c r="K37" i="2"/>
  <c r="K21" i="2"/>
  <c r="K94" i="2"/>
  <c r="K78" i="2"/>
  <c r="K62" i="2"/>
  <c r="K46" i="2"/>
  <c r="P86" i="2"/>
  <c r="P70" i="2"/>
  <c r="E27" i="3"/>
  <c r="F13" i="3"/>
  <c r="F7" i="3"/>
  <c r="F24" i="3"/>
  <c r="L7" i="2"/>
  <c r="P7" i="2" s="1"/>
  <c r="D11" i="3" s="1"/>
  <c r="F11" i="3" s="1"/>
  <c r="F21" i="3"/>
  <c r="L6" i="2"/>
  <c r="F17" i="3"/>
  <c r="M6" i="2"/>
  <c r="N6" i="2"/>
  <c r="F25" i="3"/>
  <c r="F6" i="3"/>
  <c r="E19" i="3"/>
  <c r="F10" i="3"/>
  <c r="F31" i="3"/>
  <c r="F29" i="3"/>
  <c r="F9" i="3"/>
  <c r="F28" i="3"/>
  <c r="C26" i="3"/>
  <c r="E14" i="3"/>
  <c r="F14" i="3" s="1"/>
  <c r="C13" i="3"/>
  <c r="B13" i="3"/>
  <c r="B12" i="3"/>
  <c r="C12" i="3"/>
  <c r="E12" i="3"/>
  <c r="F12" i="3" s="1"/>
  <c r="C30" i="3"/>
  <c r="C29" i="3"/>
  <c r="E4" i="3" l="1"/>
  <c r="K3" i="2"/>
  <c r="K32" i="2"/>
  <c r="K31" i="2"/>
  <c r="P3" i="2"/>
  <c r="D15" i="3" s="1"/>
  <c r="F15" i="3" s="1"/>
  <c r="P4" i="2"/>
  <c r="D16" i="3" s="1"/>
  <c r="K2" i="2"/>
  <c r="P2" i="2"/>
  <c r="D2" i="3" s="1"/>
  <c r="E23" i="3"/>
  <c r="F23" i="3" s="1"/>
  <c r="P30" i="2"/>
  <c r="K30" i="2"/>
  <c r="E16" i="3"/>
  <c r="F16" i="3" s="1"/>
  <c r="K7" i="2"/>
  <c r="E2" i="3"/>
  <c r="P6" i="2"/>
  <c r="D27" i="3"/>
  <c r="F27" i="3" s="1"/>
  <c r="E3" i="3"/>
  <c r="F3" i="3" s="1"/>
  <c r="E5" i="3"/>
  <c r="F5" i="3" s="1"/>
  <c r="D19" i="3"/>
  <c r="F19" i="3" s="1"/>
  <c r="K6" i="2"/>
  <c r="F2" i="3" l="1"/>
  <c r="D4" i="3"/>
  <c r="F4" i="3" s="1"/>
</calcChain>
</file>

<file path=xl/sharedStrings.xml><?xml version="1.0" encoding="utf-8"?>
<sst xmlns="http://schemas.openxmlformats.org/spreadsheetml/2006/main" count="54" uniqueCount="51">
  <si>
    <t>Lista Trentini del sud</t>
  </si>
  <si>
    <t>Enzo</t>
  </si>
  <si>
    <t>Francesco</t>
  </si>
  <si>
    <t>Andrea</t>
  </si>
  <si>
    <t>Guglielmo</t>
  </si>
  <si>
    <t>Alessio</t>
  </si>
  <si>
    <t>Lorenzo</t>
  </si>
  <si>
    <t>Federico</t>
  </si>
  <si>
    <t>Corrado</t>
  </si>
  <si>
    <t>Max</t>
  </si>
  <si>
    <t>Fabio</t>
  </si>
  <si>
    <t>Mayssa</t>
  </si>
  <si>
    <t>Lorenza</t>
  </si>
  <si>
    <t>Vito</t>
  </si>
  <si>
    <t>Benedetta</t>
  </si>
  <si>
    <t>Gianluca</t>
  </si>
  <si>
    <t>Valentino</t>
  </si>
  <si>
    <t>Daniela</t>
  </si>
  <si>
    <t>Dario</t>
  </si>
  <si>
    <t>Erik</t>
  </si>
  <si>
    <t>Prezzo tratta</t>
  </si>
  <si>
    <t>Tratta</t>
  </si>
  <si>
    <t>Rovereto - Bolzano</t>
  </si>
  <si>
    <t>Viaggi fatti</t>
  </si>
  <si>
    <t>Viaggi da pilota</t>
  </si>
  <si>
    <t>Pilota</t>
  </si>
  <si>
    <t>Passeggero 1</t>
  </si>
  <si>
    <t>Passeggero 2</t>
  </si>
  <si>
    <t>Passeggero 3</t>
  </si>
  <si>
    <t>Passeggero 4</t>
  </si>
  <si>
    <t>Data</t>
  </si>
  <si>
    <t>Trento - Bolzano</t>
  </si>
  <si>
    <t xml:space="preserve">A&amp;R </t>
  </si>
  <si>
    <t>Costo viaggio</t>
  </si>
  <si>
    <t>Quota Pilota</t>
  </si>
  <si>
    <t>Quota Pas.1</t>
  </si>
  <si>
    <t>Quota Pas.2</t>
  </si>
  <si>
    <t>Quota Pas.3</t>
  </si>
  <si>
    <t>Quota Pas.4</t>
  </si>
  <si>
    <t>Credito Pilota</t>
  </si>
  <si>
    <t>Debito Passeggero</t>
  </si>
  <si>
    <t>Saldo totale</t>
  </si>
  <si>
    <t>Matteo Filippini</t>
  </si>
  <si>
    <t>Davide Compar</t>
  </si>
  <si>
    <t>Stefano Pistilli</t>
  </si>
  <si>
    <t>Stefano Pensa</t>
  </si>
  <si>
    <t>Cristian Bianchi</t>
  </si>
  <si>
    <t>Marco Zanovello</t>
  </si>
  <si>
    <t>Davide Cattoi</t>
  </si>
  <si>
    <t>Giorno</t>
  </si>
  <si>
    <t>Rovereto - Trento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</si>
</sst>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410]_-;\-* #,##0.00\ [$€-410]_-;_-* &quot;-&quot;??\ [$€-410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1">
    <xf numFmtId="0" fontId="0" fillId="0" borderId="0" xfId="0"/>
    <xf numFmtId="0" fontId="4" fillId="0" borderId="0" xfId="0" applyFont="1"/>
    <xf numFmtId="44" fontId="0" fillId="0" borderId="0" xfId="2" applyFont="1"/>
    <xf numFmtId="164" fontId="0" fillId="0" borderId="0" xfId="1" applyNumberFormat="1" applyFont="1"/>
    <xf numFmtId="0" fontId="3" fillId="3" borderId="1" xfId="4"/>
    <xf numFmtId="44" fontId="3" fillId="3" borderId="1" xfId="2" applyFont="1" applyFill="1" applyBorder="1"/>
    <xf numFmtId="14" fontId="2" fillId="2" borderId="1" xfId="3" applyNumberFormat="1"/>
    <xf numFmtId="0" fontId="2" fillId="2" borderId="1" xfId="3"/>
    <xf numFmtId="44" fontId="3" fillId="3" borderId="1" xfId="4" applyNumberFormat="1"/>
    <xf numFmtId="0" fontId="0" fillId="0" borderId="2" xfId="0" applyBorder="1"/>
    <xf numFmtId="0" fontId="0" fillId="0" borderId="3" xfId="0" applyBorder="1"/>
  </cellXfs>
  <cellStyles count="5">
    <cellStyle name="Calcolo" xfId="4" builtinId="22"/>
    <cellStyle name="Input" xfId="3" builtinId="20"/>
    <cellStyle name="Migliaia" xfId="1" builtinId="3"/>
    <cellStyle name="Normale" xfId="0" builtinId="0"/>
    <cellStyle name="Valuta" xfId="2" builtinId="4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410DE-325A-4931-825D-1452BCFC277E}" name="Tabella1" displayName="Tabella1" ref="A1:A32" totalsRowShown="0" headerRowDxfId="0" tableBorderDxfId="2">
  <autoFilter ref="A1:A32" xr:uid="{F48410DE-325A-4931-825D-1452BCFC277E}"/>
  <sortState xmlns:xlrd2="http://schemas.microsoft.com/office/spreadsheetml/2017/richdata2" ref="A2:A32">
    <sortCondition ref="A1:A32"/>
  </sortState>
  <tableColumns count="1">
    <tableColumn id="1" xr3:uid="{B1A9EE37-59C4-46AB-B937-75A1DDC13736}" name="Lista Trentini del su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D11" sqref="D11"/>
    </sheetView>
  </sheetViews>
  <sheetFormatPr defaultColWidth="27.7109375" defaultRowHeight="15" x14ac:dyDescent="0.25"/>
  <cols>
    <col min="1" max="1" width="27.5703125" bestFit="1" customWidth="1"/>
    <col min="2" max="2" width="18" bestFit="1" customWidth="1"/>
    <col min="3" max="3" width="16.140625" bestFit="1" customWidth="1"/>
  </cols>
  <sheetData>
    <row r="1" spans="1:3" ht="18.75" x14ac:dyDescent="0.3">
      <c r="A1" s="1" t="s">
        <v>0</v>
      </c>
      <c r="B1" s="1" t="s">
        <v>21</v>
      </c>
      <c r="C1" s="1" t="s">
        <v>20</v>
      </c>
    </row>
    <row r="2" spans="1:3" x14ac:dyDescent="0.25">
      <c r="A2" s="9" t="s">
        <v>5</v>
      </c>
      <c r="B2" t="s">
        <v>31</v>
      </c>
      <c r="C2" s="3">
        <v>12.4</v>
      </c>
    </row>
    <row r="3" spans="1:3" x14ac:dyDescent="0.25">
      <c r="A3" s="10" t="s">
        <v>3</v>
      </c>
      <c r="B3" t="s">
        <v>50</v>
      </c>
      <c r="C3" s="2">
        <v>6.75</v>
      </c>
    </row>
    <row r="4" spans="1:3" x14ac:dyDescent="0.25">
      <c r="A4" s="10" t="s">
        <v>14</v>
      </c>
      <c r="B4" t="s">
        <v>22</v>
      </c>
      <c r="C4" s="2">
        <f>C2+C3</f>
        <v>19.149999999999999</v>
      </c>
    </row>
    <row r="5" spans="1:3" x14ac:dyDescent="0.25">
      <c r="A5" s="10" t="s">
        <v>8</v>
      </c>
    </row>
    <row r="6" spans="1:3" x14ac:dyDescent="0.25">
      <c r="A6" s="10" t="s">
        <v>46</v>
      </c>
    </row>
    <row r="7" spans="1:3" x14ac:dyDescent="0.25">
      <c r="A7" s="10" t="s">
        <v>17</v>
      </c>
    </row>
    <row r="8" spans="1:3" x14ac:dyDescent="0.25">
      <c r="A8" s="10" t="s">
        <v>18</v>
      </c>
    </row>
    <row r="9" spans="1:3" x14ac:dyDescent="0.25">
      <c r="A9" s="10" t="s">
        <v>48</v>
      </c>
    </row>
    <row r="10" spans="1:3" x14ac:dyDescent="0.25">
      <c r="A10" s="10" t="s">
        <v>43</v>
      </c>
    </row>
    <row r="11" spans="1:3" x14ac:dyDescent="0.25">
      <c r="A11" s="10" t="s">
        <v>1</v>
      </c>
    </row>
    <row r="12" spans="1:3" x14ac:dyDescent="0.25">
      <c r="A12" s="10" t="s">
        <v>19</v>
      </c>
    </row>
    <row r="13" spans="1:3" x14ac:dyDescent="0.25">
      <c r="A13" s="10" t="s">
        <v>10</v>
      </c>
    </row>
    <row r="14" spans="1:3" x14ac:dyDescent="0.25">
      <c r="A14" s="10" t="s">
        <v>7</v>
      </c>
    </row>
    <row r="15" spans="1:3" x14ac:dyDescent="0.25">
      <c r="A15" s="10" t="s">
        <v>2</v>
      </c>
    </row>
    <row r="16" spans="1:3" x14ac:dyDescent="0.25">
      <c r="A16" s="10" t="s">
        <v>15</v>
      </c>
    </row>
    <row r="17" spans="1:1" x14ac:dyDescent="0.25">
      <c r="A17" s="10" t="s">
        <v>4</v>
      </c>
    </row>
    <row r="18" spans="1:1" x14ac:dyDescent="0.25">
      <c r="A18" s="10" t="s">
        <v>12</v>
      </c>
    </row>
    <row r="19" spans="1:1" x14ac:dyDescent="0.25">
      <c r="A19" s="10" t="s">
        <v>6</v>
      </c>
    </row>
    <row r="20" spans="1:1" x14ac:dyDescent="0.25">
      <c r="A20" s="10" t="s">
        <v>47</v>
      </c>
    </row>
    <row r="21" spans="1:1" x14ac:dyDescent="0.25">
      <c r="A21" s="10" t="s">
        <v>42</v>
      </c>
    </row>
    <row r="22" spans="1:1" x14ac:dyDescent="0.25">
      <c r="A22" s="10" t="s">
        <v>9</v>
      </c>
    </row>
    <row r="23" spans="1:1" x14ac:dyDescent="0.25">
      <c r="A23" s="10" t="s">
        <v>11</v>
      </c>
    </row>
    <row r="24" spans="1:1" x14ac:dyDescent="0.25">
      <c r="A24" s="10" t="s">
        <v>45</v>
      </c>
    </row>
    <row r="25" spans="1:1" x14ac:dyDescent="0.25">
      <c r="A25" s="10" t="s">
        <v>44</v>
      </c>
    </row>
    <row r="26" spans="1:1" x14ac:dyDescent="0.25">
      <c r="A26" s="10" t="s">
        <v>16</v>
      </c>
    </row>
    <row r="27" spans="1:1" x14ac:dyDescent="0.25">
      <c r="A27" s="10" t="s">
        <v>13</v>
      </c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8556-00E5-43F9-83B7-3B33BD46570B}">
  <dimension ref="A1:P101"/>
  <sheetViews>
    <sheetView tabSelected="1" workbookViewId="0">
      <selection activeCell="G8" sqref="G8"/>
    </sheetView>
  </sheetViews>
  <sheetFormatPr defaultRowHeight="15" x14ac:dyDescent="0.25"/>
  <cols>
    <col min="1" max="1" width="10.7109375" bestFit="1" customWidth="1"/>
    <col min="2" max="2" width="11.140625" bestFit="1" customWidth="1"/>
    <col min="3" max="7" width="16.7109375" customWidth="1"/>
    <col min="8" max="8" width="18" bestFit="1" customWidth="1"/>
    <col min="9" max="9" width="7" bestFit="1" customWidth="1"/>
    <col min="10" max="10" width="16.42578125" bestFit="1" customWidth="1"/>
    <col min="11" max="15" width="15.85546875" customWidth="1"/>
    <col min="16" max="16" width="17" bestFit="1" customWidth="1"/>
  </cols>
  <sheetData>
    <row r="1" spans="1:16" ht="18.75" x14ac:dyDescent="0.3">
      <c r="A1" s="1" t="s">
        <v>30</v>
      </c>
      <c r="B1" s="1" t="s">
        <v>49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21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25">
      <c r="A2" s="6"/>
      <c r="B2" s="4" t="str">
        <f>IF(OR(TEXT(A2, "gggg")="sabato",TEXT(A2, "gggg")="domenica"),"-",TEXT(A2, "gggg"))</f>
        <v>-</v>
      </c>
      <c r="C2" s="7"/>
      <c r="D2" s="7"/>
      <c r="E2" s="7"/>
      <c r="F2" s="7"/>
      <c r="G2" s="7"/>
      <c r="H2" s="7"/>
      <c r="I2" s="7"/>
      <c r="J2" s="5" t="e">
        <f>IF($I2="SI",_xlfn.XLOOKUP($H2,Config!$B$2:$B$4,Config!$C$2:$C$4)*2,_xlfn.XLOOKUP($H2,Config!$B$2:$B$4,Config!$C$2:$C$4))</f>
        <v>#N/A</v>
      </c>
      <c r="K2" s="8" t="e">
        <f>-$J2-SUM($L2:$O2)</f>
        <v>#N/A</v>
      </c>
      <c r="L2" s="8">
        <f>IF(D2="",0,-$J2/COUNTA($C2:$G2))</f>
        <v>0</v>
      </c>
      <c r="M2" s="8">
        <f>IF(E2="",0,-$J2/COUNTA($C2:$G2))</f>
        <v>0</v>
      </c>
      <c r="N2" s="8">
        <f>IF(F2="",0,-$J2/COUNTA($C2:$G2))</f>
        <v>0</v>
      </c>
      <c r="O2" s="8">
        <f>IF(G2="",0,-$J2/COUNTA($C2:$G2))</f>
        <v>0</v>
      </c>
      <c r="P2" s="8">
        <f>-SUM(L2:O2)</f>
        <v>0</v>
      </c>
    </row>
    <row r="3" spans="1:16" x14ac:dyDescent="0.25">
      <c r="A3" s="6"/>
      <c r="B3" s="4" t="str">
        <f>IF(OR(TEXT(A3, "gggg")="sabato",TEXT(A3, "gggg")="domenica"),"-",TEXT(A3, "gggg"))</f>
        <v>-</v>
      </c>
      <c r="C3" s="7"/>
      <c r="D3" s="7"/>
      <c r="E3" s="7"/>
      <c r="F3" s="7"/>
      <c r="G3" s="7"/>
      <c r="H3" s="7"/>
      <c r="I3" s="7"/>
      <c r="J3" s="5" t="e">
        <f>IF($I3="SI",_xlfn.XLOOKUP($H3,Config!$B$2:$B$4,Config!$C$2:$C$4)*2,_xlfn.XLOOKUP($H3,Config!$B$2:$B$4,Config!$C$2:$C$4))</f>
        <v>#N/A</v>
      </c>
      <c r="K3" s="8" t="e">
        <f>-$J3-SUM($L3:$O3)</f>
        <v>#N/A</v>
      </c>
      <c r="L3" s="8">
        <f>IF(D3="",0,-$J3/COUNTA($C3:$G3))</f>
        <v>0</v>
      </c>
      <c r="M3" s="8">
        <f t="shared" ref="M3:M7" si="0">IF(E3="",0,-$J3/COUNTA($C3:$G3))</f>
        <v>0</v>
      </c>
      <c r="N3" s="8">
        <f t="shared" ref="N3:N7" si="1">IF(F3="",0,-$J3/COUNTA($C3:$G3))</f>
        <v>0</v>
      </c>
      <c r="O3" s="8">
        <f t="shared" ref="O3:O7" si="2">IF(G3="",0,-$J3/COUNTA($C3:$G3))</f>
        <v>0</v>
      </c>
      <c r="P3" s="8">
        <f>-SUM(L3:O3)</f>
        <v>0</v>
      </c>
    </row>
    <row r="4" spans="1:16" x14ac:dyDescent="0.25">
      <c r="A4" s="6"/>
      <c r="B4" s="4" t="str">
        <f>IF(OR(TEXT(A4, "gggg")="sabato",TEXT(A4, "gggg")="domenica"),"-",TEXT(A4, "gggg"))</f>
        <v>-</v>
      </c>
      <c r="C4" s="7"/>
      <c r="D4" s="7"/>
      <c r="E4" s="7"/>
      <c r="F4" s="7"/>
      <c r="G4" s="7"/>
      <c r="H4" s="7"/>
      <c r="I4" s="7"/>
      <c r="J4" s="5" t="e">
        <f>IF($I4="SI",_xlfn.XLOOKUP($H4,Config!$B$2:$B$4,Config!$C$2:$C$4)*2,_xlfn.XLOOKUP($H4,Config!$B$2:$B$4,Config!$C$2:$C$4))</f>
        <v>#N/A</v>
      </c>
      <c r="K4" s="8" t="e">
        <f>-$J4-SUM($L4:$O4)</f>
        <v>#N/A</v>
      </c>
      <c r="L4" s="8">
        <f>IF(D4="",0,-$J4/COUNTA($C4:$G4))</f>
        <v>0</v>
      </c>
      <c r="M4" s="8">
        <f t="shared" si="0"/>
        <v>0</v>
      </c>
      <c r="N4" s="8">
        <f t="shared" si="1"/>
        <v>0</v>
      </c>
      <c r="O4" s="8">
        <f t="shared" si="2"/>
        <v>0</v>
      </c>
      <c r="P4" s="8">
        <f>-SUM(L4:O4)</f>
        <v>0</v>
      </c>
    </row>
    <row r="5" spans="1:16" x14ac:dyDescent="0.25">
      <c r="A5" s="6"/>
      <c r="B5" s="4" t="str">
        <f>IF(OR(TEXT(A5, "gggg")="sabato",TEXT(A5, "gggg")="domenica"),"-",TEXT(A5, "gggg"))</f>
        <v>-</v>
      </c>
      <c r="C5" s="7"/>
      <c r="D5" s="7"/>
      <c r="E5" s="7"/>
      <c r="F5" s="7"/>
      <c r="G5" s="7"/>
      <c r="H5" s="7"/>
      <c r="I5" s="7"/>
      <c r="J5" s="5" t="e">
        <f>IF($I5="SI",_xlfn.XLOOKUP($H5,Config!$B$2:$B$4,Config!$C$2:$C$4)*2,_xlfn.XLOOKUP($H5,Config!$B$2:$B$4,Config!$C$2:$C$4))</f>
        <v>#N/A</v>
      </c>
      <c r="K5" s="8" t="e">
        <f>-$J5-SUM($L5:$O5)</f>
        <v>#N/A</v>
      </c>
      <c r="L5" s="8">
        <f>IF(D5="",0,-$J5/COUNTA($C5:$G5))</f>
        <v>0</v>
      </c>
      <c r="M5" s="8">
        <f t="shared" si="0"/>
        <v>0</v>
      </c>
      <c r="N5" s="8">
        <f t="shared" si="1"/>
        <v>0</v>
      </c>
      <c r="O5" s="8">
        <f t="shared" si="2"/>
        <v>0</v>
      </c>
      <c r="P5" s="8">
        <f>-SUM(L5:O5)</f>
        <v>0</v>
      </c>
    </row>
    <row r="6" spans="1:16" x14ac:dyDescent="0.25">
      <c r="A6" s="6"/>
      <c r="B6" s="4" t="str">
        <f>IF(OR(TEXT(A6, "gggg")="sabato",TEXT(A6, "gggg")="domenica"),"-",TEXT(A6, "gggg"))</f>
        <v>-</v>
      </c>
      <c r="C6" s="7"/>
      <c r="D6" s="7"/>
      <c r="E6" s="7"/>
      <c r="F6" s="7"/>
      <c r="G6" s="7"/>
      <c r="H6" s="7"/>
      <c r="I6" s="7"/>
      <c r="J6" s="5" t="e">
        <f>IF($I6="SI",_xlfn.XLOOKUP($H6,Config!$B$2:$B$4,Config!$C$2:$C$4)*2,_xlfn.XLOOKUP($H6,Config!$B$2:$B$4,Config!$C$2:$C$4))</f>
        <v>#N/A</v>
      </c>
      <c r="K6" s="8" t="e">
        <f>-$J6-SUM($L6:$O6)</f>
        <v>#N/A</v>
      </c>
      <c r="L6" s="8">
        <f>IF(D6="",0,-$J6/COUNTA($C6:$G6))</f>
        <v>0</v>
      </c>
      <c r="M6" s="8">
        <f t="shared" si="0"/>
        <v>0</v>
      </c>
      <c r="N6" s="8">
        <f t="shared" si="1"/>
        <v>0</v>
      </c>
      <c r="O6" s="8">
        <f t="shared" si="2"/>
        <v>0</v>
      </c>
      <c r="P6" s="8">
        <f>-SUM(L6:O6)</f>
        <v>0</v>
      </c>
    </row>
    <row r="7" spans="1:16" x14ac:dyDescent="0.25">
      <c r="A7" s="6"/>
      <c r="B7" s="4" t="str">
        <f>IF(OR(TEXT(A7, "gggg")="sabato",TEXT(A7, "gggg")="domenica"),"-",TEXT(A7, "gggg"))</f>
        <v>-</v>
      </c>
      <c r="C7" s="7"/>
      <c r="D7" s="7"/>
      <c r="E7" s="7"/>
      <c r="F7" s="7"/>
      <c r="G7" s="7"/>
      <c r="H7" s="7"/>
      <c r="I7" s="7"/>
      <c r="J7" s="5" t="e">
        <f>IF($I7="SI",_xlfn.XLOOKUP($H7,Config!$B$2:$B$4,Config!$C$2:$C$4)*2,_xlfn.XLOOKUP($H7,Config!$B$2:$B$4,Config!$C$2:$C$4))</f>
        <v>#N/A</v>
      </c>
      <c r="K7" s="8" t="e">
        <f>-$J7-SUM($L7:$O7)</f>
        <v>#N/A</v>
      </c>
      <c r="L7" s="8">
        <f>IF(D7="",0,-$J7/COUNTA($C7:$G7))</f>
        <v>0</v>
      </c>
      <c r="M7" s="8">
        <f t="shared" si="0"/>
        <v>0</v>
      </c>
      <c r="N7" s="8">
        <f t="shared" si="1"/>
        <v>0</v>
      </c>
      <c r="O7" s="8">
        <f t="shared" si="2"/>
        <v>0</v>
      </c>
      <c r="P7" s="8">
        <f>-SUM(L7:O7)</f>
        <v>0</v>
      </c>
    </row>
    <row r="8" spans="1:16" x14ac:dyDescent="0.25">
      <c r="A8" s="6"/>
      <c r="B8" s="4" t="str">
        <f t="shared" ref="B3:B66" si="3">IF(OR(TEXT(A8, "gggg")="sabato",TEXT(A8, "gggg")="domenica"),"-",TEXT(A8, "gggg"))</f>
        <v>-</v>
      </c>
      <c r="C8" s="7"/>
      <c r="D8" s="7"/>
      <c r="E8" s="7"/>
      <c r="F8" s="7"/>
      <c r="G8" s="7"/>
      <c r="H8" s="7"/>
      <c r="I8" s="7"/>
      <c r="J8" s="5" t="e">
        <f>IF($I8="SI",_xlfn.XLOOKUP($H8,Config!$B$2:$B$4,Config!$C$2:$C$4)*2,_xlfn.XLOOKUP($H8,Config!$B$2:$B$4,Config!$C$2:$C$4))</f>
        <v>#N/A</v>
      </c>
      <c r="K8" s="8" t="e">
        <f>-$J8-SUM($L8:$O8)</f>
        <v>#N/A</v>
      </c>
      <c r="L8" s="8">
        <f>IF(D8="",0,-$J8/COUNTA($C8:$G8))</f>
        <v>0</v>
      </c>
      <c r="M8" s="8">
        <f>IF(E8="",0,-$J8/COUNTA($C8:$G8))</f>
        <v>0</v>
      </c>
      <c r="N8" s="8">
        <f>IF(F8="",0,-$J8/COUNTA($C8:$G8))</f>
        <v>0</v>
      </c>
      <c r="O8" s="8">
        <f>IF(G8="",0,-$J8/COUNTA($C8:$G8))</f>
        <v>0</v>
      </c>
      <c r="P8" s="8">
        <f t="shared" ref="P8:P71" si="4">-SUM(L8:O8)</f>
        <v>0</v>
      </c>
    </row>
    <row r="9" spans="1:16" x14ac:dyDescent="0.25">
      <c r="A9" s="6"/>
      <c r="B9" s="4" t="str">
        <f t="shared" si="3"/>
        <v>-</v>
      </c>
      <c r="C9" s="7"/>
      <c r="D9" s="7"/>
      <c r="E9" s="7"/>
      <c r="F9" s="7"/>
      <c r="G9" s="7"/>
      <c r="H9" s="7"/>
      <c r="I9" s="7"/>
      <c r="J9" s="5" t="e">
        <f>IF($I9="SI",_xlfn.XLOOKUP($H9,Config!$B$2:$B$4,Config!$C$2:$C$4)*2,_xlfn.XLOOKUP($H9,Config!$B$2:$B$4,Config!$C$2:$C$4))</f>
        <v>#N/A</v>
      </c>
      <c r="K9" s="8" t="e">
        <f>-$J9-SUM($L9:$O9)</f>
        <v>#N/A</v>
      </c>
      <c r="L9" s="8">
        <f>IF(D9="",0,-$J9/COUNTA($C9:$G9))</f>
        <v>0</v>
      </c>
      <c r="M9" s="8">
        <f>IF(E9="",0,-$J9/COUNTA($C9:$G9))</f>
        <v>0</v>
      </c>
      <c r="N9" s="8">
        <f>IF(F9="",0,-$J9/COUNTA($C9:$G9))</f>
        <v>0</v>
      </c>
      <c r="O9" s="8">
        <f>IF(G9="",0,-$J9/COUNTA($C9:$G9))</f>
        <v>0</v>
      </c>
      <c r="P9" s="8">
        <f t="shared" si="4"/>
        <v>0</v>
      </c>
    </row>
    <row r="10" spans="1:16" x14ac:dyDescent="0.25">
      <c r="A10" s="6"/>
      <c r="B10" s="4" t="str">
        <f t="shared" si="3"/>
        <v>-</v>
      </c>
      <c r="C10" s="7"/>
      <c r="D10" s="7"/>
      <c r="E10" s="7"/>
      <c r="F10" s="7"/>
      <c r="G10" s="7"/>
      <c r="H10" s="7"/>
      <c r="I10" s="7"/>
      <c r="J10" s="5" t="e">
        <f>IF($I10="SI",_xlfn.XLOOKUP($H10,Config!$B$2:$B$4,Config!$C$2:$C$4)*2,_xlfn.XLOOKUP($H10,Config!$B$2:$B$4,Config!$C$2:$C$4))</f>
        <v>#N/A</v>
      </c>
      <c r="K10" s="8" t="e">
        <f>-$J10-SUM($L10:$O10)</f>
        <v>#N/A</v>
      </c>
      <c r="L10" s="8">
        <f>IF(D10="",0,-$J10/COUNTA($C10:$G10))</f>
        <v>0</v>
      </c>
      <c r="M10" s="8">
        <f>IF(E10="",0,-$J10/COUNTA($C10:$G10))</f>
        <v>0</v>
      </c>
      <c r="N10" s="8">
        <f>IF(F10="",0,-$J10/COUNTA($C10:$G10))</f>
        <v>0</v>
      </c>
      <c r="O10" s="8">
        <f>IF(G10="",0,-$J10/COUNTA($C10:$G10))</f>
        <v>0</v>
      </c>
      <c r="P10" s="8">
        <f t="shared" si="4"/>
        <v>0</v>
      </c>
    </row>
    <row r="11" spans="1:16" x14ac:dyDescent="0.25">
      <c r="A11" s="6"/>
      <c r="B11" s="4" t="str">
        <f t="shared" si="3"/>
        <v>-</v>
      </c>
      <c r="C11" s="7"/>
      <c r="D11" s="7"/>
      <c r="E11" s="7"/>
      <c r="F11" s="7"/>
      <c r="G11" s="7"/>
      <c r="H11" s="7"/>
      <c r="I11" s="7"/>
      <c r="J11" s="5" t="e">
        <f>IF($I11="SI",_xlfn.XLOOKUP($H11,Config!$B$2:$B$4,Config!$C$2:$C$4)*2,_xlfn.XLOOKUP($H11,Config!$B$2:$B$4,Config!$C$2:$C$4))</f>
        <v>#N/A</v>
      </c>
      <c r="K11" s="8" t="e">
        <f>-$J11-SUM($L11:$O11)</f>
        <v>#N/A</v>
      </c>
      <c r="L11" s="8">
        <f>IF(D11="",0,-$J11/COUNTA($C11:$G11))</f>
        <v>0</v>
      </c>
      <c r="M11" s="8">
        <f>IF(E11="",0,-$J11/COUNTA($C11:$G11))</f>
        <v>0</v>
      </c>
      <c r="N11" s="8">
        <f>IF(F11="",0,-$J11/COUNTA($C11:$G11))</f>
        <v>0</v>
      </c>
      <c r="O11" s="8">
        <f>IF(G11="",0,-$J11/COUNTA($C11:$G11))</f>
        <v>0</v>
      </c>
      <c r="P11" s="8">
        <f t="shared" si="4"/>
        <v>0</v>
      </c>
    </row>
    <row r="12" spans="1:16" x14ac:dyDescent="0.25">
      <c r="A12" s="6"/>
      <c r="B12" s="4" t="str">
        <f t="shared" si="3"/>
        <v>-</v>
      </c>
      <c r="C12" s="7"/>
      <c r="D12" s="7"/>
      <c r="E12" s="7"/>
      <c r="F12" s="7"/>
      <c r="G12" s="7"/>
      <c r="H12" s="7"/>
      <c r="I12" s="7"/>
      <c r="J12" s="5" t="e">
        <f>IF($I12="SI",_xlfn.XLOOKUP($H12,Config!$B$2:$B$4,Config!$C$2:$C$4)*2,_xlfn.XLOOKUP($H12,Config!$B$2:$B$4,Config!$C$2:$C$4))</f>
        <v>#N/A</v>
      </c>
      <c r="K12" s="8" t="e">
        <f>-$J12-SUM($L12:$O12)</f>
        <v>#N/A</v>
      </c>
      <c r="L12" s="8">
        <f>IF(D12="",0,-$J12/COUNTA($C12:$G12))</f>
        <v>0</v>
      </c>
      <c r="M12" s="8">
        <f>IF(E12="",0,-$J12/COUNTA($C12:$G12))</f>
        <v>0</v>
      </c>
      <c r="N12" s="8">
        <f>IF(F12="",0,-$J12/COUNTA($C12:$G12))</f>
        <v>0</v>
      </c>
      <c r="O12" s="8">
        <f>IF(G12="",0,-$J12/COUNTA($C12:$G12))</f>
        <v>0</v>
      </c>
      <c r="P12" s="8">
        <f t="shared" si="4"/>
        <v>0</v>
      </c>
    </row>
    <row r="13" spans="1:16" x14ac:dyDescent="0.25">
      <c r="A13" s="6"/>
      <c r="B13" s="4" t="str">
        <f t="shared" si="3"/>
        <v>-</v>
      </c>
      <c r="C13" s="7"/>
      <c r="D13" s="7"/>
      <c r="E13" s="7"/>
      <c r="F13" s="7"/>
      <c r="G13" s="7"/>
      <c r="H13" s="7"/>
      <c r="I13" s="7"/>
      <c r="J13" s="5" t="e">
        <f>IF($I13="SI",_xlfn.XLOOKUP($H13,Config!$B$2:$B$4,Config!$C$2:$C$4)*2,_xlfn.XLOOKUP($H13,Config!$B$2:$B$4,Config!$C$2:$C$4))</f>
        <v>#N/A</v>
      </c>
      <c r="K13" s="8" t="e">
        <f>-$J13-SUM($L13:$O13)</f>
        <v>#N/A</v>
      </c>
      <c r="L13" s="8">
        <f>IF(D13="",0,-$J13/COUNTA($C13:$G13))</f>
        <v>0</v>
      </c>
      <c r="M13" s="8">
        <f>IF(E13="",0,-$J13/COUNTA($C13:$G13))</f>
        <v>0</v>
      </c>
      <c r="N13" s="8">
        <f>IF(F13="",0,-$J13/COUNTA($C13:$G13))</f>
        <v>0</v>
      </c>
      <c r="O13" s="8">
        <f>IF(G13="",0,-$J13/COUNTA($C13:$G13))</f>
        <v>0</v>
      </c>
      <c r="P13" s="8">
        <f t="shared" si="4"/>
        <v>0</v>
      </c>
    </row>
    <row r="14" spans="1:16" x14ac:dyDescent="0.25">
      <c r="A14" s="6"/>
      <c r="B14" s="4" t="str">
        <f t="shared" si="3"/>
        <v>-</v>
      </c>
      <c r="C14" s="7"/>
      <c r="D14" s="7"/>
      <c r="E14" s="7"/>
      <c r="F14" s="7"/>
      <c r="G14" s="7"/>
      <c r="H14" s="7"/>
      <c r="I14" s="7"/>
      <c r="J14" s="5" t="e">
        <f>IF($I14="SI",_xlfn.XLOOKUP($H14,Config!$B$2:$B$4,Config!$C$2:$C$4)*2,_xlfn.XLOOKUP($H14,Config!$B$2:$B$4,Config!$C$2:$C$4))</f>
        <v>#N/A</v>
      </c>
      <c r="K14" s="8" t="e">
        <f>-$J14-SUM($L14:$O14)</f>
        <v>#N/A</v>
      </c>
      <c r="L14" s="8">
        <f>IF(D14="",0,-$J14/COUNTA($C14:$G14))</f>
        <v>0</v>
      </c>
      <c r="M14" s="8">
        <f>IF(E14="",0,-$J14/COUNTA($C14:$G14))</f>
        <v>0</v>
      </c>
      <c r="N14" s="8">
        <f>IF(F14="",0,-$J14/COUNTA($C14:$G14))</f>
        <v>0</v>
      </c>
      <c r="O14" s="8">
        <f>IF(G14="",0,-$J14/COUNTA($C14:$G14))</f>
        <v>0</v>
      </c>
      <c r="P14" s="8">
        <f t="shared" si="4"/>
        <v>0</v>
      </c>
    </row>
    <row r="15" spans="1:16" x14ac:dyDescent="0.25">
      <c r="A15" s="6"/>
      <c r="B15" s="4" t="str">
        <f t="shared" si="3"/>
        <v>-</v>
      </c>
      <c r="C15" s="7"/>
      <c r="D15" s="7"/>
      <c r="E15" s="7"/>
      <c r="F15" s="7"/>
      <c r="G15" s="7"/>
      <c r="H15" s="7"/>
      <c r="I15" s="7"/>
      <c r="J15" s="5" t="e">
        <f>IF($I15="SI",_xlfn.XLOOKUP($H15,Config!$B$2:$B$4,Config!$C$2:$C$4)*2,_xlfn.XLOOKUP($H15,Config!$B$2:$B$4,Config!$C$2:$C$4))</f>
        <v>#N/A</v>
      </c>
      <c r="K15" s="8" t="e">
        <f>-$J15-SUM($L15:$O15)</f>
        <v>#N/A</v>
      </c>
      <c r="L15" s="8">
        <f>IF(D15="",0,-$J15/COUNTA($C15:$G15))</f>
        <v>0</v>
      </c>
      <c r="M15" s="8">
        <f>IF(E15="",0,-$J15/COUNTA($C15:$G15))</f>
        <v>0</v>
      </c>
      <c r="N15" s="8">
        <f>IF(F15="",0,-$J15/COUNTA($C15:$G15))</f>
        <v>0</v>
      </c>
      <c r="O15" s="8">
        <f>IF(G15="",0,-$J15/COUNTA($C15:$G15))</f>
        <v>0</v>
      </c>
      <c r="P15" s="8">
        <f t="shared" si="4"/>
        <v>0</v>
      </c>
    </row>
    <row r="16" spans="1:16" x14ac:dyDescent="0.25">
      <c r="A16" s="6"/>
      <c r="B16" s="4" t="str">
        <f t="shared" si="3"/>
        <v>-</v>
      </c>
      <c r="C16" s="7"/>
      <c r="D16" s="7"/>
      <c r="E16" s="7"/>
      <c r="F16" s="7"/>
      <c r="G16" s="7"/>
      <c r="H16" s="7"/>
      <c r="I16" s="7"/>
      <c r="J16" s="5" t="e">
        <f>IF($I16="SI",_xlfn.XLOOKUP($H16,Config!$B$2:$B$4,Config!$C$2:$C$4)*2,_xlfn.XLOOKUP($H16,Config!$B$2:$B$4,Config!$C$2:$C$4))</f>
        <v>#N/A</v>
      </c>
      <c r="K16" s="8" t="e">
        <f>-$J16-SUM($L16:$O16)</f>
        <v>#N/A</v>
      </c>
      <c r="L16" s="8">
        <f>IF(D16="",0,-$J16/COUNTA($C16:$G16))</f>
        <v>0</v>
      </c>
      <c r="M16" s="8">
        <f>IF(E16="",0,-$J16/COUNTA($C16:$G16))</f>
        <v>0</v>
      </c>
      <c r="N16" s="8">
        <f>IF(F16="",0,-$J16/COUNTA($C16:$G16))</f>
        <v>0</v>
      </c>
      <c r="O16" s="8">
        <f>IF(G16="",0,-$J16/COUNTA($C16:$G16))</f>
        <v>0</v>
      </c>
      <c r="P16" s="8">
        <f t="shared" si="4"/>
        <v>0</v>
      </c>
    </row>
    <row r="17" spans="1:16" x14ac:dyDescent="0.25">
      <c r="A17" s="6"/>
      <c r="B17" s="4" t="str">
        <f t="shared" si="3"/>
        <v>-</v>
      </c>
      <c r="C17" s="7"/>
      <c r="D17" s="7"/>
      <c r="E17" s="7"/>
      <c r="F17" s="7"/>
      <c r="G17" s="7"/>
      <c r="H17" s="7"/>
      <c r="I17" s="7"/>
      <c r="J17" s="5" t="e">
        <f>IF($I17="SI",_xlfn.XLOOKUP($H17,Config!$B$2:$B$4,Config!$C$2:$C$4)*2,_xlfn.XLOOKUP($H17,Config!$B$2:$B$4,Config!$C$2:$C$4))</f>
        <v>#N/A</v>
      </c>
      <c r="K17" s="8" t="e">
        <f>-$J17-SUM($L17:$O17)</f>
        <v>#N/A</v>
      </c>
      <c r="L17" s="8">
        <f>IF(D17="",0,-$J17/COUNTA($C17:$G17))</f>
        <v>0</v>
      </c>
      <c r="M17" s="8">
        <f>IF(E17="",0,-$J17/COUNTA($C17:$G17))</f>
        <v>0</v>
      </c>
      <c r="N17" s="8">
        <f>IF(F17="",0,-$J17/COUNTA($C17:$G17))</f>
        <v>0</v>
      </c>
      <c r="O17" s="8">
        <f>IF(G17="",0,-$J17/COUNTA($C17:$G17))</f>
        <v>0</v>
      </c>
      <c r="P17" s="8">
        <f t="shared" si="4"/>
        <v>0</v>
      </c>
    </row>
    <row r="18" spans="1:16" x14ac:dyDescent="0.25">
      <c r="A18" s="6"/>
      <c r="B18" s="4" t="str">
        <f t="shared" si="3"/>
        <v>-</v>
      </c>
      <c r="C18" s="7"/>
      <c r="D18" s="7"/>
      <c r="E18" s="7"/>
      <c r="F18" s="7"/>
      <c r="G18" s="7"/>
      <c r="H18" s="7"/>
      <c r="I18" s="7"/>
      <c r="J18" s="5" t="e">
        <f>IF($I18="SI",_xlfn.XLOOKUP($H18,Config!$B$2:$B$4,Config!$C$2:$C$4)*2,_xlfn.XLOOKUP($H18,Config!$B$2:$B$4,Config!$C$2:$C$4))</f>
        <v>#N/A</v>
      </c>
      <c r="K18" s="8" t="e">
        <f>-$J18-SUM($L18:$O18)</f>
        <v>#N/A</v>
      </c>
      <c r="L18" s="8">
        <f>IF(D18="",0,-$J18/COUNTA($C18:$G18))</f>
        <v>0</v>
      </c>
      <c r="M18" s="8">
        <f>IF(E18="",0,-$J18/COUNTA($C18:$G18))</f>
        <v>0</v>
      </c>
      <c r="N18" s="8">
        <f>IF(F18="",0,-$J18/COUNTA($C18:$G18))</f>
        <v>0</v>
      </c>
      <c r="O18" s="8">
        <f>IF(G18="",0,-$J18/COUNTA($C18:$G18))</f>
        <v>0</v>
      </c>
      <c r="P18" s="8">
        <f t="shared" si="4"/>
        <v>0</v>
      </c>
    </row>
    <row r="19" spans="1:16" x14ac:dyDescent="0.25">
      <c r="A19" s="6"/>
      <c r="B19" s="4" t="str">
        <f t="shared" si="3"/>
        <v>-</v>
      </c>
      <c r="C19" s="7"/>
      <c r="D19" s="7"/>
      <c r="E19" s="7"/>
      <c r="F19" s="7"/>
      <c r="G19" s="7"/>
      <c r="H19" s="7"/>
      <c r="I19" s="7"/>
      <c r="J19" s="5" t="e">
        <f>IF($I19="SI",_xlfn.XLOOKUP($H19,Config!$B$2:$B$4,Config!$C$2:$C$4)*2,_xlfn.XLOOKUP($H19,Config!$B$2:$B$4,Config!$C$2:$C$4))</f>
        <v>#N/A</v>
      </c>
      <c r="K19" s="8" t="e">
        <f>-$J19-SUM($L19:$O19)</f>
        <v>#N/A</v>
      </c>
      <c r="L19" s="8">
        <f>IF(D19="",0,-$J19/COUNTA($C19:$G19))</f>
        <v>0</v>
      </c>
      <c r="M19" s="8">
        <f>IF(E19="",0,-$J19/COUNTA($C19:$G19))</f>
        <v>0</v>
      </c>
      <c r="N19" s="8">
        <f>IF(F19="",0,-$J19/COUNTA($C19:$G19))</f>
        <v>0</v>
      </c>
      <c r="O19" s="8">
        <f>IF(G19="",0,-$J19/COUNTA($C19:$G19))</f>
        <v>0</v>
      </c>
      <c r="P19" s="8">
        <f t="shared" si="4"/>
        <v>0</v>
      </c>
    </row>
    <row r="20" spans="1:16" x14ac:dyDescent="0.25">
      <c r="A20" s="6"/>
      <c r="B20" s="4" t="str">
        <f t="shared" si="3"/>
        <v>-</v>
      </c>
      <c r="C20" s="7"/>
      <c r="D20" s="7"/>
      <c r="E20" s="7"/>
      <c r="F20" s="7"/>
      <c r="G20" s="7"/>
      <c r="H20" s="7"/>
      <c r="I20" s="7"/>
      <c r="J20" s="5" t="e">
        <f>IF($I20="SI",_xlfn.XLOOKUP($H20,Config!$B$2:$B$4,Config!$C$2:$C$4)*2,_xlfn.XLOOKUP($H20,Config!$B$2:$B$4,Config!$C$2:$C$4))</f>
        <v>#N/A</v>
      </c>
      <c r="K20" s="8" t="e">
        <f>-$J20-SUM($L20:$O20)</f>
        <v>#N/A</v>
      </c>
      <c r="L20" s="8">
        <f>IF(D20="",0,-$J20/COUNTA($C20:$G20))</f>
        <v>0</v>
      </c>
      <c r="M20" s="8">
        <f>IF(E20="",0,-$J20/COUNTA($C20:$G20))</f>
        <v>0</v>
      </c>
      <c r="N20" s="8">
        <f>IF(F20="",0,-$J20/COUNTA($C20:$G20))</f>
        <v>0</v>
      </c>
      <c r="O20" s="8">
        <f>IF(G20="",0,-$J20/COUNTA($C20:$G20))</f>
        <v>0</v>
      </c>
      <c r="P20" s="8">
        <f t="shared" si="4"/>
        <v>0</v>
      </c>
    </row>
    <row r="21" spans="1:16" x14ac:dyDescent="0.25">
      <c r="A21" s="6"/>
      <c r="B21" s="4" t="str">
        <f t="shared" si="3"/>
        <v>-</v>
      </c>
      <c r="C21" s="7"/>
      <c r="D21" s="7"/>
      <c r="E21" s="7"/>
      <c r="F21" s="7"/>
      <c r="G21" s="7"/>
      <c r="H21" s="7"/>
      <c r="I21" s="7"/>
      <c r="J21" s="5" t="e">
        <f>IF($I21="SI",_xlfn.XLOOKUP($H21,Config!$B$2:$B$4,Config!$C$2:$C$4)*2,_xlfn.XLOOKUP($H21,Config!$B$2:$B$4,Config!$C$2:$C$4))</f>
        <v>#N/A</v>
      </c>
      <c r="K21" s="8" t="e">
        <f>-$J21-SUM($L21:$O21)</f>
        <v>#N/A</v>
      </c>
      <c r="L21" s="8">
        <f>IF(D21="",0,-$J21/COUNTA($C21:$G21))</f>
        <v>0</v>
      </c>
      <c r="M21" s="8">
        <f>IF(E21="",0,-$J21/COUNTA($C21:$G21))</f>
        <v>0</v>
      </c>
      <c r="N21" s="8">
        <f>IF(F21="",0,-$J21/COUNTA($C21:$G21))</f>
        <v>0</v>
      </c>
      <c r="O21" s="8">
        <f>IF(G21="",0,-$J21/COUNTA($C21:$G21))</f>
        <v>0</v>
      </c>
      <c r="P21" s="8">
        <f t="shared" si="4"/>
        <v>0</v>
      </c>
    </row>
    <row r="22" spans="1:16" x14ac:dyDescent="0.25">
      <c r="A22" s="6"/>
      <c r="B22" s="4" t="str">
        <f t="shared" si="3"/>
        <v>-</v>
      </c>
      <c r="C22" s="7"/>
      <c r="D22" s="7"/>
      <c r="E22" s="7"/>
      <c r="F22" s="7"/>
      <c r="G22" s="7"/>
      <c r="H22" s="7"/>
      <c r="I22" s="7"/>
      <c r="J22" s="5" t="e">
        <f>IF($I22="SI",_xlfn.XLOOKUP($H22,Config!$B$2:$B$4,Config!$C$2:$C$4)*2,_xlfn.XLOOKUP($H22,Config!$B$2:$B$4,Config!$C$2:$C$4))</f>
        <v>#N/A</v>
      </c>
      <c r="K22" s="8" t="e">
        <f>-$J22-SUM($L22:$O22)</f>
        <v>#N/A</v>
      </c>
      <c r="L22" s="8">
        <f>IF(D22="",0,-$J22/COUNTA($C22:$G22))</f>
        <v>0</v>
      </c>
      <c r="M22" s="8">
        <f>IF(E22="",0,-$J22/COUNTA($C22:$G22))</f>
        <v>0</v>
      </c>
      <c r="N22" s="8">
        <f>IF(F22="",0,-$J22/COUNTA($C22:$G22))</f>
        <v>0</v>
      </c>
      <c r="O22" s="8">
        <f>IF(G22="",0,-$J22/COUNTA($C22:$G22))</f>
        <v>0</v>
      </c>
      <c r="P22" s="8">
        <f t="shared" si="4"/>
        <v>0</v>
      </c>
    </row>
    <row r="23" spans="1:16" x14ac:dyDescent="0.25">
      <c r="A23" s="6"/>
      <c r="B23" s="4" t="str">
        <f t="shared" si="3"/>
        <v>-</v>
      </c>
      <c r="C23" s="7"/>
      <c r="D23" s="7"/>
      <c r="E23" s="7"/>
      <c r="F23" s="7"/>
      <c r="G23" s="7"/>
      <c r="H23" s="7"/>
      <c r="I23" s="7"/>
      <c r="J23" s="5" t="e">
        <f>IF($I23="SI",_xlfn.XLOOKUP($H23,Config!$B$2:$B$4,Config!$C$2:$C$4)*2,_xlfn.XLOOKUP($H23,Config!$B$2:$B$4,Config!$C$2:$C$4))</f>
        <v>#N/A</v>
      </c>
      <c r="K23" s="8" t="e">
        <f>-$J23-SUM($L23:$O23)</f>
        <v>#N/A</v>
      </c>
      <c r="L23" s="8">
        <f>IF(D23="",0,-$J23/COUNTA($C23:$G23))</f>
        <v>0</v>
      </c>
      <c r="M23" s="8">
        <f>IF(E23="",0,-$J23/COUNTA($C23:$G23))</f>
        <v>0</v>
      </c>
      <c r="N23" s="8">
        <f>IF(F23="",0,-$J23/COUNTA($C23:$G23))</f>
        <v>0</v>
      </c>
      <c r="O23" s="8">
        <f>IF(G23="",0,-$J23/COUNTA($C23:$G23))</f>
        <v>0</v>
      </c>
      <c r="P23" s="8">
        <f t="shared" si="4"/>
        <v>0</v>
      </c>
    </row>
    <row r="24" spans="1:16" x14ac:dyDescent="0.25">
      <c r="A24" s="6"/>
      <c r="B24" s="4" t="str">
        <f t="shared" si="3"/>
        <v>-</v>
      </c>
      <c r="C24" s="7"/>
      <c r="D24" s="7"/>
      <c r="E24" s="7"/>
      <c r="F24" s="7"/>
      <c r="G24" s="7"/>
      <c r="H24" s="7"/>
      <c r="I24" s="7"/>
      <c r="J24" s="5" t="e">
        <f>IF($I24="SI",_xlfn.XLOOKUP($H24,Config!$B$2:$B$4,Config!$C$2:$C$4)*2,_xlfn.XLOOKUP($H24,Config!$B$2:$B$4,Config!$C$2:$C$4))</f>
        <v>#N/A</v>
      </c>
      <c r="K24" s="8" t="e">
        <f>-$J24-SUM($L24:$O24)</f>
        <v>#N/A</v>
      </c>
      <c r="L24" s="8">
        <f>IF(D24="",0,-$J24/COUNTA($C24:$G24))</f>
        <v>0</v>
      </c>
      <c r="M24" s="8">
        <f>IF(E24="",0,-$J24/COUNTA($C24:$G24))</f>
        <v>0</v>
      </c>
      <c r="N24" s="8">
        <f>IF(F24="",0,-$J24/COUNTA($C24:$G24))</f>
        <v>0</v>
      </c>
      <c r="O24" s="8">
        <f>IF(G24="",0,-$J24/COUNTA($C24:$G24))</f>
        <v>0</v>
      </c>
      <c r="P24" s="8">
        <f t="shared" si="4"/>
        <v>0</v>
      </c>
    </row>
    <row r="25" spans="1:16" x14ac:dyDescent="0.25">
      <c r="A25" s="6"/>
      <c r="B25" s="4" t="str">
        <f t="shared" si="3"/>
        <v>-</v>
      </c>
      <c r="C25" s="7"/>
      <c r="D25" s="7"/>
      <c r="E25" s="7"/>
      <c r="F25" s="7"/>
      <c r="G25" s="7"/>
      <c r="H25" s="7"/>
      <c r="I25" s="7"/>
      <c r="J25" s="5" t="e">
        <f>IF($I25="SI",_xlfn.XLOOKUP($H25,Config!$B$2:$B$4,Config!$C$2:$C$4)*2,_xlfn.XLOOKUP($H25,Config!$B$2:$B$4,Config!$C$2:$C$4))</f>
        <v>#N/A</v>
      </c>
      <c r="K25" s="8" t="e">
        <f>-$J25-SUM($L25:$O25)</f>
        <v>#N/A</v>
      </c>
      <c r="L25" s="8">
        <f>IF(D25="",0,-$J25/COUNTA($C25:$G25))</f>
        <v>0</v>
      </c>
      <c r="M25" s="8">
        <f>IF(E25="",0,-$J25/COUNTA($C25:$G25))</f>
        <v>0</v>
      </c>
      <c r="N25" s="8">
        <f>IF(F25="",0,-$J25/COUNTA($C25:$G25))</f>
        <v>0</v>
      </c>
      <c r="O25" s="8">
        <f>IF(G25="",0,-$J25/COUNTA($C25:$G25))</f>
        <v>0</v>
      </c>
      <c r="P25" s="8">
        <f t="shared" si="4"/>
        <v>0</v>
      </c>
    </row>
    <row r="26" spans="1:16" x14ac:dyDescent="0.25">
      <c r="A26" s="6"/>
      <c r="B26" s="4" t="str">
        <f t="shared" si="3"/>
        <v>-</v>
      </c>
      <c r="C26" s="7"/>
      <c r="D26" s="7"/>
      <c r="E26" s="7"/>
      <c r="F26" s="7"/>
      <c r="G26" s="7"/>
      <c r="H26" s="7"/>
      <c r="I26" s="7"/>
      <c r="J26" s="5" t="e">
        <f>IF($I26="SI",_xlfn.XLOOKUP($H26,Config!$B$2:$B$4,Config!$C$2:$C$4)*2,_xlfn.XLOOKUP($H26,Config!$B$2:$B$4,Config!$C$2:$C$4))</f>
        <v>#N/A</v>
      </c>
      <c r="K26" s="8" t="e">
        <f>-$J26-SUM($L26:$O26)</f>
        <v>#N/A</v>
      </c>
      <c r="L26" s="8">
        <f>IF(D26="",0,-$J26/COUNTA($C26:$G26))</f>
        <v>0</v>
      </c>
      <c r="M26" s="8">
        <f>IF(E26="",0,-$J26/COUNTA($C26:$G26))</f>
        <v>0</v>
      </c>
      <c r="N26" s="8">
        <f>IF(F26="",0,-$J26/COUNTA($C26:$G26))</f>
        <v>0</v>
      </c>
      <c r="O26" s="8">
        <f>IF(G26="",0,-$J26/COUNTA($C26:$G26))</f>
        <v>0</v>
      </c>
      <c r="P26" s="8">
        <f t="shared" si="4"/>
        <v>0</v>
      </c>
    </row>
    <row r="27" spans="1:16" x14ac:dyDescent="0.25">
      <c r="A27" s="6"/>
      <c r="B27" s="4" t="str">
        <f t="shared" si="3"/>
        <v>-</v>
      </c>
      <c r="C27" s="7"/>
      <c r="D27" s="7"/>
      <c r="E27" s="7"/>
      <c r="F27" s="7"/>
      <c r="G27" s="7"/>
      <c r="H27" s="7"/>
      <c r="I27" s="7"/>
      <c r="J27" s="5" t="e">
        <f>IF($I27="SI",_xlfn.XLOOKUP($H27,Config!$B$2:$B$4,Config!$C$2:$C$4)*2,_xlfn.XLOOKUP($H27,Config!$B$2:$B$4,Config!$C$2:$C$4))</f>
        <v>#N/A</v>
      </c>
      <c r="K27" s="8" t="e">
        <f>-$J27-SUM($L27:$O27)</f>
        <v>#N/A</v>
      </c>
      <c r="L27" s="8">
        <f>IF(D27="",0,-$J27/COUNTA($C27:$G27))</f>
        <v>0</v>
      </c>
      <c r="M27" s="8">
        <f>IF(E27="",0,-$J27/COUNTA($C27:$G27))</f>
        <v>0</v>
      </c>
      <c r="N27" s="8">
        <f>IF(F27="",0,-$J27/COUNTA($C27:$G27))</f>
        <v>0</v>
      </c>
      <c r="O27" s="8">
        <f>IF(G27="",0,-$J27/COUNTA($C27:$G27))</f>
        <v>0</v>
      </c>
      <c r="P27" s="8">
        <f t="shared" si="4"/>
        <v>0</v>
      </c>
    </row>
    <row r="28" spans="1:16" x14ac:dyDescent="0.25">
      <c r="A28" s="6"/>
      <c r="B28" s="4" t="str">
        <f t="shared" si="3"/>
        <v>-</v>
      </c>
      <c r="C28" s="7"/>
      <c r="D28" s="7"/>
      <c r="E28" s="7"/>
      <c r="F28" s="7"/>
      <c r="G28" s="7"/>
      <c r="H28" s="7"/>
      <c r="I28" s="7"/>
      <c r="J28" s="5" t="e">
        <f>IF($I28="SI",_xlfn.XLOOKUP($H28,Config!$B$2:$B$4,Config!$C$2:$C$4)*2,_xlfn.XLOOKUP($H28,Config!$B$2:$B$4,Config!$C$2:$C$4))</f>
        <v>#N/A</v>
      </c>
      <c r="K28" s="8" t="e">
        <f>-$J28-SUM($L28:$O28)</f>
        <v>#N/A</v>
      </c>
      <c r="L28" s="8">
        <f>IF(D28="",0,-$J28/COUNTA($C28:$G28))</f>
        <v>0</v>
      </c>
      <c r="M28" s="8">
        <f>IF(E28="",0,-$J28/COUNTA($C28:$G28))</f>
        <v>0</v>
      </c>
      <c r="N28" s="8">
        <f>IF(F28="",0,-$J28/COUNTA($C28:$G28))</f>
        <v>0</v>
      </c>
      <c r="O28" s="8">
        <f>IF(G28="",0,-$J28/COUNTA($C28:$G28))</f>
        <v>0</v>
      </c>
      <c r="P28" s="8">
        <f t="shared" si="4"/>
        <v>0</v>
      </c>
    </row>
    <row r="29" spans="1:16" x14ac:dyDescent="0.25">
      <c r="A29" s="6"/>
      <c r="B29" s="4" t="str">
        <f t="shared" si="3"/>
        <v>-</v>
      </c>
      <c r="C29" s="7"/>
      <c r="D29" s="7"/>
      <c r="E29" s="7"/>
      <c r="F29" s="7"/>
      <c r="G29" s="7"/>
      <c r="H29" s="7"/>
      <c r="I29" s="7"/>
      <c r="J29" s="5" t="e">
        <f>IF($I29="SI",_xlfn.XLOOKUP($H29,Config!$B$2:$B$4,Config!$C$2:$C$4)*2,_xlfn.XLOOKUP($H29,Config!$B$2:$B$4,Config!$C$2:$C$4))</f>
        <v>#N/A</v>
      </c>
      <c r="K29" s="8" t="e">
        <f>-$J29-SUM($L29:$O29)</f>
        <v>#N/A</v>
      </c>
      <c r="L29" s="8">
        <f>IF(D29="",0,-$J29/COUNTA($C29:$G29))</f>
        <v>0</v>
      </c>
      <c r="M29" s="8">
        <f>IF(E29="",0,-$J29/COUNTA($C29:$G29))</f>
        <v>0</v>
      </c>
      <c r="N29" s="8">
        <f>IF(F29="",0,-$J29/COUNTA($C29:$G29))</f>
        <v>0</v>
      </c>
      <c r="O29" s="8">
        <f>IF(G29="",0,-$J29/COUNTA($C29:$G29))</f>
        <v>0</v>
      </c>
      <c r="P29" s="8">
        <f t="shared" si="4"/>
        <v>0</v>
      </c>
    </row>
    <row r="30" spans="1:16" x14ac:dyDescent="0.25">
      <c r="A30" s="6"/>
      <c r="B30" s="4" t="str">
        <f t="shared" si="3"/>
        <v>-</v>
      </c>
      <c r="C30" s="7"/>
      <c r="D30" s="7"/>
      <c r="E30" s="7"/>
      <c r="F30" s="7"/>
      <c r="G30" s="7"/>
      <c r="H30" s="7"/>
      <c r="I30" s="7"/>
      <c r="J30" s="5" t="e">
        <f>IF($I30="SI",_xlfn.XLOOKUP($H30,Config!$B$2:$B$4,Config!$C$2:$C$4)*2,_xlfn.XLOOKUP($H30,Config!$B$2:$B$4,Config!$C$2:$C$4))</f>
        <v>#N/A</v>
      </c>
      <c r="K30" s="8" t="e">
        <f>-$J30-SUM($L30:$O30)</f>
        <v>#N/A</v>
      </c>
      <c r="L30" s="8">
        <f>IF(D30="",0,-$J30/COUNTA($C30:$G30))</f>
        <v>0</v>
      </c>
      <c r="M30" s="8">
        <f>IF(E30="",0,-$J30/COUNTA($C30:$G30))</f>
        <v>0</v>
      </c>
      <c r="N30" s="8">
        <f>IF(F30="",0,-$J30/COUNTA($C30:$G30))</f>
        <v>0</v>
      </c>
      <c r="O30" s="8">
        <f>IF(G30="",0,-$J30/COUNTA($C30:$G30))</f>
        <v>0</v>
      </c>
      <c r="P30" s="8">
        <f>-SUM(L30:O30)</f>
        <v>0</v>
      </c>
    </row>
    <row r="31" spans="1:16" x14ac:dyDescent="0.25">
      <c r="A31" s="6"/>
      <c r="B31" s="4" t="str">
        <f t="shared" si="3"/>
        <v>-</v>
      </c>
      <c r="C31" s="7"/>
      <c r="D31" s="7"/>
      <c r="E31" s="7"/>
      <c r="F31" s="7"/>
      <c r="G31" s="7"/>
      <c r="H31" s="7"/>
      <c r="I31" s="7"/>
      <c r="J31" s="5" t="e">
        <f>IF($I31="SI",_xlfn.XLOOKUP($H31,Config!$B$2:$B$4,Config!$C$2:$C$4)*2,_xlfn.XLOOKUP($H31,Config!$B$2:$B$4,Config!$C$2:$C$4))</f>
        <v>#N/A</v>
      </c>
      <c r="K31" s="8" t="e">
        <f>-$J31-SUM($L31:$O31)</f>
        <v>#N/A</v>
      </c>
      <c r="L31" s="8">
        <f>IF(D31="",0,-$J31/COUNTA($C31:$G31))</f>
        <v>0</v>
      </c>
      <c r="M31" s="8">
        <f>IF(E31="",0,-$J31/COUNTA($C31:$G31))</f>
        <v>0</v>
      </c>
      <c r="N31" s="8">
        <f>IF(F31="",0,-$J31/COUNTA($C31:$G31))</f>
        <v>0</v>
      </c>
      <c r="O31" s="8">
        <f>IF(G31="",0,-$J31/COUNTA($C31:$G31))</f>
        <v>0</v>
      </c>
      <c r="P31" s="8">
        <f>-SUM(L31:O31)</f>
        <v>0</v>
      </c>
    </row>
    <row r="32" spans="1:16" x14ac:dyDescent="0.25">
      <c r="A32" s="6"/>
      <c r="B32" s="4" t="str">
        <f t="shared" si="3"/>
        <v>-</v>
      </c>
      <c r="C32" s="7"/>
      <c r="D32" s="7"/>
      <c r="E32" s="7"/>
      <c r="F32" s="7"/>
      <c r="G32" s="7"/>
      <c r="H32" s="7"/>
      <c r="I32" s="7"/>
      <c r="J32" s="5" t="e">
        <f>IF($I32="SI",_xlfn.XLOOKUP($H32,Config!$B$2:$B$4,Config!$C$2:$C$4)*2,_xlfn.XLOOKUP($H32,Config!$B$2:$B$4,Config!$C$2:$C$4))</f>
        <v>#N/A</v>
      </c>
      <c r="K32" s="8" t="e">
        <f>-$J32-SUM($L32:$O32)</f>
        <v>#N/A</v>
      </c>
      <c r="L32" s="8">
        <f>IF(D32="",0,-$J32/COUNTA($C32:$G32))</f>
        <v>0</v>
      </c>
      <c r="M32" s="8">
        <f>IF(E32="",0,-$J32/COUNTA($C32:$G32))</f>
        <v>0</v>
      </c>
      <c r="N32" s="8">
        <f>IF(F32="",0,-$J32/COUNTA($C32:$G32))</f>
        <v>0</v>
      </c>
      <c r="O32" s="8">
        <f>IF(G32="",0,-$J32/COUNTA($C32:$G32))</f>
        <v>0</v>
      </c>
      <c r="P32" s="8">
        <f>-SUM(L32:O32)</f>
        <v>0</v>
      </c>
    </row>
    <row r="33" spans="1:16" x14ac:dyDescent="0.25">
      <c r="A33" s="6"/>
      <c r="B33" s="4" t="str">
        <f t="shared" si="3"/>
        <v>-</v>
      </c>
      <c r="C33" s="7"/>
      <c r="D33" s="7"/>
      <c r="E33" s="7"/>
      <c r="F33" s="7"/>
      <c r="G33" s="7"/>
      <c r="H33" s="7"/>
      <c r="I33" s="7"/>
      <c r="J33" s="5" t="e">
        <f>IF($I33="SI",_xlfn.XLOOKUP($H33,Config!$B$2:$B$4,Config!$C$2:$C$4)*2,_xlfn.XLOOKUP($H33,Config!$B$2:$B$4,Config!$C$2:$C$4))</f>
        <v>#N/A</v>
      </c>
      <c r="K33" s="8" t="e">
        <f>-$J33-SUM($L33:$O33)</f>
        <v>#N/A</v>
      </c>
      <c r="L33" s="8">
        <f>IF(D33="",0,-$J33/COUNTA($C33:$G33))</f>
        <v>0</v>
      </c>
      <c r="M33" s="8">
        <f>IF(E33="",0,-$J33/COUNTA($C33:$G33))</f>
        <v>0</v>
      </c>
      <c r="N33" s="8">
        <f>IF(F33="",0,-$J33/COUNTA($C33:$G33))</f>
        <v>0</v>
      </c>
      <c r="O33" s="8">
        <f>IF(G33="",0,-$J33/COUNTA($C33:$G33))</f>
        <v>0</v>
      </c>
      <c r="P33" s="8">
        <f>-SUM(L33:O33)</f>
        <v>0</v>
      </c>
    </row>
    <row r="34" spans="1:16" x14ac:dyDescent="0.25">
      <c r="A34" s="6"/>
      <c r="B34" s="4" t="str">
        <f t="shared" si="3"/>
        <v>-</v>
      </c>
      <c r="C34" s="7"/>
      <c r="D34" s="7"/>
      <c r="E34" s="7"/>
      <c r="F34" s="7"/>
      <c r="G34" s="7"/>
      <c r="H34" s="7"/>
      <c r="I34" s="7"/>
      <c r="J34" s="5" t="e">
        <f>IF($I34="SI",_xlfn.XLOOKUP($H34,Config!$B$2:$B$4,Config!$C$2:$C$4)*2,_xlfn.XLOOKUP($H34,Config!$B$2:$B$4,Config!$C$2:$C$4))</f>
        <v>#N/A</v>
      </c>
      <c r="K34" s="8" t="e">
        <f>-$J34-SUM($L34:$O34)</f>
        <v>#N/A</v>
      </c>
      <c r="L34" s="8">
        <f>IF(D34="",0,-$J34/COUNTA($C34:$G34))</f>
        <v>0</v>
      </c>
      <c r="M34" s="8">
        <f>IF(E34="",0,-$J34/COUNTA($C34:$G34))</f>
        <v>0</v>
      </c>
      <c r="N34" s="8">
        <f>IF(F34="",0,-$J34/COUNTA($C34:$G34))</f>
        <v>0</v>
      </c>
      <c r="O34" s="8">
        <f>IF(G34="",0,-$J34/COUNTA($C34:$G34))</f>
        <v>0</v>
      </c>
      <c r="P34" s="8">
        <f t="shared" si="4"/>
        <v>0</v>
      </c>
    </row>
    <row r="35" spans="1:16" x14ac:dyDescent="0.25">
      <c r="A35" s="6"/>
      <c r="B35" s="4" t="str">
        <f t="shared" si="3"/>
        <v>-</v>
      </c>
      <c r="C35" s="7"/>
      <c r="D35" s="7"/>
      <c r="E35" s="7"/>
      <c r="F35" s="7"/>
      <c r="G35" s="7"/>
      <c r="H35" s="7"/>
      <c r="I35" s="7"/>
      <c r="J35" s="5" t="e">
        <f>IF($I35="SI",_xlfn.XLOOKUP($H35,Config!$B$2:$B$4,Config!$C$2:$C$4)*2,_xlfn.XLOOKUP($H35,Config!$B$2:$B$4,Config!$C$2:$C$4))</f>
        <v>#N/A</v>
      </c>
      <c r="K35" s="8" t="e">
        <f>-$J35-SUM($L35:$O35)</f>
        <v>#N/A</v>
      </c>
      <c r="L35" s="8">
        <f>IF(D35="",0,-$J35/COUNTA($C35:$G35))</f>
        <v>0</v>
      </c>
      <c r="M35" s="8">
        <f>IF(E35="",0,-$J35/COUNTA($C35:$G35))</f>
        <v>0</v>
      </c>
      <c r="N35" s="8">
        <f>IF(F35="",0,-$J35/COUNTA($C35:$G35))</f>
        <v>0</v>
      </c>
      <c r="O35" s="8">
        <f>IF(G35="",0,-$J35/COUNTA($C35:$G35))</f>
        <v>0</v>
      </c>
      <c r="P35" s="8">
        <f t="shared" si="4"/>
        <v>0</v>
      </c>
    </row>
    <row r="36" spans="1:16" x14ac:dyDescent="0.25">
      <c r="A36" s="6"/>
      <c r="B36" s="4" t="str">
        <f t="shared" si="3"/>
        <v>-</v>
      </c>
      <c r="C36" s="7"/>
      <c r="D36" s="7"/>
      <c r="E36" s="7"/>
      <c r="F36" s="7"/>
      <c r="G36" s="7"/>
      <c r="H36" s="7"/>
      <c r="I36" s="7"/>
      <c r="J36" s="5" t="e">
        <f>IF($I36="SI",_xlfn.XLOOKUP($H36,Config!$B$2:$B$4,Config!$C$2:$C$4)*2,_xlfn.XLOOKUP($H36,Config!$B$2:$B$4,Config!$C$2:$C$4))</f>
        <v>#N/A</v>
      </c>
      <c r="K36" s="8" t="e">
        <f>-$J36-SUM($L36:$O36)</f>
        <v>#N/A</v>
      </c>
      <c r="L36" s="8">
        <f>IF(D36="",0,-$J36/COUNTA($C36:$G36))</f>
        <v>0</v>
      </c>
      <c r="M36" s="8">
        <f>IF(E36="",0,-$J36/COUNTA($C36:$G36))</f>
        <v>0</v>
      </c>
      <c r="N36" s="8">
        <f>IF(F36="",0,-$J36/COUNTA($C36:$G36))</f>
        <v>0</v>
      </c>
      <c r="O36" s="8">
        <f>IF(G36="",0,-$J36/COUNTA($C36:$G36))</f>
        <v>0</v>
      </c>
      <c r="P36" s="8">
        <f t="shared" si="4"/>
        <v>0</v>
      </c>
    </row>
    <row r="37" spans="1:16" x14ac:dyDescent="0.25">
      <c r="A37" s="6"/>
      <c r="B37" s="4" t="str">
        <f t="shared" si="3"/>
        <v>-</v>
      </c>
      <c r="C37" s="7"/>
      <c r="D37" s="7"/>
      <c r="E37" s="7"/>
      <c r="F37" s="7"/>
      <c r="G37" s="7"/>
      <c r="H37" s="7"/>
      <c r="I37" s="7"/>
      <c r="J37" s="5" t="e">
        <f>IF($I37="SI",_xlfn.XLOOKUP($H37,Config!$B$2:$B$4,Config!$C$2:$C$4)*2,_xlfn.XLOOKUP($H37,Config!$B$2:$B$4,Config!$C$2:$C$4))</f>
        <v>#N/A</v>
      </c>
      <c r="K37" s="8" t="e">
        <f>-$J37-SUM($L37:$O37)</f>
        <v>#N/A</v>
      </c>
      <c r="L37" s="8">
        <f>IF(D37="",0,-$J37/COUNTA($C37:$G37))</f>
        <v>0</v>
      </c>
      <c r="M37" s="8">
        <f>IF(E37="",0,-$J37/COUNTA($C37:$G37))</f>
        <v>0</v>
      </c>
      <c r="N37" s="8">
        <f>IF(F37="",0,-$J37/COUNTA($C37:$G37))</f>
        <v>0</v>
      </c>
      <c r="O37" s="8">
        <f>IF(G37="",0,-$J37/COUNTA($C37:$G37))</f>
        <v>0</v>
      </c>
      <c r="P37" s="8">
        <f t="shared" si="4"/>
        <v>0</v>
      </c>
    </row>
    <row r="38" spans="1:16" x14ac:dyDescent="0.25">
      <c r="A38" s="6"/>
      <c r="B38" s="4" t="str">
        <f t="shared" si="3"/>
        <v>-</v>
      </c>
      <c r="C38" s="7"/>
      <c r="D38" s="7"/>
      <c r="E38" s="7"/>
      <c r="F38" s="7"/>
      <c r="G38" s="7"/>
      <c r="H38" s="7"/>
      <c r="I38" s="7"/>
      <c r="J38" s="5" t="e">
        <f>IF($I38="SI",_xlfn.XLOOKUP($H38,Config!$B$2:$B$4,Config!$C$2:$C$4)*2,_xlfn.XLOOKUP($H38,Config!$B$2:$B$4,Config!$C$2:$C$4))</f>
        <v>#N/A</v>
      </c>
      <c r="K38" s="8" t="e">
        <f>-$J38-SUM($L38:$O38)</f>
        <v>#N/A</v>
      </c>
      <c r="L38" s="8">
        <f>IF(D38="",0,-$J38/COUNTA($C38:$G38))</f>
        <v>0</v>
      </c>
      <c r="M38" s="8">
        <f>IF(E38="",0,-$J38/COUNTA($C38:$G38))</f>
        <v>0</v>
      </c>
      <c r="N38" s="8">
        <f>IF(F38="",0,-$J38/COUNTA($C38:$G38))</f>
        <v>0</v>
      </c>
      <c r="O38" s="8">
        <f>IF(G38="",0,-$J38/COUNTA($C38:$G38))</f>
        <v>0</v>
      </c>
      <c r="P38" s="8">
        <f t="shared" si="4"/>
        <v>0</v>
      </c>
    </row>
    <row r="39" spans="1:16" x14ac:dyDescent="0.25">
      <c r="A39" s="6"/>
      <c r="B39" s="4" t="str">
        <f t="shared" si="3"/>
        <v>-</v>
      </c>
      <c r="C39" s="7"/>
      <c r="D39" s="7"/>
      <c r="E39" s="7"/>
      <c r="F39" s="7"/>
      <c r="G39" s="7"/>
      <c r="H39" s="7"/>
      <c r="I39" s="7"/>
      <c r="J39" s="5" t="e">
        <f>IF($I39="SI",_xlfn.XLOOKUP($H39,Config!$B$2:$B$4,Config!$C$2:$C$4)*2,_xlfn.XLOOKUP($H39,Config!$B$2:$B$4,Config!$C$2:$C$4))</f>
        <v>#N/A</v>
      </c>
      <c r="K39" s="8" t="e">
        <f>-$J39-SUM($L39:$O39)</f>
        <v>#N/A</v>
      </c>
      <c r="L39" s="8">
        <f>IF(D39="",0,-$J39/COUNTA($C39:$G39))</f>
        <v>0</v>
      </c>
      <c r="M39" s="8">
        <f>IF(E39="",0,-$J39/COUNTA($C39:$G39))</f>
        <v>0</v>
      </c>
      <c r="N39" s="8">
        <f>IF(F39="",0,-$J39/COUNTA($C39:$G39))</f>
        <v>0</v>
      </c>
      <c r="O39" s="8">
        <f>IF(G39="",0,-$J39/COUNTA($C39:$G39))</f>
        <v>0</v>
      </c>
      <c r="P39" s="8">
        <f t="shared" si="4"/>
        <v>0</v>
      </c>
    </row>
    <row r="40" spans="1:16" x14ac:dyDescent="0.25">
      <c r="A40" s="6"/>
      <c r="B40" s="4" t="str">
        <f t="shared" si="3"/>
        <v>-</v>
      </c>
      <c r="C40" s="7"/>
      <c r="D40" s="7"/>
      <c r="E40" s="7"/>
      <c r="F40" s="7"/>
      <c r="G40" s="7"/>
      <c r="H40" s="7"/>
      <c r="I40" s="7"/>
      <c r="J40" s="5" t="e">
        <f>IF($I40="SI",_xlfn.XLOOKUP($H40,Config!$B$2:$B$4,Config!$C$2:$C$4)*2,_xlfn.XLOOKUP($H40,Config!$B$2:$B$4,Config!$C$2:$C$4))</f>
        <v>#N/A</v>
      </c>
      <c r="K40" s="8" t="e">
        <f>-$J40-SUM($L40:$O40)</f>
        <v>#N/A</v>
      </c>
      <c r="L40" s="8">
        <f>IF(D40="",0,-$J40/COUNTA($C40:$G40))</f>
        <v>0</v>
      </c>
      <c r="M40" s="8">
        <f>IF(E40="",0,-$J40/COUNTA($C40:$G40))</f>
        <v>0</v>
      </c>
      <c r="N40" s="8">
        <f>IF(F40="",0,-$J40/COUNTA($C40:$G40))</f>
        <v>0</v>
      </c>
      <c r="O40" s="8">
        <f>IF(G40="",0,-$J40/COUNTA($C40:$G40))</f>
        <v>0</v>
      </c>
      <c r="P40" s="8">
        <f t="shared" si="4"/>
        <v>0</v>
      </c>
    </row>
    <row r="41" spans="1:16" x14ac:dyDescent="0.25">
      <c r="A41" s="6"/>
      <c r="B41" s="4" t="str">
        <f t="shared" si="3"/>
        <v>-</v>
      </c>
      <c r="C41" s="7"/>
      <c r="D41" s="7"/>
      <c r="E41" s="7"/>
      <c r="F41" s="7"/>
      <c r="G41" s="7"/>
      <c r="H41" s="7"/>
      <c r="I41" s="7"/>
      <c r="J41" s="5" t="e">
        <f>IF($I41="SI",_xlfn.XLOOKUP($H41,Config!$B$2:$B$4,Config!$C$2:$C$4)*2,_xlfn.XLOOKUP($H41,Config!$B$2:$B$4,Config!$C$2:$C$4))</f>
        <v>#N/A</v>
      </c>
      <c r="K41" s="8" t="e">
        <f>-$J41-SUM($L41:$O41)</f>
        <v>#N/A</v>
      </c>
      <c r="L41" s="8">
        <f>IF(D41="",0,-$J41/COUNTA($C41:$G41))</f>
        <v>0</v>
      </c>
      <c r="M41" s="8">
        <f>IF(E41="",0,-$J41/COUNTA($C41:$G41))</f>
        <v>0</v>
      </c>
      <c r="N41" s="8">
        <f>IF(F41="",0,-$J41/COUNTA($C41:$G41))</f>
        <v>0</v>
      </c>
      <c r="O41" s="8">
        <f>IF(G41="",0,-$J41/COUNTA($C41:$G41))</f>
        <v>0</v>
      </c>
      <c r="P41" s="8">
        <f t="shared" si="4"/>
        <v>0</v>
      </c>
    </row>
    <row r="42" spans="1:16" x14ac:dyDescent="0.25">
      <c r="A42" s="6"/>
      <c r="B42" s="4" t="str">
        <f t="shared" si="3"/>
        <v>-</v>
      </c>
      <c r="C42" s="7"/>
      <c r="D42" s="7"/>
      <c r="E42" s="7"/>
      <c r="F42" s="7"/>
      <c r="G42" s="7"/>
      <c r="H42" s="7"/>
      <c r="I42" s="7"/>
      <c r="J42" s="5" t="e">
        <f>IF($I42="SI",_xlfn.XLOOKUP($H42,Config!$B$2:$B$4,Config!$C$2:$C$4)*2,_xlfn.XLOOKUP($H42,Config!$B$2:$B$4,Config!$C$2:$C$4))</f>
        <v>#N/A</v>
      </c>
      <c r="K42" s="8" t="e">
        <f>-$J42-SUM($L42:$O42)</f>
        <v>#N/A</v>
      </c>
      <c r="L42" s="8">
        <f>IF(D42="",0,-$J42/COUNTA($C42:$G42))</f>
        <v>0</v>
      </c>
      <c r="M42" s="8">
        <f>IF(E42="",0,-$J42/COUNTA($C42:$G42))</f>
        <v>0</v>
      </c>
      <c r="N42" s="8">
        <f>IF(F42="",0,-$J42/COUNTA($C42:$G42))</f>
        <v>0</v>
      </c>
      <c r="O42" s="8">
        <f>IF(G42="",0,-$J42/COUNTA($C42:$G42))</f>
        <v>0</v>
      </c>
      <c r="P42" s="8">
        <f t="shared" si="4"/>
        <v>0</v>
      </c>
    </row>
    <row r="43" spans="1:16" x14ac:dyDescent="0.25">
      <c r="A43" s="6"/>
      <c r="B43" s="4" t="str">
        <f t="shared" si="3"/>
        <v>-</v>
      </c>
      <c r="C43" s="7"/>
      <c r="D43" s="7"/>
      <c r="E43" s="7"/>
      <c r="F43" s="7"/>
      <c r="G43" s="7"/>
      <c r="H43" s="7"/>
      <c r="I43" s="7"/>
      <c r="J43" s="5" t="e">
        <f>IF($I43="SI",_xlfn.XLOOKUP($H43,Config!$B$2:$B$4,Config!$C$2:$C$4)*2,_xlfn.XLOOKUP($H43,Config!$B$2:$B$4,Config!$C$2:$C$4))</f>
        <v>#N/A</v>
      </c>
      <c r="K43" s="8" t="e">
        <f>-$J43-SUM($L43:$O43)</f>
        <v>#N/A</v>
      </c>
      <c r="L43" s="8">
        <f>IF(D43="",0,-$J43/COUNTA($C43:$G43))</f>
        <v>0</v>
      </c>
      <c r="M43" s="8">
        <f>IF(E43="",0,-$J43/COUNTA($C43:$G43))</f>
        <v>0</v>
      </c>
      <c r="N43" s="8">
        <f>IF(F43="",0,-$J43/COUNTA($C43:$G43))</f>
        <v>0</v>
      </c>
      <c r="O43" s="8">
        <f>IF(G43="",0,-$J43/COUNTA($C43:$G43))</f>
        <v>0</v>
      </c>
      <c r="P43" s="8">
        <f t="shared" si="4"/>
        <v>0</v>
      </c>
    </row>
    <row r="44" spans="1:16" x14ac:dyDescent="0.25">
      <c r="A44" s="6"/>
      <c r="B44" s="4" t="str">
        <f t="shared" si="3"/>
        <v>-</v>
      </c>
      <c r="C44" s="7"/>
      <c r="D44" s="7"/>
      <c r="E44" s="7"/>
      <c r="F44" s="7"/>
      <c r="G44" s="7"/>
      <c r="H44" s="7"/>
      <c r="I44" s="7"/>
      <c r="J44" s="5" t="e">
        <f>IF($I44="SI",_xlfn.XLOOKUP($H44,Config!$B$2:$B$4,Config!$C$2:$C$4)*2,_xlfn.XLOOKUP($H44,Config!$B$2:$B$4,Config!$C$2:$C$4))</f>
        <v>#N/A</v>
      </c>
      <c r="K44" s="8" t="e">
        <f>-$J44-SUM($L44:$O44)</f>
        <v>#N/A</v>
      </c>
      <c r="L44" s="8">
        <f>IF(D44="",0,-$J44/COUNTA($C44:$G44))</f>
        <v>0</v>
      </c>
      <c r="M44" s="8">
        <f>IF(E44="",0,-$J44/COUNTA($C44:$G44))</f>
        <v>0</v>
      </c>
      <c r="N44" s="8">
        <f>IF(F44="",0,-$J44/COUNTA($C44:$G44))</f>
        <v>0</v>
      </c>
      <c r="O44" s="8">
        <f>IF(G44="",0,-$J44/COUNTA($C44:$G44))</f>
        <v>0</v>
      </c>
      <c r="P44" s="8">
        <f t="shared" si="4"/>
        <v>0</v>
      </c>
    </row>
    <row r="45" spans="1:16" x14ac:dyDescent="0.25">
      <c r="A45" s="6"/>
      <c r="B45" s="4" t="str">
        <f t="shared" si="3"/>
        <v>-</v>
      </c>
      <c r="C45" s="7"/>
      <c r="D45" s="7"/>
      <c r="E45" s="7"/>
      <c r="F45" s="7"/>
      <c r="G45" s="7"/>
      <c r="H45" s="7"/>
      <c r="I45" s="7"/>
      <c r="J45" s="5" t="e">
        <f>IF($I45="SI",_xlfn.XLOOKUP($H45,Config!$B$2:$B$4,Config!$C$2:$C$4)*2,_xlfn.XLOOKUP($H45,Config!$B$2:$B$4,Config!$C$2:$C$4))</f>
        <v>#N/A</v>
      </c>
      <c r="K45" s="8" t="e">
        <f>-$J45-SUM($L45:$O45)</f>
        <v>#N/A</v>
      </c>
      <c r="L45" s="8">
        <f>IF(D45="",0,-$J45/COUNTA($C45:$G45))</f>
        <v>0</v>
      </c>
      <c r="M45" s="8">
        <f>IF(E45="",0,-$J45/COUNTA($C45:$G45))</f>
        <v>0</v>
      </c>
      <c r="N45" s="8">
        <f>IF(F45="",0,-$J45/COUNTA($C45:$G45))</f>
        <v>0</v>
      </c>
      <c r="O45" s="8">
        <f>IF(G45="",0,-$J45/COUNTA($C45:$G45))</f>
        <v>0</v>
      </c>
      <c r="P45" s="8">
        <f t="shared" si="4"/>
        <v>0</v>
      </c>
    </row>
    <row r="46" spans="1:16" x14ac:dyDescent="0.25">
      <c r="A46" s="6"/>
      <c r="B46" s="4" t="str">
        <f t="shared" si="3"/>
        <v>-</v>
      </c>
      <c r="C46" s="7"/>
      <c r="D46" s="7"/>
      <c r="E46" s="7"/>
      <c r="F46" s="7"/>
      <c r="G46" s="7"/>
      <c r="H46" s="7"/>
      <c r="I46" s="7"/>
      <c r="J46" s="5" t="e">
        <f>IF($I46="SI",_xlfn.XLOOKUP($H46,Config!$B$2:$B$4,Config!$C$2:$C$4)*2,_xlfn.XLOOKUP($H46,Config!$B$2:$B$4,Config!$C$2:$C$4))</f>
        <v>#N/A</v>
      </c>
      <c r="K46" s="8" t="e">
        <f>-$J46-SUM($L46:$O46)</f>
        <v>#N/A</v>
      </c>
      <c r="L46" s="8">
        <f>IF(D46="",0,-$J46/COUNTA($C46:$G46))</f>
        <v>0</v>
      </c>
      <c r="M46" s="8">
        <f>IF(E46="",0,-$J46/COUNTA($C46:$G46))</f>
        <v>0</v>
      </c>
      <c r="N46" s="8">
        <f>IF(F46="",0,-$J46/COUNTA($C46:$G46))</f>
        <v>0</v>
      </c>
      <c r="O46" s="8">
        <f>IF(G46="",0,-$J46/COUNTA($C46:$G46))</f>
        <v>0</v>
      </c>
      <c r="P46" s="8">
        <f t="shared" si="4"/>
        <v>0</v>
      </c>
    </row>
    <row r="47" spans="1:16" x14ac:dyDescent="0.25">
      <c r="A47" s="6"/>
      <c r="B47" s="4" t="str">
        <f t="shared" si="3"/>
        <v>-</v>
      </c>
      <c r="C47" s="7"/>
      <c r="D47" s="7"/>
      <c r="E47" s="7"/>
      <c r="F47" s="7"/>
      <c r="G47" s="7"/>
      <c r="H47" s="7"/>
      <c r="I47" s="7"/>
      <c r="J47" s="5" t="e">
        <f>IF($I47="SI",_xlfn.XLOOKUP($H47,Config!$B$2:$B$4,Config!$C$2:$C$4)*2,_xlfn.XLOOKUP($H47,Config!$B$2:$B$4,Config!$C$2:$C$4))</f>
        <v>#N/A</v>
      </c>
      <c r="K47" s="8" t="e">
        <f>-$J47-SUM($L47:$O47)</f>
        <v>#N/A</v>
      </c>
      <c r="L47" s="8">
        <f>IF(D47="",0,-$J47/COUNTA($C47:$G47))</f>
        <v>0</v>
      </c>
      <c r="M47" s="8">
        <f>IF(E47="",0,-$J47/COUNTA($C47:$G47))</f>
        <v>0</v>
      </c>
      <c r="N47" s="8">
        <f>IF(F47="",0,-$J47/COUNTA($C47:$G47))</f>
        <v>0</v>
      </c>
      <c r="O47" s="8">
        <f>IF(G47="",0,-$J47/COUNTA($C47:$G47))</f>
        <v>0</v>
      </c>
      <c r="P47" s="8">
        <f t="shared" si="4"/>
        <v>0</v>
      </c>
    </row>
    <row r="48" spans="1:16" x14ac:dyDescent="0.25">
      <c r="A48" s="6"/>
      <c r="B48" s="4" t="str">
        <f t="shared" si="3"/>
        <v>-</v>
      </c>
      <c r="C48" s="7"/>
      <c r="D48" s="7"/>
      <c r="E48" s="7"/>
      <c r="F48" s="7"/>
      <c r="G48" s="7"/>
      <c r="H48" s="7"/>
      <c r="I48" s="7"/>
      <c r="J48" s="5" t="e">
        <f>IF($I48="SI",_xlfn.XLOOKUP($H48,Config!$B$2:$B$4,Config!$C$2:$C$4)*2,_xlfn.XLOOKUP($H48,Config!$B$2:$B$4,Config!$C$2:$C$4))</f>
        <v>#N/A</v>
      </c>
      <c r="K48" s="8" t="e">
        <f>-$J48-SUM($L48:$O48)</f>
        <v>#N/A</v>
      </c>
      <c r="L48" s="8">
        <f>IF(D48="",0,-$J48/COUNTA($C48:$G48))</f>
        <v>0</v>
      </c>
      <c r="M48" s="8">
        <f>IF(E48="",0,-$J48/COUNTA($C48:$G48))</f>
        <v>0</v>
      </c>
      <c r="N48" s="8">
        <f>IF(F48="",0,-$J48/COUNTA($C48:$G48))</f>
        <v>0</v>
      </c>
      <c r="O48" s="8">
        <f>IF(G48="",0,-$J48/COUNTA($C48:$G48))</f>
        <v>0</v>
      </c>
      <c r="P48" s="8">
        <f t="shared" si="4"/>
        <v>0</v>
      </c>
    </row>
    <row r="49" spans="1:16" x14ac:dyDescent="0.25">
      <c r="A49" s="6"/>
      <c r="B49" s="4" t="str">
        <f t="shared" si="3"/>
        <v>-</v>
      </c>
      <c r="C49" s="7"/>
      <c r="D49" s="7"/>
      <c r="E49" s="7"/>
      <c r="F49" s="7"/>
      <c r="G49" s="7"/>
      <c r="H49" s="7"/>
      <c r="I49" s="7"/>
      <c r="J49" s="5" t="e">
        <f>IF($I49="SI",_xlfn.XLOOKUP($H49,Config!$B$2:$B$4,Config!$C$2:$C$4)*2,_xlfn.XLOOKUP($H49,Config!$B$2:$B$4,Config!$C$2:$C$4))</f>
        <v>#N/A</v>
      </c>
      <c r="K49" s="8" t="e">
        <f>-$J49-SUM($L49:$O49)</f>
        <v>#N/A</v>
      </c>
      <c r="L49" s="8">
        <f>IF(D49="",0,-$J49/COUNTA($C49:$G49))</f>
        <v>0</v>
      </c>
      <c r="M49" s="8">
        <f>IF(E49="",0,-$J49/COUNTA($C49:$G49))</f>
        <v>0</v>
      </c>
      <c r="N49" s="8">
        <f>IF(F49="",0,-$J49/COUNTA($C49:$G49))</f>
        <v>0</v>
      </c>
      <c r="O49" s="8">
        <f>IF(G49="",0,-$J49/COUNTA($C49:$G49))</f>
        <v>0</v>
      </c>
      <c r="P49" s="8">
        <f t="shared" si="4"/>
        <v>0</v>
      </c>
    </row>
    <row r="50" spans="1:16" x14ac:dyDescent="0.25">
      <c r="A50" s="6"/>
      <c r="B50" s="4" t="str">
        <f t="shared" si="3"/>
        <v>-</v>
      </c>
      <c r="C50" s="7"/>
      <c r="D50" s="7"/>
      <c r="E50" s="7"/>
      <c r="F50" s="7"/>
      <c r="G50" s="7"/>
      <c r="H50" s="7"/>
      <c r="I50" s="7"/>
      <c r="J50" s="5" t="e">
        <f>IF($I50="SI",_xlfn.XLOOKUP($H50,Config!$B$2:$B$4,Config!$C$2:$C$4)*2,_xlfn.XLOOKUP($H50,Config!$B$2:$B$4,Config!$C$2:$C$4))</f>
        <v>#N/A</v>
      </c>
      <c r="K50" s="8" t="e">
        <f>-$J50-SUM($L50:$O50)</f>
        <v>#N/A</v>
      </c>
      <c r="L50" s="8">
        <f>IF(D50="",0,-$J50/COUNTA($C50:$G50))</f>
        <v>0</v>
      </c>
      <c r="M50" s="8">
        <f>IF(E50="",0,-$J50/COUNTA($C50:$G50))</f>
        <v>0</v>
      </c>
      <c r="N50" s="8">
        <f>IF(F50="",0,-$J50/COUNTA($C50:$G50))</f>
        <v>0</v>
      </c>
      <c r="O50" s="8">
        <f>IF(G50="",0,-$J50/COUNTA($C50:$G50))</f>
        <v>0</v>
      </c>
      <c r="P50" s="8">
        <f t="shared" si="4"/>
        <v>0</v>
      </c>
    </row>
    <row r="51" spans="1:16" x14ac:dyDescent="0.25">
      <c r="A51" s="6"/>
      <c r="B51" s="4" t="str">
        <f t="shared" si="3"/>
        <v>-</v>
      </c>
      <c r="C51" s="7"/>
      <c r="D51" s="7"/>
      <c r="E51" s="7"/>
      <c r="F51" s="7"/>
      <c r="G51" s="7"/>
      <c r="H51" s="7"/>
      <c r="I51" s="7"/>
      <c r="J51" s="5" t="e">
        <f>IF($I51="SI",_xlfn.XLOOKUP($H51,Config!$B$2:$B$4,Config!$C$2:$C$4)*2,_xlfn.XLOOKUP($H51,Config!$B$2:$B$4,Config!$C$2:$C$4))</f>
        <v>#N/A</v>
      </c>
      <c r="K51" s="8" t="e">
        <f>-$J51-SUM($L51:$O51)</f>
        <v>#N/A</v>
      </c>
      <c r="L51" s="8">
        <f>IF(D51="",0,-$J51/COUNTA($C51:$G51))</f>
        <v>0</v>
      </c>
      <c r="M51" s="8">
        <f>IF(E51="",0,-$J51/COUNTA($C51:$G51))</f>
        <v>0</v>
      </c>
      <c r="N51" s="8">
        <f>IF(F51="",0,-$J51/COUNTA($C51:$G51))</f>
        <v>0</v>
      </c>
      <c r="O51" s="8">
        <f>IF(G51="",0,-$J51/COUNTA($C51:$G51))</f>
        <v>0</v>
      </c>
      <c r="P51" s="8">
        <f t="shared" si="4"/>
        <v>0</v>
      </c>
    </row>
    <row r="52" spans="1:16" x14ac:dyDescent="0.25">
      <c r="A52" s="6"/>
      <c r="B52" s="4" t="str">
        <f t="shared" si="3"/>
        <v>-</v>
      </c>
      <c r="C52" s="7"/>
      <c r="D52" s="7"/>
      <c r="E52" s="7"/>
      <c r="F52" s="7"/>
      <c r="G52" s="7"/>
      <c r="H52" s="7"/>
      <c r="I52" s="7"/>
      <c r="J52" s="5" t="e">
        <f>IF($I52="SI",_xlfn.XLOOKUP($H52,Config!$B$2:$B$4,Config!$C$2:$C$4)*2,_xlfn.XLOOKUP($H52,Config!$B$2:$B$4,Config!$C$2:$C$4))</f>
        <v>#N/A</v>
      </c>
      <c r="K52" s="8" t="e">
        <f>-$J52-SUM($L52:$O52)</f>
        <v>#N/A</v>
      </c>
      <c r="L52" s="8">
        <f>IF(D52="",0,-$J52/COUNTA($C52:$G52))</f>
        <v>0</v>
      </c>
      <c r="M52" s="8">
        <f>IF(E52="",0,-$J52/COUNTA($C52:$G52))</f>
        <v>0</v>
      </c>
      <c r="N52" s="8">
        <f>IF(F52="",0,-$J52/COUNTA($C52:$G52))</f>
        <v>0</v>
      </c>
      <c r="O52" s="8">
        <f>IF(G52="",0,-$J52/COUNTA($C52:$G52))</f>
        <v>0</v>
      </c>
      <c r="P52" s="8">
        <f t="shared" si="4"/>
        <v>0</v>
      </c>
    </row>
    <row r="53" spans="1:16" x14ac:dyDescent="0.25">
      <c r="A53" s="6"/>
      <c r="B53" s="4" t="str">
        <f t="shared" si="3"/>
        <v>-</v>
      </c>
      <c r="C53" s="7"/>
      <c r="D53" s="7"/>
      <c r="E53" s="7"/>
      <c r="F53" s="7"/>
      <c r="G53" s="7"/>
      <c r="H53" s="7"/>
      <c r="I53" s="7"/>
      <c r="J53" s="5" t="e">
        <f>IF($I53="SI",_xlfn.XLOOKUP($H53,Config!$B$2:$B$4,Config!$C$2:$C$4)*2,_xlfn.XLOOKUP($H53,Config!$B$2:$B$4,Config!$C$2:$C$4))</f>
        <v>#N/A</v>
      </c>
      <c r="K53" s="8" t="e">
        <f>-$J53-SUM($L53:$O53)</f>
        <v>#N/A</v>
      </c>
      <c r="L53" s="8">
        <f>IF(D53="",0,-$J53/COUNTA($C53:$G53))</f>
        <v>0</v>
      </c>
      <c r="M53" s="8">
        <f>IF(E53="",0,-$J53/COUNTA($C53:$G53))</f>
        <v>0</v>
      </c>
      <c r="N53" s="8">
        <f>IF(F53="",0,-$J53/COUNTA($C53:$G53))</f>
        <v>0</v>
      </c>
      <c r="O53" s="8">
        <f>IF(G53="",0,-$J53/COUNTA($C53:$G53))</f>
        <v>0</v>
      </c>
      <c r="P53" s="8">
        <f t="shared" si="4"/>
        <v>0</v>
      </c>
    </row>
    <row r="54" spans="1:16" x14ac:dyDescent="0.25">
      <c r="A54" s="6"/>
      <c r="B54" s="4" t="str">
        <f t="shared" si="3"/>
        <v>-</v>
      </c>
      <c r="C54" s="7"/>
      <c r="D54" s="7"/>
      <c r="E54" s="7"/>
      <c r="F54" s="7"/>
      <c r="G54" s="7"/>
      <c r="H54" s="7"/>
      <c r="I54" s="7"/>
      <c r="J54" s="5" t="e">
        <f>IF($I54="SI",_xlfn.XLOOKUP($H54,Config!$B$2:$B$4,Config!$C$2:$C$4)*2,_xlfn.XLOOKUP($H54,Config!$B$2:$B$4,Config!$C$2:$C$4))</f>
        <v>#N/A</v>
      </c>
      <c r="K54" s="8" t="e">
        <f>-$J54-SUM($L54:$O54)</f>
        <v>#N/A</v>
      </c>
      <c r="L54" s="8">
        <f>IF(D54="",0,-$J54/COUNTA($C54:$G54))</f>
        <v>0</v>
      </c>
      <c r="M54" s="8">
        <f>IF(E54="",0,-$J54/COUNTA($C54:$G54))</f>
        <v>0</v>
      </c>
      <c r="N54" s="8">
        <f>IF(F54="",0,-$J54/COUNTA($C54:$G54))</f>
        <v>0</v>
      </c>
      <c r="O54" s="8">
        <f>IF(G54="",0,-$J54/COUNTA($C54:$G54))</f>
        <v>0</v>
      </c>
      <c r="P54" s="8">
        <f t="shared" si="4"/>
        <v>0</v>
      </c>
    </row>
    <row r="55" spans="1:16" x14ac:dyDescent="0.25">
      <c r="A55" s="6"/>
      <c r="B55" s="4" t="str">
        <f t="shared" si="3"/>
        <v>-</v>
      </c>
      <c r="C55" s="7"/>
      <c r="D55" s="7"/>
      <c r="E55" s="7"/>
      <c r="F55" s="7"/>
      <c r="G55" s="7"/>
      <c r="H55" s="7"/>
      <c r="I55" s="7"/>
      <c r="J55" s="5" t="e">
        <f>IF($I55="SI",_xlfn.XLOOKUP($H55,Config!$B$2:$B$4,Config!$C$2:$C$4)*2,_xlfn.XLOOKUP($H55,Config!$B$2:$B$4,Config!$C$2:$C$4))</f>
        <v>#N/A</v>
      </c>
      <c r="K55" s="8" t="e">
        <f>-$J55-SUM($L55:$O55)</f>
        <v>#N/A</v>
      </c>
      <c r="L55" s="8">
        <f>IF(D55="",0,-$J55/COUNTA($C55:$G55))</f>
        <v>0</v>
      </c>
      <c r="M55" s="8">
        <f>IF(E55="",0,-$J55/COUNTA($C55:$G55))</f>
        <v>0</v>
      </c>
      <c r="N55" s="8">
        <f>IF(F55="",0,-$J55/COUNTA($C55:$G55))</f>
        <v>0</v>
      </c>
      <c r="O55" s="8">
        <f>IF(G55="",0,-$J55/COUNTA($C55:$G55))</f>
        <v>0</v>
      </c>
      <c r="P55" s="8">
        <f t="shared" si="4"/>
        <v>0</v>
      </c>
    </row>
    <row r="56" spans="1:16" x14ac:dyDescent="0.25">
      <c r="A56" s="6"/>
      <c r="B56" s="4" t="str">
        <f t="shared" si="3"/>
        <v>-</v>
      </c>
      <c r="C56" s="7"/>
      <c r="D56" s="7"/>
      <c r="E56" s="7"/>
      <c r="F56" s="7"/>
      <c r="G56" s="7"/>
      <c r="H56" s="7"/>
      <c r="I56" s="7"/>
      <c r="J56" s="5" t="e">
        <f>IF($I56="SI",_xlfn.XLOOKUP($H56,Config!$B$2:$B$4,Config!$C$2:$C$4)*2,_xlfn.XLOOKUP($H56,Config!$B$2:$B$4,Config!$C$2:$C$4))</f>
        <v>#N/A</v>
      </c>
      <c r="K56" s="8" t="e">
        <f>-$J56-SUM($L56:$O56)</f>
        <v>#N/A</v>
      </c>
      <c r="L56" s="8">
        <f>IF(D56="",0,-$J56/COUNTA($C56:$G56))</f>
        <v>0</v>
      </c>
      <c r="M56" s="8">
        <f>IF(E56="",0,-$J56/COUNTA($C56:$G56))</f>
        <v>0</v>
      </c>
      <c r="N56" s="8">
        <f>IF(F56="",0,-$J56/COUNTA($C56:$G56))</f>
        <v>0</v>
      </c>
      <c r="O56" s="8">
        <f>IF(G56="",0,-$J56/COUNTA($C56:$G56))</f>
        <v>0</v>
      </c>
      <c r="P56" s="8">
        <f t="shared" si="4"/>
        <v>0</v>
      </c>
    </row>
    <row r="57" spans="1:16" x14ac:dyDescent="0.25">
      <c r="A57" s="6"/>
      <c r="B57" s="4" t="str">
        <f t="shared" si="3"/>
        <v>-</v>
      </c>
      <c r="C57" s="7"/>
      <c r="D57" s="7"/>
      <c r="E57" s="7"/>
      <c r="F57" s="7"/>
      <c r="G57" s="7"/>
      <c r="H57" s="7"/>
      <c r="I57" s="7"/>
      <c r="J57" s="5" t="e">
        <f>IF($I57="SI",_xlfn.XLOOKUP($H57,Config!$B$2:$B$4,Config!$C$2:$C$4)*2,_xlfn.XLOOKUP($H57,Config!$B$2:$B$4,Config!$C$2:$C$4))</f>
        <v>#N/A</v>
      </c>
      <c r="K57" s="8" t="e">
        <f>-$J57-SUM($L57:$O57)</f>
        <v>#N/A</v>
      </c>
      <c r="L57" s="8">
        <f>IF(D57="",0,-$J57/COUNTA($C57:$G57))</f>
        <v>0</v>
      </c>
      <c r="M57" s="8">
        <f>IF(E57="",0,-$J57/COUNTA($C57:$G57))</f>
        <v>0</v>
      </c>
      <c r="N57" s="8">
        <f>IF(F57="",0,-$J57/COUNTA($C57:$G57))</f>
        <v>0</v>
      </c>
      <c r="O57" s="8">
        <f>IF(G57="",0,-$J57/COUNTA($C57:$G57))</f>
        <v>0</v>
      </c>
      <c r="P57" s="8">
        <f t="shared" si="4"/>
        <v>0</v>
      </c>
    </row>
    <row r="58" spans="1:16" x14ac:dyDescent="0.25">
      <c r="A58" s="6"/>
      <c r="B58" s="4" t="str">
        <f t="shared" si="3"/>
        <v>-</v>
      </c>
      <c r="C58" s="7"/>
      <c r="D58" s="7"/>
      <c r="E58" s="7"/>
      <c r="F58" s="7"/>
      <c r="G58" s="7"/>
      <c r="H58" s="7"/>
      <c r="I58" s="7"/>
      <c r="J58" s="5" t="e">
        <f>IF($I58="SI",_xlfn.XLOOKUP($H58,Config!$B$2:$B$4,Config!$C$2:$C$4)*2,_xlfn.XLOOKUP($H58,Config!$B$2:$B$4,Config!$C$2:$C$4))</f>
        <v>#N/A</v>
      </c>
      <c r="K58" s="8" t="e">
        <f>-$J58-SUM($L58:$O58)</f>
        <v>#N/A</v>
      </c>
      <c r="L58" s="8">
        <f>IF(D58="",0,-$J58/COUNTA($C58:$G58))</f>
        <v>0</v>
      </c>
      <c r="M58" s="8">
        <f>IF(E58="",0,-$J58/COUNTA($C58:$G58))</f>
        <v>0</v>
      </c>
      <c r="N58" s="8">
        <f>IF(F58="",0,-$J58/COUNTA($C58:$G58))</f>
        <v>0</v>
      </c>
      <c r="O58" s="8">
        <f>IF(G58="",0,-$J58/COUNTA($C58:$G58))</f>
        <v>0</v>
      </c>
      <c r="P58" s="8">
        <f t="shared" si="4"/>
        <v>0</v>
      </c>
    </row>
    <row r="59" spans="1:16" x14ac:dyDescent="0.25">
      <c r="A59" s="6"/>
      <c r="B59" s="4" t="str">
        <f t="shared" si="3"/>
        <v>-</v>
      </c>
      <c r="C59" s="7"/>
      <c r="D59" s="7"/>
      <c r="E59" s="7"/>
      <c r="F59" s="7"/>
      <c r="G59" s="7"/>
      <c r="H59" s="7"/>
      <c r="I59" s="7"/>
      <c r="J59" s="5" t="e">
        <f>IF($I59="SI",_xlfn.XLOOKUP($H59,Config!$B$2:$B$4,Config!$C$2:$C$4)*2,_xlfn.XLOOKUP($H59,Config!$B$2:$B$4,Config!$C$2:$C$4))</f>
        <v>#N/A</v>
      </c>
      <c r="K59" s="8" t="e">
        <f>-$J59-SUM($L59:$O59)</f>
        <v>#N/A</v>
      </c>
      <c r="L59" s="8">
        <f>IF(D59="",0,-$J59/COUNTA($C59:$G59))</f>
        <v>0</v>
      </c>
      <c r="M59" s="8">
        <f>IF(E59="",0,-$J59/COUNTA($C59:$G59))</f>
        <v>0</v>
      </c>
      <c r="N59" s="8">
        <f>IF(F59="",0,-$J59/COUNTA($C59:$G59))</f>
        <v>0</v>
      </c>
      <c r="O59" s="8">
        <f>IF(G59="",0,-$J59/COUNTA($C59:$G59))</f>
        <v>0</v>
      </c>
      <c r="P59" s="8">
        <f t="shared" si="4"/>
        <v>0</v>
      </c>
    </row>
    <row r="60" spans="1:16" x14ac:dyDescent="0.25">
      <c r="A60" s="6"/>
      <c r="B60" s="4" t="str">
        <f t="shared" si="3"/>
        <v>-</v>
      </c>
      <c r="C60" s="7"/>
      <c r="D60" s="7"/>
      <c r="E60" s="7"/>
      <c r="F60" s="7"/>
      <c r="G60" s="7"/>
      <c r="H60" s="7"/>
      <c r="I60" s="7"/>
      <c r="J60" s="5" t="e">
        <f>IF($I60="SI",_xlfn.XLOOKUP($H60,Config!$B$2:$B$4,Config!$C$2:$C$4)*2,_xlfn.XLOOKUP($H60,Config!$B$2:$B$4,Config!$C$2:$C$4))</f>
        <v>#N/A</v>
      </c>
      <c r="K60" s="8" t="e">
        <f>-$J60-SUM($L60:$O60)</f>
        <v>#N/A</v>
      </c>
      <c r="L60" s="8">
        <f>IF(D60="",0,-$J60/COUNTA($C60:$G60))</f>
        <v>0</v>
      </c>
      <c r="M60" s="8">
        <f>IF(E60="",0,-$J60/COUNTA($C60:$G60))</f>
        <v>0</v>
      </c>
      <c r="N60" s="8">
        <f>IF(F60="",0,-$J60/COUNTA($C60:$G60))</f>
        <v>0</v>
      </c>
      <c r="O60" s="8">
        <f>IF(G60="",0,-$J60/COUNTA($C60:$G60))</f>
        <v>0</v>
      </c>
      <c r="P60" s="8">
        <f t="shared" si="4"/>
        <v>0</v>
      </c>
    </row>
    <row r="61" spans="1:16" x14ac:dyDescent="0.25">
      <c r="A61" s="6"/>
      <c r="B61" s="4" t="str">
        <f t="shared" si="3"/>
        <v>-</v>
      </c>
      <c r="C61" s="7"/>
      <c r="D61" s="7"/>
      <c r="E61" s="7"/>
      <c r="F61" s="7"/>
      <c r="G61" s="7"/>
      <c r="H61" s="7"/>
      <c r="I61" s="7"/>
      <c r="J61" s="5" t="e">
        <f>IF($I61="SI",_xlfn.XLOOKUP($H61,Config!$B$2:$B$4,Config!$C$2:$C$4)*2,_xlfn.XLOOKUP($H61,Config!$B$2:$B$4,Config!$C$2:$C$4))</f>
        <v>#N/A</v>
      </c>
      <c r="K61" s="8" t="e">
        <f>-$J61-SUM($L61:$O61)</f>
        <v>#N/A</v>
      </c>
      <c r="L61" s="8">
        <f>IF(D61="",0,-$J61/COUNTA($C61:$G61))</f>
        <v>0</v>
      </c>
      <c r="M61" s="8">
        <f>IF(E61="",0,-$J61/COUNTA($C61:$G61))</f>
        <v>0</v>
      </c>
      <c r="N61" s="8">
        <f>IF(F61="",0,-$J61/COUNTA($C61:$G61))</f>
        <v>0</v>
      </c>
      <c r="O61" s="8">
        <f>IF(G61="",0,-$J61/COUNTA($C61:$G61))</f>
        <v>0</v>
      </c>
      <c r="P61" s="8">
        <f t="shared" si="4"/>
        <v>0</v>
      </c>
    </row>
    <row r="62" spans="1:16" x14ac:dyDescent="0.25">
      <c r="A62" s="6"/>
      <c r="B62" s="4" t="str">
        <f t="shared" si="3"/>
        <v>-</v>
      </c>
      <c r="C62" s="7"/>
      <c r="D62" s="7"/>
      <c r="E62" s="7"/>
      <c r="F62" s="7"/>
      <c r="G62" s="7"/>
      <c r="H62" s="7"/>
      <c r="I62" s="7"/>
      <c r="J62" s="5" t="e">
        <f>IF($I62="SI",_xlfn.XLOOKUP($H62,Config!$B$2:$B$4,Config!$C$2:$C$4)*2,_xlfn.XLOOKUP($H62,Config!$B$2:$B$4,Config!$C$2:$C$4))</f>
        <v>#N/A</v>
      </c>
      <c r="K62" s="8" t="e">
        <f>-$J62-SUM($L62:$O62)</f>
        <v>#N/A</v>
      </c>
      <c r="L62" s="8">
        <f>IF(D62="",0,-$J62/COUNTA($C62:$G62))</f>
        <v>0</v>
      </c>
      <c r="M62" s="8">
        <f>IF(E62="",0,-$J62/COUNTA($C62:$G62))</f>
        <v>0</v>
      </c>
      <c r="N62" s="8">
        <f>IF(F62="",0,-$J62/COUNTA($C62:$G62))</f>
        <v>0</v>
      </c>
      <c r="O62" s="8">
        <f>IF(G62="",0,-$J62/COUNTA($C62:$G62))</f>
        <v>0</v>
      </c>
      <c r="P62" s="8">
        <f t="shared" si="4"/>
        <v>0</v>
      </c>
    </row>
    <row r="63" spans="1:16" x14ac:dyDescent="0.25">
      <c r="A63" s="6"/>
      <c r="B63" s="4" t="str">
        <f t="shared" si="3"/>
        <v>-</v>
      </c>
      <c r="C63" s="7"/>
      <c r="D63" s="7"/>
      <c r="E63" s="7"/>
      <c r="F63" s="7"/>
      <c r="G63" s="7"/>
      <c r="H63" s="7"/>
      <c r="I63" s="7"/>
      <c r="J63" s="5" t="e">
        <f>IF($I63="SI",_xlfn.XLOOKUP($H63,Config!$B$2:$B$4,Config!$C$2:$C$4)*2,_xlfn.XLOOKUP($H63,Config!$B$2:$B$4,Config!$C$2:$C$4))</f>
        <v>#N/A</v>
      </c>
      <c r="K63" s="8" t="e">
        <f>-$J63-SUM($L63:$O63)</f>
        <v>#N/A</v>
      </c>
      <c r="L63" s="8">
        <f>IF(D63="",0,-$J63/COUNTA($C63:$G63))</f>
        <v>0</v>
      </c>
      <c r="M63" s="8">
        <f>IF(E63="",0,-$J63/COUNTA($C63:$G63))</f>
        <v>0</v>
      </c>
      <c r="N63" s="8">
        <f>IF(F63="",0,-$J63/COUNTA($C63:$G63))</f>
        <v>0</v>
      </c>
      <c r="O63" s="8">
        <f>IF(G63="",0,-$J63/COUNTA($C63:$G63))</f>
        <v>0</v>
      </c>
      <c r="P63" s="8">
        <f t="shared" si="4"/>
        <v>0</v>
      </c>
    </row>
    <row r="64" spans="1:16" x14ac:dyDescent="0.25">
      <c r="A64" s="6"/>
      <c r="B64" s="4" t="str">
        <f t="shared" si="3"/>
        <v>-</v>
      </c>
      <c r="C64" s="7"/>
      <c r="D64" s="7"/>
      <c r="E64" s="7"/>
      <c r="F64" s="7"/>
      <c r="G64" s="7"/>
      <c r="H64" s="7"/>
      <c r="I64" s="7"/>
      <c r="J64" s="5" t="e">
        <f>IF($I64="SI",_xlfn.XLOOKUP($H64,Config!$B$2:$B$4,Config!$C$2:$C$4)*2,_xlfn.XLOOKUP($H64,Config!$B$2:$B$4,Config!$C$2:$C$4))</f>
        <v>#N/A</v>
      </c>
      <c r="K64" s="8" t="e">
        <f>-$J64-SUM($L64:$O64)</f>
        <v>#N/A</v>
      </c>
      <c r="L64" s="8">
        <f>IF(D64="",0,-$J64/COUNTA($C64:$G64))</f>
        <v>0</v>
      </c>
      <c r="M64" s="8">
        <f>IF(E64="",0,-$J64/COUNTA($C64:$G64))</f>
        <v>0</v>
      </c>
      <c r="N64" s="8">
        <f>IF(F64="",0,-$J64/COUNTA($C64:$G64))</f>
        <v>0</v>
      </c>
      <c r="O64" s="8">
        <f>IF(G64="",0,-$J64/COUNTA($C64:$G64))</f>
        <v>0</v>
      </c>
      <c r="P64" s="8">
        <f t="shared" si="4"/>
        <v>0</v>
      </c>
    </row>
    <row r="65" spans="1:16" x14ac:dyDescent="0.25">
      <c r="A65" s="6"/>
      <c r="B65" s="4" t="str">
        <f t="shared" si="3"/>
        <v>-</v>
      </c>
      <c r="C65" s="7"/>
      <c r="D65" s="7"/>
      <c r="E65" s="7"/>
      <c r="F65" s="7"/>
      <c r="G65" s="7"/>
      <c r="H65" s="7"/>
      <c r="I65" s="7"/>
      <c r="J65" s="5" t="e">
        <f>IF($I65="SI",_xlfn.XLOOKUP($H65,Config!$B$2:$B$4,Config!$C$2:$C$4)*2,_xlfn.XLOOKUP($H65,Config!$B$2:$B$4,Config!$C$2:$C$4))</f>
        <v>#N/A</v>
      </c>
      <c r="K65" s="8" t="e">
        <f>-$J65-SUM($L65:$O65)</f>
        <v>#N/A</v>
      </c>
      <c r="L65" s="8">
        <f>IF(D65="",0,-$J65/COUNTA($C65:$G65))</f>
        <v>0</v>
      </c>
      <c r="M65" s="8">
        <f>IF(E65="",0,-$J65/COUNTA($C65:$G65))</f>
        <v>0</v>
      </c>
      <c r="N65" s="8">
        <f>IF(F65="",0,-$J65/COUNTA($C65:$G65))</f>
        <v>0</v>
      </c>
      <c r="O65" s="8">
        <f>IF(G65="",0,-$J65/COUNTA($C65:$G65))</f>
        <v>0</v>
      </c>
      <c r="P65" s="8">
        <f t="shared" si="4"/>
        <v>0</v>
      </c>
    </row>
    <row r="66" spans="1:16" x14ac:dyDescent="0.25">
      <c r="A66" s="6"/>
      <c r="B66" s="4" t="str">
        <f t="shared" si="3"/>
        <v>-</v>
      </c>
      <c r="C66" s="7"/>
      <c r="D66" s="7"/>
      <c r="E66" s="7"/>
      <c r="F66" s="7"/>
      <c r="G66" s="7"/>
      <c r="H66" s="7"/>
      <c r="I66" s="7"/>
      <c r="J66" s="5" t="e">
        <f>IF($I66="SI",_xlfn.XLOOKUP($H66,Config!$B$2:$B$4,Config!$C$2:$C$4)*2,_xlfn.XLOOKUP($H66,Config!$B$2:$B$4,Config!$C$2:$C$4))</f>
        <v>#N/A</v>
      </c>
      <c r="K66" s="8" t="e">
        <f>-$J66-SUM($L66:$O66)</f>
        <v>#N/A</v>
      </c>
      <c r="L66" s="8">
        <f>IF(D66="",0,-$J66/COUNTA($C66:$G66))</f>
        <v>0</v>
      </c>
      <c r="M66" s="8">
        <f>IF(E66="",0,-$J66/COUNTA($C66:$G66))</f>
        <v>0</v>
      </c>
      <c r="N66" s="8">
        <f>IF(F66="",0,-$J66/COUNTA($C66:$G66))</f>
        <v>0</v>
      </c>
      <c r="O66" s="8">
        <f>IF(G66="",0,-$J66/COUNTA($C66:$G66))</f>
        <v>0</v>
      </c>
      <c r="P66" s="8">
        <f t="shared" si="4"/>
        <v>0</v>
      </c>
    </row>
    <row r="67" spans="1:16" x14ac:dyDescent="0.25">
      <c r="A67" s="6"/>
      <c r="B67" s="4" t="str">
        <f t="shared" ref="B67:B101" si="5">IF(OR(TEXT(A67, "gggg")="sabato",TEXT(A67, "gggg")="domenica"),"-",TEXT(A67, "gggg"))</f>
        <v>-</v>
      </c>
      <c r="C67" s="7"/>
      <c r="D67" s="7"/>
      <c r="E67" s="7"/>
      <c r="F67" s="7"/>
      <c r="G67" s="7"/>
      <c r="H67" s="7"/>
      <c r="I67" s="7"/>
      <c r="J67" s="5" t="e">
        <f>IF($I67="SI",_xlfn.XLOOKUP($H67,Config!$B$2:$B$4,Config!$C$2:$C$4)*2,_xlfn.XLOOKUP($H67,Config!$B$2:$B$4,Config!$C$2:$C$4))</f>
        <v>#N/A</v>
      </c>
      <c r="K67" s="8" t="e">
        <f>-$J67-SUM($L67:$O67)</f>
        <v>#N/A</v>
      </c>
      <c r="L67" s="8">
        <f>IF(D67="",0,-$J67/COUNTA($C67:$G67))</f>
        <v>0</v>
      </c>
      <c r="M67" s="8">
        <f>IF(E67="",0,-$J67/COUNTA($C67:$G67))</f>
        <v>0</v>
      </c>
      <c r="N67" s="8">
        <f>IF(F67="",0,-$J67/COUNTA($C67:$G67))</f>
        <v>0</v>
      </c>
      <c r="O67" s="8">
        <f>IF(G67="",0,-$J67/COUNTA($C67:$G67))</f>
        <v>0</v>
      </c>
      <c r="P67" s="8">
        <f t="shared" si="4"/>
        <v>0</v>
      </c>
    </row>
    <row r="68" spans="1:16" x14ac:dyDescent="0.25">
      <c r="A68" s="6"/>
      <c r="B68" s="4" t="str">
        <f t="shared" si="5"/>
        <v>-</v>
      </c>
      <c r="C68" s="7"/>
      <c r="D68" s="7"/>
      <c r="E68" s="7"/>
      <c r="F68" s="7"/>
      <c r="G68" s="7"/>
      <c r="H68" s="7"/>
      <c r="I68" s="7"/>
      <c r="J68" s="5" t="e">
        <f>IF($I68="SI",_xlfn.XLOOKUP($H68,Config!$B$2:$B$4,Config!$C$2:$C$4)*2,_xlfn.XLOOKUP($H68,Config!$B$2:$B$4,Config!$C$2:$C$4))</f>
        <v>#N/A</v>
      </c>
      <c r="K68" s="8" t="e">
        <f>-$J68-SUM($L68:$O68)</f>
        <v>#N/A</v>
      </c>
      <c r="L68" s="8">
        <f>IF(D68="",0,-$J68/COUNTA($C68:$G68))</f>
        <v>0</v>
      </c>
      <c r="M68" s="8">
        <f>IF(E68="",0,-$J68/COUNTA($C68:$G68))</f>
        <v>0</v>
      </c>
      <c r="N68" s="8">
        <f>IF(F68="",0,-$J68/COUNTA($C68:$G68))</f>
        <v>0</v>
      </c>
      <c r="O68" s="8">
        <f>IF(G68="",0,-$J68/COUNTA($C68:$G68))</f>
        <v>0</v>
      </c>
      <c r="P68" s="8">
        <f t="shared" si="4"/>
        <v>0</v>
      </c>
    </row>
    <row r="69" spans="1:16" x14ac:dyDescent="0.25">
      <c r="A69" s="6"/>
      <c r="B69" s="4" t="str">
        <f t="shared" si="5"/>
        <v>-</v>
      </c>
      <c r="C69" s="7"/>
      <c r="D69" s="7"/>
      <c r="E69" s="7"/>
      <c r="F69" s="7"/>
      <c r="G69" s="7"/>
      <c r="H69" s="7"/>
      <c r="I69" s="7"/>
      <c r="J69" s="5" t="e">
        <f>IF($I69="SI",_xlfn.XLOOKUP($H69,Config!$B$2:$B$4,Config!$C$2:$C$4)*2,_xlfn.XLOOKUP($H69,Config!$B$2:$B$4,Config!$C$2:$C$4))</f>
        <v>#N/A</v>
      </c>
      <c r="K69" s="8" t="e">
        <f>-$J69-SUM($L69:$O69)</f>
        <v>#N/A</v>
      </c>
      <c r="L69" s="8">
        <f>IF(D69="",0,-$J69/COUNTA($C69:$G69))</f>
        <v>0</v>
      </c>
      <c r="M69" s="8">
        <f>IF(E69="",0,-$J69/COUNTA($C69:$G69))</f>
        <v>0</v>
      </c>
      <c r="N69" s="8">
        <f>IF(F69="",0,-$J69/COUNTA($C69:$G69))</f>
        <v>0</v>
      </c>
      <c r="O69" s="8">
        <f>IF(G69="",0,-$J69/COUNTA($C69:$G69))</f>
        <v>0</v>
      </c>
      <c r="P69" s="8">
        <f t="shared" si="4"/>
        <v>0</v>
      </c>
    </row>
    <row r="70" spans="1:16" x14ac:dyDescent="0.25">
      <c r="A70" s="6"/>
      <c r="B70" s="4" t="str">
        <f t="shared" si="5"/>
        <v>-</v>
      </c>
      <c r="C70" s="7"/>
      <c r="D70" s="7"/>
      <c r="E70" s="7"/>
      <c r="F70" s="7"/>
      <c r="G70" s="7"/>
      <c r="H70" s="7"/>
      <c r="I70" s="7"/>
      <c r="J70" s="5" t="e">
        <f>IF($I70="SI",_xlfn.XLOOKUP($H70,Config!$B$2:$B$4,Config!$C$2:$C$4)*2,_xlfn.XLOOKUP($H70,Config!$B$2:$B$4,Config!$C$2:$C$4))</f>
        <v>#N/A</v>
      </c>
      <c r="K70" s="8" t="e">
        <f>-$J70-SUM($L70:$O70)</f>
        <v>#N/A</v>
      </c>
      <c r="L70" s="8">
        <f>IF(D70="",0,-$J70/COUNTA($C70:$G70))</f>
        <v>0</v>
      </c>
      <c r="M70" s="8">
        <f>IF(E70="",0,-$J70/COUNTA($C70:$G70))</f>
        <v>0</v>
      </c>
      <c r="N70" s="8">
        <f>IF(F70="",0,-$J70/COUNTA($C70:$G70))</f>
        <v>0</v>
      </c>
      <c r="O70" s="8">
        <f>IF(G70="",0,-$J70/COUNTA($C70:$G70))</f>
        <v>0</v>
      </c>
      <c r="P70" s="8">
        <f t="shared" si="4"/>
        <v>0</v>
      </c>
    </row>
    <row r="71" spans="1:16" x14ac:dyDescent="0.25">
      <c r="A71" s="6"/>
      <c r="B71" s="4" t="str">
        <f t="shared" si="5"/>
        <v>-</v>
      </c>
      <c r="C71" s="7"/>
      <c r="D71" s="7"/>
      <c r="E71" s="7"/>
      <c r="F71" s="7"/>
      <c r="G71" s="7"/>
      <c r="H71" s="7"/>
      <c r="I71" s="7"/>
      <c r="J71" s="5" t="e">
        <f>IF($I71="SI",_xlfn.XLOOKUP($H71,Config!$B$2:$B$4,Config!$C$2:$C$4)*2,_xlfn.XLOOKUP($H71,Config!$B$2:$B$4,Config!$C$2:$C$4))</f>
        <v>#N/A</v>
      </c>
      <c r="K71" s="8" t="e">
        <f>-$J71-SUM($L71:$O71)</f>
        <v>#N/A</v>
      </c>
      <c r="L71" s="8">
        <f>IF(D71="",0,-$J71/COUNTA($C71:$G71))</f>
        <v>0</v>
      </c>
      <c r="M71" s="8">
        <f>IF(E71="",0,-$J71/COUNTA($C71:$G71))</f>
        <v>0</v>
      </c>
      <c r="N71" s="8">
        <f>IF(F71="",0,-$J71/COUNTA($C71:$G71))</f>
        <v>0</v>
      </c>
      <c r="O71" s="8">
        <f>IF(G71="",0,-$J71/COUNTA($C71:$G71))</f>
        <v>0</v>
      </c>
      <c r="P71" s="8">
        <f t="shared" si="4"/>
        <v>0</v>
      </c>
    </row>
    <row r="72" spans="1:16" x14ac:dyDescent="0.25">
      <c r="A72" s="6"/>
      <c r="B72" s="4" t="str">
        <f t="shared" si="5"/>
        <v>-</v>
      </c>
      <c r="C72" s="7"/>
      <c r="D72" s="7"/>
      <c r="E72" s="7"/>
      <c r="F72" s="7"/>
      <c r="G72" s="7"/>
      <c r="H72" s="7"/>
      <c r="I72" s="7"/>
      <c r="J72" s="5" t="e">
        <f>IF($I72="SI",_xlfn.XLOOKUP($H72,Config!$B$2:$B$4,Config!$C$2:$C$4)*2,_xlfn.XLOOKUP($H72,Config!$B$2:$B$4,Config!$C$2:$C$4))</f>
        <v>#N/A</v>
      </c>
      <c r="K72" s="8" t="e">
        <f t="shared" ref="K72:K101" si="6">-$J72-SUM($L72:$O72)</f>
        <v>#N/A</v>
      </c>
      <c r="L72" s="8">
        <f t="shared" ref="L72:L101" si="7">IF(D72="",0,-$J72/COUNTA($C72:$G72))</f>
        <v>0</v>
      </c>
      <c r="M72" s="8">
        <f t="shared" ref="M72:M101" si="8">IF(E72="",0,-$J72/COUNTA($C72:$G72))</f>
        <v>0</v>
      </c>
      <c r="N72" s="8">
        <f t="shared" ref="N72:N101" si="9">IF(F72="",0,-$J72/COUNTA($C72:$G72))</f>
        <v>0</v>
      </c>
      <c r="O72" s="8">
        <f t="shared" ref="O72:O101" si="10">IF(G72="",0,-$J72/COUNTA($C72:$G72))</f>
        <v>0</v>
      </c>
      <c r="P72" s="8">
        <f t="shared" ref="P72:P101" si="11">-SUM(L72:O72)</f>
        <v>0</v>
      </c>
    </row>
    <row r="73" spans="1:16" x14ac:dyDescent="0.25">
      <c r="A73" s="6"/>
      <c r="B73" s="4" t="str">
        <f t="shared" si="5"/>
        <v>-</v>
      </c>
      <c r="C73" s="7"/>
      <c r="D73" s="7"/>
      <c r="E73" s="7"/>
      <c r="F73" s="7"/>
      <c r="G73" s="7"/>
      <c r="H73" s="7"/>
      <c r="I73" s="7"/>
      <c r="J73" s="5" t="e">
        <f>IF($I73="SI",_xlfn.XLOOKUP($H73,Config!$B$2:$B$4,Config!$C$2:$C$4)*2,_xlfn.XLOOKUP($H73,Config!$B$2:$B$4,Config!$C$2:$C$4))</f>
        <v>#N/A</v>
      </c>
      <c r="K73" s="8" t="e">
        <f t="shared" si="6"/>
        <v>#N/A</v>
      </c>
      <c r="L73" s="8">
        <f t="shared" si="7"/>
        <v>0</v>
      </c>
      <c r="M73" s="8">
        <f t="shared" si="8"/>
        <v>0</v>
      </c>
      <c r="N73" s="8">
        <f t="shared" si="9"/>
        <v>0</v>
      </c>
      <c r="O73" s="8">
        <f t="shared" si="10"/>
        <v>0</v>
      </c>
      <c r="P73" s="8">
        <f t="shared" si="11"/>
        <v>0</v>
      </c>
    </row>
    <row r="74" spans="1:16" x14ac:dyDescent="0.25">
      <c r="A74" s="6"/>
      <c r="B74" s="4" t="str">
        <f t="shared" si="5"/>
        <v>-</v>
      </c>
      <c r="C74" s="7"/>
      <c r="D74" s="7"/>
      <c r="E74" s="7"/>
      <c r="F74" s="7"/>
      <c r="G74" s="7"/>
      <c r="H74" s="7"/>
      <c r="I74" s="7"/>
      <c r="J74" s="5" t="e">
        <f>IF($I74="SI",_xlfn.XLOOKUP($H74,Config!$B$2:$B$4,Config!$C$2:$C$4)*2,_xlfn.XLOOKUP($H74,Config!$B$2:$B$4,Config!$C$2:$C$4))</f>
        <v>#N/A</v>
      </c>
      <c r="K74" s="8" t="e">
        <f t="shared" si="6"/>
        <v>#N/A</v>
      </c>
      <c r="L74" s="8">
        <f t="shared" si="7"/>
        <v>0</v>
      </c>
      <c r="M74" s="8">
        <f t="shared" si="8"/>
        <v>0</v>
      </c>
      <c r="N74" s="8">
        <f t="shared" si="9"/>
        <v>0</v>
      </c>
      <c r="O74" s="8">
        <f t="shared" si="10"/>
        <v>0</v>
      </c>
      <c r="P74" s="8">
        <f t="shared" si="11"/>
        <v>0</v>
      </c>
    </row>
    <row r="75" spans="1:16" x14ac:dyDescent="0.25">
      <c r="A75" s="6"/>
      <c r="B75" s="4" t="str">
        <f t="shared" si="5"/>
        <v>-</v>
      </c>
      <c r="C75" s="7"/>
      <c r="D75" s="7"/>
      <c r="E75" s="7"/>
      <c r="F75" s="7"/>
      <c r="G75" s="7"/>
      <c r="H75" s="7"/>
      <c r="I75" s="7"/>
      <c r="J75" s="5" t="e">
        <f>IF($I75="SI",_xlfn.XLOOKUP($H75,Config!$B$2:$B$4,Config!$C$2:$C$4)*2,_xlfn.XLOOKUP($H75,Config!$B$2:$B$4,Config!$C$2:$C$4))</f>
        <v>#N/A</v>
      </c>
      <c r="K75" s="8" t="e">
        <f t="shared" si="6"/>
        <v>#N/A</v>
      </c>
      <c r="L75" s="8">
        <f t="shared" si="7"/>
        <v>0</v>
      </c>
      <c r="M75" s="8">
        <f t="shared" si="8"/>
        <v>0</v>
      </c>
      <c r="N75" s="8">
        <f t="shared" si="9"/>
        <v>0</v>
      </c>
      <c r="O75" s="8">
        <f t="shared" si="10"/>
        <v>0</v>
      </c>
      <c r="P75" s="8">
        <f t="shared" si="11"/>
        <v>0</v>
      </c>
    </row>
    <row r="76" spans="1:16" x14ac:dyDescent="0.25">
      <c r="A76" s="6"/>
      <c r="B76" s="4" t="str">
        <f t="shared" si="5"/>
        <v>-</v>
      </c>
      <c r="C76" s="7"/>
      <c r="D76" s="7"/>
      <c r="E76" s="7"/>
      <c r="F76" s="7"/>
      <c r="G76" s="7"/>
      <c r="H76" s="7"/>
      <c r="I76" s="7"/>
      <c r="J76" s="5" t="e">
        <f>IF($I76="SI",_xlfn.XLOOKUP($H76,Config!$B$2:$B$4,Config!$C$2:$C$4)*2,_xlfn.XLOOKUP($H76,Config!$B$2:$B$4,Config!$C$2:$C$4))</f>
        <v>#N/A</v>
      </c>
      <c r="K76" s="8" t="e">
        <f t="shared" si="6"/>
        <v>#N/A</v>
      </c>
      <c r="L76" s="8">
        <f t="shared" si="7"/>
        <v>0</v>
      </c>
      <c r="M76" s="8">
        <f t="shared" si="8"/>
        <v>0</v>
      </c>
      <c r="N76" s="8">
        <f t="shared" si="9"/>
        <v>0</v>
      </c>
      <c r="O76" s="8">
        <f t="shared" si="10"/>
        <v>0</v>
      </c>
      <c r="P76" s="8">
        <f t="shared" si="11"/>
        <v>0</v>
      </c>
    </row>
    <row r="77" spans="1:16" x14ac:dyDescent="0.25">
      <c r="A77" s="6"/>
      <c r="B77" s="4" t="str">
        <f t="shared" si="5"/>
        <v>-</v>
      </c>
      <c r="C77" s="7"/>
      <c r="D77" s="7"/>
      <c r="E77" s="7"/>
      <c r="F77" s="7"/>
      <c r="G77" s="7"/>
      <c r="H77" s="7"/>
      <c r="I77" s="7"/>
      <c r="J77" s="5" t="e">
        <f>IF($I77="SI",_xlfn.XLOOKUP($H77,Config!$B$2:$B$4,Config!$C$2:$C$4)*2,_xlfn.XLOOKUP($H77,Config!$B$2:$B$4,Config!$C$2:$C$4))</f>
        <v>#N/A</v>
      </c>
      <c r="K77" s="8" t="e">
        <f t="shared" si="6"/>
        <v>#N/A</v>
      </c>
      <c r="L77" s="8">
        <f t="shared" si="7"/>
        <v>0</v>
      </c>
      <c r="M77" s="8">
        <f t="shared" si="8"/>
        <v>0</v>
      </c>
      <c r="N77" s="8">
        <f t="shared" si="9"/>
        <v>0</v>
      </c>
      <c r="O77" s="8">
        <f t="shared" si="10"/>
        <v>0</v>
      </c>
      <c r="P77" s="8">
        <f t="shared" si="11"/>
        <v>0</v>
      </c>
    </row>
    <row r="78" spans="1:16" x14ac:dyDescent="0.25">
      <c r="A78" s="6"/>
      <c r="B78" s="4" t="str">
        <f t="shared" si="5"/>
        <v>-</v>
      </c>
      <c r="C78" s="7"/>
      <c r="D78" s="7"/>
      <c r="E78" s="7"/>
      <c r="F78" s="7"/>
      <c r="G78" s="7"/>
      <c r="H78" s="7"/>
      <c r="I78" s="7"/>
      <c r="J78" s="5" t="e">
        <f>IF($I78="SI",_xlfn.XLOOKUP($H78,Config!$B$2:$B$4,Config!$C$2:$C$4)*2,_xlfn.XLOOKUP($H78,Config!$B$2:$B$4,Config!$C$2:$C$4))</f>
        <v>#N/A</v>
      </c>
      <c r="K78" s="8" t="e">
        <f t="shared" si="6"/>
        <v>#N/A</v>
      </c>
      <c r="L78" s="8">
        <f t="shared" si="7"/>
        <v>0</v>
      </c>
      <c r="M78" s="8">
        <f t="shared" si="8"/>
        <v>0</v>
      </c>
      <c r="N78" s="8">
        <f t="shared" si="9"/>
        <v>0</v>
      </c>
      <c r="O78" s="8">
        <f t="shared" si="10"/>
        <v>0</v>
      </c>
      <c r="P78" s="8">
        <f t="shared" si="11"/>
        <v>0</v>
      </c>
    </row>
    <row r="79" spans="1:16" x14ac:dyDescent="0.25">
      <c r="A79" s="6"/>
      <c r="B79" s="4" t="str">
        <f t="shared" si="5"/>
        <v>-</v>
      </c>
      <c r="C79" s="7"/>
      <c r="D79" s="7"/>
      <c r="E79" s="7"/>
      <c r="F79" s="7"/>
      <c r="G79" s="7"/>
      <c r="H79" s="7"/>
      <c r="I79" s="7"/>
      <c r="J79" s="5" t="e">
        <f>IF($I79="SI",_xlfn.XLOOKUP($H79,Config!$B$2:$B$4,Config!$C$2:$C$4)*2,_xlfn.XLOOKUP($H79,Config!$B$2:$B$4,Config!$C$2:$C$4))</f>
        <v>#N/A</v>
      </c>
      <c r="K79" s="8" t="e">
        <f t="shared" si="6"/>
        <v>#N/A</v>
      </c>
      <c r="L79" s="8">
        <f t="shared" si="7"/>
        <v>0</v>
      </c>
      <c r="M79" s="8">
        <f t="shared" si="8"/>
        <v>0</v>
      </c>
      <c r="N79" s="8">
        <f t="shared" si="9"/>
        <v>0</v>
      </c>
      <c r="O79" s="8">
        <f t="shared" si="10"/>
        <v>0</v>
      </c>
      <c r="P79" s="8">
        <f t="shared" si="11"/>
        <v>0</v>
      </c>
    </row>
    <row r="80" spans="1:16" x14ac:dyDescent="0.25">
      <c r="A80" s="6"/>
      <c r="B80" s="4" t="str">
        <f t="shared" si="5"/>
        <v>-</v>
      </c>
      <c r="C80" s="7"/>
      <c r="D80" s="7"/>
      <c r="E80" s="7"/>
      <c r="F80" s="7"/>
      <c r="G80" s="7"/>
      <c r="H80" s="7"/>
      <c r="I80" s="7"/>
      <c r="J80" s="5" t="e">
        <f>IF($I80="SI",_xlfn.XLOOKUP($H80,Config!$B$2:$B$4,Config!$C$2:$C$4)*2,_xlfn.XLOOKUP($H80,Config!$B$2:$B$4,Config!$C$2:$C$4))</f>
        <v>#N/A</v>
      </c>
      <c r="K80" s="8" t="e">
        <f t="shared" si="6"/>
        <v>#N/A</v>
      </c>
      <c r="L80" s="8">
        <f t="shared" si="7"/>
        <v>0</v>
      </c>
      <c r="M80" s="8">
        <f t="shared" si="8"/>
        <v>0</v>
      </c>
      <c r="N80" s="8">
        <f t="shared" si="9"/>
        <v>0</v>
      </c>
      <c r="O80" s="8">
        <f t="shared" si="10"/>
        <v>0</v>
      </c>
      <c r="P80" s="8">
        <f t="shared" si="11"/>
        <v>0</v>
      </c>
    </row>
    <row r="81" spans="1:16" x14ac:dyDescent="0.25">
      <c r="A81" s="6"/>
      <c r="B81" s="4" t="str">
        <f t="shared" si="5"/>
        <v>-</v>
      </c>
      <c r="C81" s="7"/>
      <c r="D81" s="7"/>
      <c r="E81" s="7"/>
      <c r="F81" s="7"/>
      <c r="G81" s="7"/>
      <c r="H81" s="7"/>
      <c r="I81" s="7"/>
      <c r="J81" s="5" t="e">
        <f>IF($I81="SI",_xlfn.XLOOKUP($H81,Config!$B$2:$B$4,Config!$C$2:$C$4)*2,_xlfn.XLOOKUP($H81,Config!$B$2:$B$4,Config!$C$2:$C$4))</f>
        <v>#N/A</v>
      </c>
      <c r="K81" s="8" t="e">
        <f t="shared" si="6"/>
        <v>#N/A</v>
      </c>
      <c r="L81" s="8">
        <f t="shared" si="7"/>
        <v>0</v>
      </c>
      <c r="M81" s="8">
        <f t="shared" si="8"/>
        <v>0</v>
      </c>
      <c r="N81" s="8">
        <f t="shared" si="9"/>
        <v>0</v>
      </c>
      <c r="O81" s="8">
        <f t="shared" si="10"/>
        <v>0</v>
      </c>
      <c r="P81" s="8">
        <f t="shared" si="11"/>
        <v>0</v>
      </c>
    </row>
    <row r="82" spans="1:16" x14ac:dyDescent="0.25">
      <c r="A82" s="6"/>
      <c r="B82" s="4" t="str">
        <f t="shared" si="5"/>
        <v>-</v>
      </c>
      <c r="C82" s="7"/>
      <c r="D82" s="7"/>
      <c r="E82" s="7"/>
      <c r="F82" s="7"/>
      <c r="G82" s="7"/>
      <c r="H82" s="7"/>
      <c r="I82" s="7"/>
      <c r="J82" s="5" t="e">
        <f>IF($I82="SI",_xlfn.XLOOKUP($H82,Config!$B$2:$B$4,Config!$C$2:$C$4)*2,_xlfn.XLOOKUP($H82,Config!$B$2:$B$4,Config!$C$2:$C$4))</f>
        <v>#N/A</v>
      </c>
      <c r="K82" s="8" t="e">
        <f t="shared" si="6"/>
        <v>#N/A</v>
      </c>
      <c r="L82" s="8">
        <f t="shared" si="7"/>
        <v>0</v>
      </c>
      <c r="M82" s="8">
        <f t="shared" si="8"/>
        <v>0</v>
      </c>
      <c r="N82" s="8">
        <f t="shared" si="9"/>
        <v>0</v>
      </c>
      <c r="O82" s="8">
        <f t="shared" si="10"/>
        <v>0</v>
      </c>
      <c r="P82" s="8">
        <f t="shared" si="11"/>
        <v>0</v>
      </c>
    </row>
    <row r="83" spans="1:16" x14ac:dyDescent="0.25">
      <c r="A83" s="6"/>
      <c r="B83" s="4" t="str">
        <f t="shared" si="5"/>
        <v>-</v>
      </c>
      <c r="C83" s="7"/>
      <c r="D83" s="7"/>
      <c r="E83" s="7"/>
      <c r="F83" s="7"/>
      <c r="G83" s="7"/>
      <c r="H83" s="7"/>
      <c r="I83" s="7"/>
      <c r="J83" s="5" t="e">
        <f>IF($I83="SI",_xlfn.XLOOKUP($H83,Config!$B$2:$B$4,Config!$C$2:$C$4)*2,_xlfn.XLOOKUP($H83,Config!$B$2:$B$4,Config!$C$2:$C$4))</f>
        <v>#N/A</v>
      </c>
      <c r="K83" s="8" t="e">
        <f t="shared" si="6"/>
        <v>#N/A</v>
      </c>
      <c r="L83" s="8">
        <f t="shared" si="7"/>
        <v>0</v>
      </c>
      <c r="M83" s="8">
        <f t="shared" si="8"/>
        <v>0</v>
      </c>
      <c r="N83" s="8">
        <f t="shared" si="9"/>
        <v>0</v>
      </c>
      <c r="O83" s="8">
        <f t="shared" si="10"/>
        <v>0</v>
      </c>
      <c r="P83" s="8">
        <f t="shared" si="11"/>
        <v>0</v>
      </c>
    </row>
    <row r="84" spans="1:16" x14ac:dyDescent="0.25">
      <c r="A84" s="6"/>
      <c r="B84" s="4" t="str">
        <f t="shared" si="5"/>
        <v>-</v>
      </c>
      <c r="C84" s="7"/>
      <c r="D84" s="7"/>
      <c r="E84" s="7"/>
      <c r="F84" s="7"/>
      <c r="G84" s="7"/>
      <c r="H84" s="7"/>
      <c r="I84" s="7"/>
      <c r="J84" s="5" t="e">
        <f>IF($I84="SI",_xlfn.XLOOKUP($H84,Config!$B$2:$B$4,Config!$C$2:$C$4)*2,_xlfn.XLOOKUP($H84,Config!$B$2:$B$4,Config!$C$2:$C$4))</f>
        <v>#N/A</v>
      </c>
      <c r="K84" s="8" t="e">
        <f t="shared" si="6"/>
        <v>#N/A</v>
      </c>
      <c r="L84" s="8">
        <f t="shared" si="7"/>
        <v>0</v>
      </c>
      <c r="M84" s="8">
        <f t="shared" si="8"/>
        <v>0</v>
      </c>
      <c r="N84" s="8">
        <f t="shared" si="9"/>
        <v>0</v>
      </c>
      <c r="O84" s="8">
        <f t="shared" si="10"/>
        <v>0</v>
      </c>
      <c r="P84" s="8">
        <f t="shared" si="11"/>
        <v>0</v>
      </c>
    </row>
    <row r="85" spans="1:16" x14ac:dyDescent="0.25">
      <c r="A85" s="6"/>
      <c r="B85" s="4" t="str">
        <f t="shared" si="5"/>
        <v>-</v>
      </c>
      <c r="C85" s="7"/>
      <c r="D85" s="7"/>
      <c r="E85" s="7"/>
      <c r="F85" s="7"/>
      <c r="G85" s="7"/>
      <c r="H85" s="7"/>
      <c r="I85" s="7"/>
      <c r="J85" s="5" t="e">
        <f>IF($I85="SI",_xlfn.XLOOKUP($H85,Config!$B$2:$B$4,Config!$C$2:$C$4)*2,_xlfn.XLOOKUP($H85,Config!$B$2:$B$4,Config!$C$2:$C$4))</f>
        <v>#N/A</v>
      </c>
      <c r="K85" s="8" t="e">
        <f t="shared" si="6"/>
        <v>#N/A</v>
      </c>
      <c r="L85" s="8">
        <f t="shared" si="7"/>
        <v>0</v>
      </c>
      <c r="M85" s="8">
        <f t="shared" si="8"/>
        <v>0</v>
      </c>
      <c r="N85" s="8">
        <f t="shared" si="9"/>
        <v>0</v>
      </c>
      <c r="O85" s="8">
        <f t="shared" si="10"/>
        <v>0</v>
      </c>
      <c r="P85" s="8">
        <f t="shared" si="11"/>
        <v>0</v>
      </c>
    </row>
    <row r="86" spans="1:16" x14ac:dyDescent="0.25">
      <c r="A86" s="6"/>
      <c r="B86" s="4" t="str">
        <f t="shared" si="5"/>
        <v>-</v>
      </c>
      <c r="C86" s="7"/>
      <c r="D86" s="7"/>
      <c r="E86" s="7"/>
      <c r="F86" s="7"/>
      <c r="G86" s="7"/>
      <c r="H86" s="7"/>
      <c r="I86" s="7"/>
      <c r="J86" s="5" t="e">
        <f>IF($I86="SI",_xlfn.XLOOKUP($H86,Config!$B$2:$B$4,Config!$C$2:$C$4)*2,_xlfn.XLOOKUP($H86,Config!$B$2:$B$4,Config!$C$2:$C$4))</f>
        <v>#N/A</v>
      </c>
      <c r="K86" s="8" t="e">
        <f t="shared" si="6"/>
        <v>#N/A</v>
      </c>
      <c r="L86" s="8">
        <f t="shared" si="7"/>
        <v>0</v>
      </c>
      <c r="M86" s="8">
        <f t="shared" si="8"/>
        <v>0</v>
      </c>
      <c r="N86" s="8">
        <f t="shared" si="9"/>
        <v>0</v>
      </c>
      <c r="O86" s="8">
        <f t="shared" si="10"/>
        <v>0</v>
      </c>
      <c r="P86" s="8">
        <f t="shared" si="11"/>
        <v>0</v>
      </c>
    </row>
    <row r="87" spans="1:16" x14ac:dyDescent="0.25">
      <c r="A87" s="6"/>
      <c r="B87" s="4" t="str">
        <f t="shared" si="5"/>
        <v>-</v>
      </c>
      <c r="C87" s="7"/>
      <c r="D87" s="7"/>
      <c r="E87" s="7"/>
      <c r="F87" s="7"/>
      <c r="G87" s="7"/>
      <c r="H87" s="7"/>
      <c r="I87" s="7"/>
      <c r="J87" s="5" t="e">
        <f>IF($I87="SI",_xlfn.XLOOKUP($H87,Config!$B$2:$B$4,Config!$C$2:$C$4)*2,_xlfn.XLOOKUP($H87,Config!$B$2:$B$4,Config!$C$2:$C$4))</f>
        <v>#N/A</v>
      </c>
      <c r="K87" s="8" t="e">
        <f t="shared" si="6"/>
        <v>#N/A</v>
      </c>
      <c r="L87" s="8">
        <f t="shared" si="7"/>
        <v>0</v>
      </c>
      <c r="M87" s="8">
        <f t="shared" si="8"/>
        <v>0</v>
      </c>
      <c r="N87" s="8">
        <f t="shared" si="9"/>
        <v>0</v>
      </c>
      <c r="O87" s="8">
        <f t="shared" si="10"/>
        <v>0</v>
      </c>
      <c r="P87" s="8">
        <f t="shared" si="11"/>
        <v>0</v>
      </c>
    </row>
    <row r="88" spans="1:16" x14ac:dyDescent="0.25">
      <c r="A88" s="6"/>
      <c r="B88" s="4" t="str">
        <f t="shared" si="5"/>
        <v>-</v>
      </c>
      <c r="C88" s="7"/>
      <c r="D88" s="7"/>
      <c r="E88" s="7"/>
      <c r="F88" s="7"/>
      <c r="G88" s="7"/>
      <c r="H88" s="7"/>
      <c r="I88" s="7"/>
      <c r="J88" s="5" t="e">
        <f>IF($I88="SI",_xlfn.XLOOKUP($H88,Config!$B$2:$B$4,Config!$C$2:$C$4)*2,_xlfn.XLOOKUP($H88,Config!$B$2:$B$4,Config!$C$2:$C$4))</f>
        <v>#N/A</v>
      </c>
      <c r="K88" s="8" t="e">
        <f t="shared" si="6"/>
        <v>#N/A</v>
      </c>
      <c r="L88" s="8">
        <f t="shared" si="7"/>
        <v>0</v>
      </c>
      <c r="M88" s="8">
        <f t="shared" si="8"/>
        <v>0</v>
      </c>
      <c r="N88" s="8">
        <f t="shared" si="9"/>
        <v>0</v>
      </c>
      <c r="O88" s="8">
        <f t="shared" si="10"/>
        <v>0</v>
      </c>
      <c r="P88" s="8">
        <f t="shared" si="11"/>
        <v>0</v>
      </c>
    </row>
    <row r="89" spans="1:16" x14ac:dyDescent="0.25">
      <c r="A89" s="6"/>
      <c r="B89" s="4" t="str">
        <f t="shared" si="5"/>
        <v>-</v>
      </c>
      <c r="C89" s="7"/>
      <c r="D89" s="7"/>
      <c r="E89" s="7"/>
      <c r="F89" s="7"/>
      <c r="G89" s="7"/>
      <c r="H89" s="7"/>
      <c r="I89" s="7"/>
      <c r="J89" s="5" t="e">
        <f>IF($I89="SI",_xlfn.XLOOKUP($H89,Config!$B$2:$B$4,Config!$C$2:$C$4)*2,_xlfn.XLOOKUP($H89,Config!$B$2:$B$4,Config!$C$2:$C$4))</f>
        <v>#N/A</v>
      </c>
      <c r="K89" s="8" t="e">
        <f t="shared" si="6"/>
        <v>#N/A</v>
      </c>
      <c r="L89" s="8">
        <f t="shared" si="7"/>
        <v>0</v>
      </c>
      <c r="M89" s="8">
        <f t="shared" si="8"/>
        <v>0</v>
      </c>
      <c r="N89" s="8">
        <f t="shared" si="9"/>
        <v>0</v>
      </c>
      <c r="O89" s="8">
        <f t="shared" si="10"/>
        <v>0</v>
      </c>
      <c r="P89" s="8">
        <f t="shared" si="11"/>
        <v>0</v>
      </c>
    </row>
    <row r="90" spans="1:16" x14ac:dyDescent="0.25">
      <c r="A90" s="6"/>
      <c r="B90" s="4" t="str">
        <f t="shared" si="5"/>
        <v>-</v>
      </c>
      <c r="C90" s="7"/>
      <c r="D90" s="7"/>
      <c r="E90" s="7"/>
      <c r="F90" s="7"/>
      <c r="G90" s="7"/>
      <c r="H90" s="7"/>
      <c r="I90" s="7"/>
      <c r="J90" s="5" t="e">
        <f>IF($I90="SI",_xlfn.XLOOKUP($H90,Config!$B$2:$B$4,Config!$C$2:$C$4)*2,_xlfn.XLOOKUP($H90,Config!$B$2:$B$4,Config!$C$2:$C$4))</f>
        <v>#N/A</v>
      </c>
      <c r="K90" s="8" t="e">
        <f t="shared" si="6"/>
        <v>#N/A</v>
      </c>
      <c r="L90" s="8">
        <f t="shared" si="7"/>
        <v>0</v>
      </c>
      <c r="M90" s="8">
        <f t="shared" si="8"/>
        <v>0</v>
      </c>
      <c r="N90" s="8">
        <f t="shared" si="9"/>
        <v>0</v>
      </c>
      <c r="O90" s="8">
        <f t="shared" si="10"/>
        <v>0</v>
      </c>
      <c r="P90" s="8">
        <f t="shared" si="11"/>
        <v>0</v>
      </c>
    </row>
    <row r="91" spans="1:16" x14ac:dyDescent="0.25">
      <c r="A91" s="6"/>
      <c r="B91" s="4" t="str">
        <f t="shared" si="5"/>
        <v>-</v>
      </c>
      <c r="C91" s="7"/>
      <c r="D91" s="7"/>
      <c r="E91" s="7"/>
      <c r="F91" s="7"/>
      <c r="G91" s="7"/>
      <c r="H91" s="7"/>
      <c r="I91" s="7"/>
      <c r="J91" s="5" t="e">
        <f>IF($I91="SI",_xlfn.XLOOKUP($H91,Config!$B$2:$B$4,Config!$C$2:$C$4)*2,_xlfn.XLOOKUP($H91,Config!$B$2:$B$4,Config!$C$2:$C$4))</f>
        <v>#N/A</v>
      </c>
      <c r="K91" s="8" t="e">
        <f t="shared" si="6"/>
        <v>#N/A</v>
      </c>
      <c r="L91" s="8">
        <f t="shared" si="7"/>
        <v>0</v>
      </c>
      <c r="M91" s="8">
        <f t="shared" si="8"/>
        <v>0</v>
      </c>
      <c r="N91" s="8">
        <f t="shared" si="9"/>
        <v>0</v>
      </c>
      <c r="O91" s="8">
        <f t="shared" si="10"/>
        <v>0</v>
      </c>
      <c r="P91" s="8">
        <f t="shared" si="11"/>
        <v>0</v>
      </c>
    </row>
    <row r="92" spans="1:16" x14ac:dyDescent="0.25">
      <c r="A92" s="6"/>
      <c r="B92" s="4" t="str">
        <f t="shared" si="5"/>
        <v>-</v>
      </c>
      <c r="C92" s="7"/>
      <c r="D92" s="7"/>
      <c r="E92" s="7"/>
      <c r="F92" s="7"/>
      <c r="G92" s="7"/>
      <c r="H92" s="7"/>
      <c r="I92" s="7"/>
      <c r="J92" s="5" t="e">
        <f>IF($I92="SI",_xlfn.XLOOKUP($H92,Config!$B$2:$B$4,Config!$C$2:$C$4)*2,_xlfn.XLOOKUP($H92,Config!$B$2:$B$4,Config!$C$2:$C$4))</f>
        <v>#N/A</v>
      </c>
      <c r="K92" s="8" t="e">
        <f t="shared" si="6"/>
        <v>#N/A</v>
      </c>
      <c r="L92" s="8">
        <f t="shared" si="7"/>
        <v>0</v>
      </c>
      <c r="M92" s="8">
        <f t="shared" si="8"/>
        <v>0</v>
      </c>
      <c r="N92" s="8">
        <f t="shared" si="9"/>
        <v>0</v>
      </c>
      <c r="O92" s="8">
        <f t="shared" si="10"/>
        <v>0</v>
      </c>
      <c r="P92" s="8">
        <f t="shared" si="11"/>
        <v>0</v>
      </c>
    </row>
    <row r="93" spans="1:16" x14ac:dyDescent="0.25">
      <c r="A93" s="6"/>
      <c r="B93" s="4" t="str">
        <f t="shared" si="5"/>
        <v>-</v>
      </c>
      <c r="C93" s="7"/>
      <c r="D93" s="7"/>
      <c r="E93" s="7"/>
      <c r="F93" s="7"/>
      <c r="G93" s="7"/>
      <c r="H93" s="7"/>
      <c r="I93" s="7"/>
      <c r="J93" s="5" t="e">
        <f>IF($I93="SI",_xlfn.XLOOKUP($H93,Config!$B$2:$B$4,Config!$C$2:$C$4)*2,_xlfn.XLOOKUP($H93,Config!$B$2:$B$4,Config!$C$2:$C$4))</f>
        <v>#N/A</v>
      </c>
      <c r="K93" s="8" t="e">
        <f t="shared" si="6"/>
        <v>#N/A</v>
      </c>
      <c r="L93" s="8">
        <f t="shared" si="7"/>
        <v>0</v>
      </c>
      <c r="M93" s="8">
        <f t="shared" si="8"/>
        <v>0</v>
      </c>
      <c r="N93" s="8">
        <f t="shared" si="9"/>
        <v>0</v>
      </c>
      <c r="O93" s="8">
        <f t="shared" si="10"/>
        <v>0</v>
      </c>
      <c r="P93" s="8">
        <f t="shared" si="11"/>
        <v>0</v>
      </c>
    </row>
    <row r="94" spans="1:16" x14ac:dyDescent="0.25">
      <c r="A94" s="6"/>
      <c r="B94" s="4" t="str">
        <f t="shared" si="5"/>
        <v>-</v>
      </c>
      <c r="C94" s="7"/>
      <c r="D94" s="7"/>
      <c r="E94" s="7"/>
      <c r="F94" s="7"/>
      <c r="G94" s="7"/>
      <c r="H94" s="7"/>
      <c r="I94" s="7"/>
      <c r="J94" s="5" t="e">
        <f>IF($I94="SI",_xlfn.XLOOKUP($H94,Config!$B$2:$B$4,Config!$C$2:$C$4)*2,_xlfn.XLOOKUP($H94,Config!$B$2:$B$4,Config!$C$2:$C$4))</f>
        <v>#N/A</v>
      </c>
      <c r="K94" s="8" t="e">
        <f t="shared" si="6"/>
        <v>#N/A</v>
      </c>
      <c r="L94" s="8">
        <f t="shared" si="7"/>
        <v>0</v>
      </c>
      <c r="M94" s="8">
        <f t="shared" si="8"/>
        <v>0</v>
      </c>
      <c r="N94" s="8">
        <f t="shared" si="9"/>
        <v>0</v>
      </c>
      <c r="O94" s="8">
        <f t="shared" si="10"/>
        <v>0</v>
      </c>
      <c r="P94" s="8">
        <f t="shared" si="11"/>
        <v>0</v>
      </c>
    </row>
    <row r="95" spans="1:16" x14ac:dyDescent="0.25">
      <c r="A95" s="6"/>
      <c r="B95" s="4" t="str">
        <f t="shared" si="5"/>
        <v>-</v>
      </c>
      <c r="C95" s="7"/>
      <c r="D95" s="7"/>
      <c r="E95" s="7"/>
      <c r="F95" s="7"/>
      <c r="G95" s="7"/>
      <c r="H95" s="7"/>
      <c r="I95" s="7"/>
      <c r="J95" s="5" t="e">
        <f>IF($I95="SI",_xlfn.XLOOKUP($H95,Config!$B$2:$B$4,Config!$C$2:$C$4)*2,_xlfn.XLOOKUP($H95,Config!$B$2:$B$4,Config!$C$2:$C$4))</f>
        <v>#N/A</v>
      </c>
      <c r="K95" s="8" t="e">
        <f t="shared" si="6"/>
        <v>#N/A</v>
      </c>
      <c r="L95" s="8">
        <f t="shared" si="7"/>
        <v>0</v>
      </c>
      <c r="M95" s="8">
        <f t="shared" si="8"/>
        <v>0</v>
      </c>
      <c r="N95" s="8">
        <f t="shared" si="9"/>
        <v>0</v>
      </c>
      <c r="O95" s="8">
        <f t="shared" si="10"/>
        <v>0</v>
      </c>
      <c r="P95" s="8">
        <f t="shared" si="11"/>
        <v>0</v>
      </c>
    </row>
    <row r="96" spans="1:16" x14ac:dyDescent="0.25">
      <c r="A96" s="6"/>
      <c r="B96" s="4" t="str">
        <f t="shared" si="5"/>
        <v>-</v>
      </c>
      <c r="C96" s="7"/>
      <c r="D96" s="7"/>
      <c r="E96" s="7"/>
      <c r="F96" s="7"/>
      <c r="G96" s="7"/>
      <c r="H96" s="7"/>
      <c r="I96" s="7"/>
      <c r="J96" s="5" t="e">
        <f>IF($I96="SI",_xlfn.XLOOKUP($H96,Config!$B$2:$B$4,Config!$C$2:$C$4)*2,_xlfn.XLOOKUP($H96,Config!$B$2:$B$4,Config!$C$2:$C$4))</f>
        <v>#N/A</v>
      </c>
      <c r="K96" s="8" t="e">
        <f t="shared" si="6"/>
        <v>#N/A</v>
      </c>
      <c r="L96" s="8">
        <f t="shared" si="7"/>
        <v>0</v>
      </c>
      <c r="M96" s="8">
        <f t="shared" si="8"/>
        <v>0</v>
      </c>
      <c r="N96" s="8">
        <f t="shared" si="9"/>
        <v>0</v>
      </c>
      <c r="O96" s="8">
        <f t="shared" si="10"/>
        <v>0</v>
      </c>
      <c r="P96" s="8">
        <f t="shared" si="11"/>
        <v>0</v>
      </c>
    </row>
    <row r="97" spans="1:16" x14ac:dyDescent="0.25">
      <c r="A97" s="6"/>
      <c r="B97" s="4" t="str">
        <f t="shared" si="5"/>
        <v>-</v>
      </c>
      <c r="C97" s="7"/>
      <c r="D97" s="7"/>
      <c r="E97" s="7"/>
      <c r="F97" s="7"/>
      <c r="G97" s="7"/>
      <c r="H97" s="7"/>
      <c r="I97" s="7"/>
      <c r="J97" s="5" t="e">
        <f>IF($I97="SI",_xlfn.XLOOKUP($H97,Config!$B$2:$B$4,Config!$C$2:$C$4)*2,_xlfn.XLOOKUP($H97,Config!$B$2:$B$4,Config!$C$2:$C$4))</f>
        <v>#N/A</v>
      </c>
      <c r="K97" s="8" t="e">
        <f t="shared" si="6"/>
        <v>#N/A</v>
      </c>
      <c r="L97" s="8">
        <f t="shared" si="7"/>
        <v>0</v>
      </c>
      <c r="M97" s="8">
        <f t="shared" si="8"/>
        <v>0</v>
      </c>
      <c r="N97" s="8">
        <f t="shared" si="9"/>
        <v>0</v>
      </c>
      <c r="O97" s="8">
        <f t="shared" si="10"/>
        <v>0</v>
      </c>
      <c r="P97" s="8">
        <f t="shared" si="11"/>
        <v>0</v>
      </c>
    </row>
    <row r="98" spans="1:16" x14ac:dyDescent="0.25">
      <c r="A98" s="6"/>
      <c r="B98" s="4" t="str">
        <f t="shared" si="5"/>
        <v>-</v>
      </c>
      <c r="C98" s="7"/>
      <c r="D98" s="7"/>
      <c r="E98" s="7"/>
      <c r="F98" s="7"/>
      <c r="G98" s="7"/>
      <c r="H98" s="7"/>
      <c r="I98" s="7"/>
      <c r="J98" s="5" t="e">
        <f>IF($I98="SI",_xlfn.XLOOKUP($H98,Config!$B$2:$B$4,Config!$C$2:$C$4)*2,_xlfn.XLOOKUP($H98,Config!$B$2:$B$4,Config!$C$2:$C$4))</f>
        <v>#N/A</v>
      </c>
      <c r="K98" s="8" t="e">
        <f t="shared" si="6"/>
        <v>#N/A</v>
      </c>
      <c r="L98" s="8">
        <f t="shared" si="7"/>
        <v>0</v>
      </c>
      <c r="M98" s="8">
        <f t="shared" si="8"/>
        <v>0</v>
      </c>
      <c r="N98" s="8">
        <f t="shared" si="9"/>
        <v>0</v>
      </c>
      <c r="O98" s="8">
        <f t="shared" si="10"/>
        <v>0</v>
      </c>
      <c r="P98" s="8">
        <f t="shared" si="11"/>
        <v>0</v>
      </c>
    </row>
    <row r="99" spans="1:16" x14ac:dyDescent="0.25">
      <c r="A99" s="6"/>
      <c r="B99" s="4" t="str">
        <f t="shared" si="5"/>
        <v>-</v>
      </c>
      <c r="C99" s="7"/>
      <c r="D99" s="7"/>
      <c r="E99" s="7"/>
      <c r="F99" s="7"/>
      <c r="G99" s="7"/>
      <c r="H99" s="7"/>
      <c r="I99" s="7"/>
      <c r="J99" s="5" t="e">
        <f>IF($I99="SI",_xlfn.XLOOKUP($H99,Config!$B$2:$B$4,Config!$C$2:$C$4)*2,_xlfn.XLOOKUP($H99,Config!$B$2:$B$4,Config!$C$2:$C$4))</f>
        <v>#N/A</v>
      </c>
      <c r="K99" s="8" t="e">
        <f t="shared" si="6"/>
        <v>#N/A</v>
      </c>
      <c r="L99" s="8">
        <f t="shared" si="7"/>
        <v>0</v>
      </c>
      <c r="M99" s="8">
        <f t="shared" si="8"/>
        <v>0</v>
      </c>
      <c r="N99" s="8">
        <f t="shared" si="9"/>
        <v>0</v>
      </c>
      <c r="O99" s="8">
        <f t="shared" si="10"/>
        <v>0</v>
      </c>
      <c r="P99" s="8">
        <f t="shared" si="11"/>
        <v>0</v>
      </c>
    </row>
    <row r="100" spans="1:16" x14ac:dyDescent="0.25">
      <c r="A100" s="6"/>
      <c r="B100" s="4" t="str">
        <f t="shared" si="5"/>
        <v>-</v>
      </c>
      <c r="C100" s="7"/>
      <c r="D100" s="7"/>
      <c r="E100" s="7"/>
      <c r="F100" s="7"/>
      <c r="G100" s="7"/>
      <c r="H100" s="7"/>
      <c r="I100" s="7"/>
      <c r="J100" s="5" t="e">
        <f>IF($I100="SI",_xlfn.XLOOKUP($H100,Config!$B$2:$B$4,Config!$C$2:$C$4)*2,_xlfn.XLOOKUP($H100,Config!$B$2:$B$4,Config!$C$2:$C$4))</f>
        <v>#N/A</v>
      </c>
      <c r="K100" s="8" t="e">
        <f t="shared" si="6"/>
        <v>#N/A</v>
      </c>
      <c r="L100" s="8">
        <f t="shared" si="7"/>
        <v>0</v>
      </c>
      <c r="M100" s="8">
        <f t="shared" si="8"/>
        <v>0</v>
      </c>
      <c r="N100" s="8">
        <f t="shared" si="9"/>
        <v>0</v>
      </c>
      <c r="O100" s="8">
        <f t="shared" si="10"/>
        <v>0</v>
      </c>
      <c r="P100" s="8">
        <f t="shared" si="11"/>
        <v>0</v>
      </c>
    </row>
    <row r="101" spans="1:16" x14ac:dyDescent="0.25">
      <c r="A101" s="6"/>
      <c r="B101" s="4" t="str">
        <f t="shared" si="5"/>
        <v>-</v>
      </c>
      <c r="C101" s="7"/>
      <c r="D101" s="7"/>
      <c r="E101" s="7"/>
      <c r="F101" s="7"/>
      <c r="G101" s="7"/>
      <c r="H101" s="7"/>
      <c r="I101" s="7"/>
      <c r="J101" s="5" t="e">
        <f>IF($I101="SI",_xlfn.XLOOKUP($H101,Config!$B$2:$B$4,Config!$C$2:$C$4)*2,_xlfn.XLOOKUP($H101,Config!$B$2:$B$4,Config!$C$2:$C$4))</f>
        <v>#N/A</v>
      </c>
      <c r="K101" s="8" t="e">
        <f t="shared" si="6"/>
        <v>#N/A</v>
      </c>
      <c r="L101" s="8">
        <f t="shared" si="7"/>
        <v>0</v>
      </c>
      <c r="M101" s="8">
        <f t="shared" si="8"/>
        <v>0</v>
      </c>
      <c r="N101" s="8">
        <f t="shared" si="9"/>
        <v>0</v>
      </c>
      <c r="O101" s="8">
        <f t="shared" si="10"/>
        <v>0</v>
      </c>
      <c r="P101" s="8">
        <f t="shared" si="11"/>
        <v>0</v>
      </c>
    </row>
  </sheetData>
  <phoneticPr fontId="5" type="noConversion"/>
  <dataValidations count="3">
    <dataValidation type="date" allowBlank="1" showInputMessage="1" showErrorMessage="1" sqref="A2:A101" xr:uid="{6EE4941A-C4F6-461E-B2C9-9E15E1F80BD8}">
      <formula1>45292</formula1>
      <formula2>45657</formula2>
    </dataValidation>
    <dataValidation type="textLength" allowBlank="1" showInputMessage="1" showErrorMessage="1" errorTitle="Valore errato" error="Per favore inserire &quot;SI&quot; o &quot;NO&quot;" sqref="I2:I101" xr:uid="{B8AF9B29-3C4A-447B-BD62-FC15B024DF19}">
      <formula1>2</formula1>
      <formula2>2</formula2>
    </dataValidation>
    <dataValidation allowBlank="1" showInputMessage="1" sqref="B1 B102:B1048576" xr:uid="{5F5142AE-6115-41C9-AADE-BCE2B061DE7E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A3502B-BDC8-4FA3-AA2D-B62807FCD521}">
          <x14:formula1>
            <xm:f>Config!$A$2:$A$32</xm:f>
          </x14:formula1>
          <xm:sqref>C2:G101</xm:sqref>
        </x14:dataValidation>
        <x14:dataValidation type="list" allowBlank="1" showInputMessage="1" showErrorMessage="1" xr:uid="{91E480A9-67D3-46DD-A518-1FF276123695}">
          <x14:formula1>
            <xm:f>Config!$B$2:$B$4</xm:f>
          </x14:formula1>
          <xm:sqref>H2:H101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E383-516C-40AF-95FD-0A2FCB06A59D}">
  <dimension ref="A1:F31"/>
  <sheetViews>
    <sheetView workbookViewId="0">
      <selection activeCell="C34" sqref="C34"/>
    </sheetView>
  </sheetViews>
  <sheetFormatPr defaultRowHeight="15" x14ac:dyDescent="0.25"/>
  <cols>
    <col min="1" max="1" width="25.28515625" bestFit="1" customWidth="1"/>
    <col min="2" max="2" width="13.7109375" bestFit="1" customWidth="1"/>
    <col min="3" max="3" width="18.85546875" bestFit="1" customWidth="1"/>
    <col min="4" max="4" width="17" bestFit="1" customWidth="1"/>
    <col min="5" max="5" width="22.85546875" bestFit="1" customWidth="1"/>
    <col min="6" max="6" width="15" bestFit="1" customWidth="1"/>
  </cols>
  <sheetData>
    <row r="1" spans="1:6" ht="18.75" x14ac:dyDescent="0.3">
      <c r="A1" s="1" t="s">
        <v>0</v>
      </c>
      <c r="B1" s="1" t="s">
        <v>23</v>
      </c>
      <c r="C1" s="1" t="s">
        <v>24</v>
      </c>
      <c r="D1" s="1" t="s">
        <v>39</v>
      </c>
      <c r="E1" s="1" t="s">
        <v>40</v>
      </c>
      <c r="F1" s="1" t="s">
        <v>41</v>
      </c>
    </row>
    <row r="2" spans="1:6" x14ac:dyDescent="0.25">
      <c r="A2" t="str">
        <f>IFERROR(Config!A2,"-")</f>
        <v>Alessio</v>
      </c>
      <c r="B2">
        <f>COUNTIF(Viaggi!$C$2:$G$101,A2)</f>
        <v>0</v>
      </c>
      <c r="C2">
        <f>COUNTIF(Viaggi!$C$2:$C$101,A2)</f>
        <v>0</v>
      </c>
      <c r="D2" s="5">
        <f>SUMIF(Viaggi!$C$2:$C$101,Statistiche!A2,Viaggi!$P$2:$P$101)</f>
        <v>0</v>
      </c>
      <c r="E2" s="5">
        <f>SUMIF(Viaggi!$D$2:$G$101,Statistiche!A2,Viaggi!$L$2:$O$101)</f>
        <v>0</v>
      </c>
      <c r="F2" s="8">
        <f>D2+E2</f>
        <v>0</v>
      </c>
    </row>
    <row r="3" spans="1:6" x14ac:dyDescent="0.25">
      <c r="A3" t="str">
        <f>IFERROR(Config!A3,"-")</f>
        <v>Andrea</v>
      </c>
      <c r="B3">
        <f>COUNTIF(Viaggi!$C$2:$G$101,A3)</f>
        <v>0</v>
      </c>
      <c r="C3">
        <f>COUNTIF(Viaggi!$C$2:$C$101,A3)</f>
        <v>0</v>
      </c>
      <c r="D3" s="5">
        <f>SUMIF(Viaggi!$C$2:$C$101,Statistiche!A3,Viaggi!$P$2:$P$101)</f>
        <v>0</v>
      </c>
      <c r="E3" s="5">
        <f>SUMIF(Viaggi!$D$2:$G$101,Statistiche!A3,Viaggi!$L$2:$O$101)</f>
        <v>0</v>
      </c>
      <c r="F3" s="8">
        <f t="shared" ref="F3:F31" si="0">D3+E3</f>
        <v>0</v>
      </c>
    </row>
    <row r="4" spans="1:6" x14ac:dyDescent="0.25">
      <c r="A4" t="str">
        <f>IFERROR(Config!A4,"-")</f>
        <v>Benedetta</v>
      </c>
      <c r="B4">
        <f>COUNTIF(Viaggi!$C$2:$G$101,A4)</f>
        <v>0</v>
      </c>
      <c r="C4">
        <f>COUNTIF(Viaggi!$C$2:$C$101,A4)</f>
        <v>0</v>
      </c>
      <c r="D4" s="5">
        <f>SUMIF(Viaggi!$C$2:$C$101,Statistiche!A4,Viaggi!$P$2:$P$101)</f>
        <v>0</v>
      </c>
      <c r="E4" s="5">
        <f>SUMIF(Viaggi!$D$2:$G$101,Statistiche!A4,Viaggi!$L$2:$O$101)</f>
        <v>0</v>
      </c>
      <c r="F4" s="8">
        <f t="shared" si="0"/>
        <v>0</v>
      </c>
    </row>
    <row r="5" spans="1:6" x14ac:dyDescent="0.25">
      <c r="A5" t="str">
        <f>IFERROR(Config!A5,"-")</f>
        <v>Corrado</v>
      </c>
      <c r="B5">
        <f>COUNTIF(Viaggi!$C$2:$G$101,A5)</f>
        <v>0</v>
      </c>
      <c r="C5">
        <f>COUNTIF(Viaggi!$C$2:$C$101,A5)</f>
        <v>0</v>
      </c>
      <c r="D5" s="5">
        <f>SUMIF(Viaggi!$C$2:$C$101,Statistiche!A5,Viaggi!$P$2:$P$101)</f>
        <v>0</v>
      </c>
      <c r="E5" s="5">
        <f>SUMIF(Viaggi!$D$2:$G$101,Statistiche!A5,Viaggi!$L$2:$O$101)</f>
        <v>0</v>
      </c>
      <c r="F5" s="8">
        <f t="shared" si="0"/>
        <v>0</v>
      </c>
    </row>
    <row r="6" spans="1:6" x14ac:dyDescent="0.25">
      <c r="A6" t="str">
        <f>IFERROR(Config!A6,"-")</f>
        <v>Cristian Bianchi</v>
      </c>
      <c r="B6">
        <f>COUNTIF(Viaggi!$C$2:$G$101,A6)</f>
        <v>0</v>
      </c>
      <c r="C6">
        <f>COUNTIF(Viaggi!$C$2:$C$101,A6)</f>
        <v>0</v>
      </c>
      <c r="D6" s="5">
        <f>SUMIF(Viaggi!$C$2:$C$101,Statistiche!A6,Viaggi!$P$2:$P$101)</f>
        <v>0</v>
      </c>
      <c r="E6" s="5">
        <f>SUMIF(Viaggi!$D$2:$G$101,Statistiche!A6,Viaggi!$L$2:$O$101)</f>
        <v>0</v>
      </c>
      <c r="F6" s="8">
        <f t="shared" si="0"/>
        <v>0</v>
      </c>
    </row>
    <row r="7" spans="1:6" x14ac:dyDescent="0.25">
      <c r="A7" t="str">
        <f>IFERROR(Config!A7,"-")</f>
        <v>Daniela</v>
      </c>
      <c r="B7">
        <f>COUNTIF(Viaggi!$C$2:$G$101,A7)</f>
        <v>0</v>
      </c>
      <c r="C7">
        <f>COUNTIF(Viaggi!$C$2:$C$101,A7)</f>
        <v>0</v>
      </c>
      <c r="D7" s="5">
        <f>SUMIF(Viaggi!$C$2:$C$101,Statistiche!A7,Viaggi!$P$2:$P$101)</f>
        <v>0</v>
      </c>
      <c r="E7" s="5">
        <f>SUMIF(Viaggi!$D$2:$G$101,Statistiche!A7,Viaggi!$L$2:$O$101)</f>
        <v>0</v>
      </c>
      <c r="F7" s="8">
        <f t="shared" si="0"/>
        <v>0</v>
      </c>
    </row>
    <row r="8" spans="1:6" x14ac:dyDescent="0.25">
      <c r="A8" t="str">
        <f>IFERROR(Config!A8,"-")</f>
        <v>Dario</v>
      </c>
      <c r="B8">
        <f>COUNTIF(Viaggi!$C$2:$G$101,A8)</f>
        <v>0</v>
      </c>
      <c r="C8">
        <f>COUNTIF(Viaggi!$C$2:$C$101,A8)</f>
        <v>0</v>
      </c>
      <c r="D8" s="5">
        <f>SUMIF(Viaggi!$C$2:$C$101,Statistiche!A8,Viaggi!$P$2:$P$101)</f>
        <v>0</v>
      </c>
      <c r="E8" s="5">
        <f>SUMIF(Viaggi!$D$2:$G$101,Statistiche!A8,Viaggi!$L$2:$O$101)</f>
        <v>0</v>
      </c>
      <c r="F8" s="8">
        <f t="shared" si="0"/>
        <v>0</v>
      </c>
    </row>
    <row r="9" spans="1:6" x14ac:dyDescent="0.25">
      <c r="A9" t="str">
        <f>IFERROR(Config!A9,"-")</f>
        <v>Davide Cattoi</v>
      </c>
      <c r="B9">
        <f>COUNTIF(Viaggi!$C$2:$G$101,A9)</f>
        <v>0</v>
      </c>
      <c r="C9">
        <f>COUNTIF(Viaggi!$C$2:$C$101,A9)</f>
        <v>0</v>
      </c>
      <c r="D9" s="5">
        <f>SUMIF(Viaggi!$C$2:$C$101,Statistiche!A9,Viaggi!$P$2:$P$101)</f>
        <v>0</v>
      </c>
      <c r="E9" s="5">
        <f>SUMIF(Viaggi!$D$2:$G$101,Statistiche!A9,Viaggi!$L$2:$O$101)</f>
        <v>0</v>
      </c>
      <c r="F9" s="8">
        <f t="shared" si="0"/>
        <v>0</v>
      </c>
    </row>
    <row r="10" spans="1:6" x14ac:dyDescent="0.25">
      <c r="A10" t="str">
        <f>IFERROR(Config!A10,"-")</f>
        <v>Davide Compar</v>
      </c>
      <c r="B10">
        <f>COUNTIF(Viaggi!$C$2:$G$101,A10)</f>
        <v>0</v>
      </c>
      <c r="C10">
        <f>COUNTIF(Viaggi!$C$2:$C$101,A10)</f>
        <v>0</v>
      </c>
      <c r="D10" s="5">
        <f>SUMIF(Viaggi!$C$2:$C$101,Statistiche!A10,Viaggi!$P$2:$P$101)</f>
        <v>0</v>
      </c>
      <c r="E10" s="5">
        <f>SUMIF(Viaggi!$D$2:$G$101,Statistiche!A10,Viaggi!$L$2:$O$101)</f>
        <v>0</v>
      </c>
      <c r="F10" s="8">
        <f t="shared" si="0"/>
        <v>0</v>
      </c>
    </row>
    <row r="11" spans="1:6" x14ac:dyDescent="0.25">
      <c r="A11" t="str">
        <f>IFERROR(Config!A11,"-")</f>
        <v>Enzo</v>
      </c>
      <c r="B11">
        <f>COUNTIF(Viaggi!$C$2:$G$101,A11)</f>
        <v>0</v>
      </c>
      <c r="C11">
        <f>COUNTIF(Viaggi!$C$2:$C$101,A11)</f>
        <v>0</v>
      </c>
      <c r="D11" s="5">
        <f>SUMIF(Viaggi!$C$2:$C$101,Statistiche!A11,Viaggi!$P$2:$P$101)</f>
        <v>0</v>
      </c>
      <c r="E11" s="5">
        <f>SUMIF(Viaggi!$D$2:$G$101,Statistiche!A11,Viaggi!$L$2:$O$101)</f>
        <v>0</v>
      </c>
      <c r="F11" s="8">
        <f t="shared" si="0"/>
        <v>0</v>
      </c>
    </row>
    <row r="12" spans="1:6" x14ac:dyDescent="0.25">
      <c r="A12" t="str">
        <f>IFERROR(Config!A12,"-")</f>
        <v>Erik</v>
      </c>
      <c r="B12">
        <f>COUNTIF(Viaggi!$C$2:$G$101,A12)</f>
        <v>0</v>
      </c>
      <c r="C12">
        <f>COUNTIF(Viaggi!$C$2:$C$101,A12)</f>
        <v>0</v>
      </c>
      <c r="D12" s="5">
        <f>SUMIF(Viaggi!$C$2:$C$101,Statistiche!A12,Viaggi!$P$2:$P$101)</f>
        <v>0</v>
      </c>
      <c r="E12" s="5">
        <f>SUMIF(Viaggi!$D$2:$G$101,Statistiche!A12,Viaggi!$L$2:$O$101)</f>
        <v>0</v>
      </c>
      <c r="F12" s="8">
        <f t="shared" si="0"/>
        <v>0</v>
      </c>
    </row>
    <row r="13" spans="1:6" x14ac:dyDescent="0.25">
      <c r="A13" t="str">
        <f>IFERROR(Config!A13,"-")</f>
        <v>Fabio</v>
      </c>
      <c r="B13">
        <f>COUNTIF(Viaggi!$C$2:$G$101,A13)</f>
        <v>0</v>
      </c>
      <c r="C13">
        <f>COUNTIF(Viaggi!$C$2:$C$101,A13)</f>
        <v>0</v>
      </c>
      <c r="D13" s="5">
        <f>SUMIF(Viaggi!$C$2:$C$101,Statistiche!A13,Viaggi!$P$2:$P$101)</f>
        <v>0</v>
      </c>
      <c r="E13" s="5">
        <f>SUMIF(Viaggi!$D$2:$G$101,Statistiche!A13,Viaggi!$L$2:$O$101)</f>
        <v>0</v>
      </c>
      <c r="F13" s="8">
        <f t="shared" si="0"/>
        <v>0</v>
      </c>
    </row>
    <row r="14" spans="1:6" x14ac:dyDescent="0.25">
      <c r="A14" t="str">
        <f>IFERROR(Config!A14,"-")</f>
        <v>Federico</v>
      </c>
      <c r="B14">
        <f>COUNTIF(Viaggi!$C$2:$G$101,A14)</f>
        <v>0</v>
      </c>
      <c r="C14">
        <f>COUNTIF(Viaggi!$C$2:$C$101,A14)</f>
        <v>0</v>
      </c>
      <c r="D14" s="5">
        <f>SUMIF(Viaggi!$C$2:$C$101,Statistiche!A14,Viaggi!$P$2:$P$101)</f>
        <v>0</v>
      </c>
      <c r="E14" s="5">
        <f>SUMIF(Viaggi!$D$2:$G$101,Statistiche!A14,Viaggi!$L$2:$O$101)</f>
        <v>0</v>
      </c>
      <c r="F14" s="8">
        <f t="shared" si="0"/>
        <v>0</v>
      </c>
    </row>
    <row r="15" spans="1:6" x14ac:dyDescent="0.25">
      <c r="A15" t="str">
        <f>IFERROR(Config!A15,"-")</f>
        <v>Francesco</v>
      </c>
      <c r="B15">
        <f>COUNTIF(Viaggi!$C$2:$G$101,A15)</f>
        <v>0</v>
      </c>
      <c r="C15">
        <f>COUNTIF(Viaggi!$C$2:$C$101,A15)</f>
        <v>0</v>
      </c>
      <c r="D15" s="5">
        <f>SUMIF(Viaggi!$C$2:$C$101,Statistiche!A15,Viaggi!$P$2:$P$101)</f>
        <v>0</v>
      </c>
      <c r="E15" s="5">
        <f>SUMIF(Viaggi!$D$2:$G$101,Statistiche!A15,Viaggi!$L$2:$O$101)</f>
        <v>0</v>
      </c>
      <c r="F15" s="8">
        <f t="shared" si="0"/>
        <v>0</v>
      </c>
    </row>
    <row r="16" spans="1:6" x14ac:dyDescent="0.25">
      <c r="A16" t="str">
        <f>IFERROR(Config!A16,"-")</f>
        <v>Gianluca</v>
      </c>
      <c r="B16">
        <f>COUNTIF(Viaggi!$C$2:$G$101,A16)</f>
        <v>0</v>
      </c>
      <c r="C16">
        <f>COUNTIF(Viaggi!$C$2:$C$101,A16)</f>
        <v>0</v>
      </c>
      <c r="D16" s="5">
        <f>SUMIF(Viaggi!$C$2:$C$101,Statistiche!A16,Viaggi!$P$2:$P$101)</f>
        <v>0</v>
      </c>
      <c r="E16" s="5">
        <f>SUMIF(Viaggi!$D$2:$G$101,Statistiche!A16,Viaggi!$L$2:$O$101)</f>
        <v>0</v>
      </c>
      <c r="F16" s="8">
        <f t="shared" si="0"/>
        <v>0</v>
      </c>
    </row>
    <row r="17" spans="1:6" x14ac:dyDescent="0.25">
      <c r="A17" t="str">
        <f>IFERROR(Config!A17,"-")</f>
        <v>Guglielmo</v>
      </c>
      <c r="B17">
        <f>COUNTIF(Viaggi!$C$2:$G$101,A17)</f>
        <v>0</v>
      </c>
      <c r="C17">
        <f>COUNTIF(Viaggi!$C$2:$C$101,A17)</f>
        <v>0</v>
      </c>
      <c r="D17" s="5">
        <f>SUMIF(Viaggi!$C$2:$C$101,Statistiche!A17,Viaggi!$P$2:$P$101)</f>
        <v>0</v>
      </c>
      <c r="E17" s="5">
        <f>SUMIF(Viaggi!$D$2:$G$101,Statistiche!A17,Viaggi!$L$2:$O$101)</f>
        <v>0</v>
      </c>
      <c r="F17" s="8">
        <f t="shared" si="0"/>
        <v>0</v>
      </c>
    </row>
    <row r="18" spans="1:6" x14ac:dyDescent="0.25">
      <c r="A18" t="str">
        <f>IFERROR(Config!A18,"-")</f>
        <v>Lorenza</v>
      </c>
      <c r="B18">
        <f>COUNTIF(Viaggi!$C$2:$G$101,A18)</f>
        <v>0</v>
      </c>
      <c r="C18">
        <f>COUNTIF(Viaggi!$C$2:$C$101,A18)</f>
        <v>0</v>
      </c>
      <c r="D18" s="5">
        <f>SUMIF(Viaggi!$C$2:$C$101,Statistiche!A18,Viaggi!$P$2:$P$101)</f>
        <v>0</v>
      </c>
      <c r="E18" s="5">
        <f>SUMIF(Viaggi!$D$2:$G$101,Statistiche!A18,Viaggi!$L$2:$O$101)</f>
        <v>0</v>
      </c>
      <c r="F18" s="8">
        <f t="shared" si="0"/>
        <v>0</v>
      </c>
    </row>
    <row r="19" spans="1:6" x14ac:dyDescent="0.25">
      <c r="A19" t="str">
        <f>IFERROR(Config!A19,"-")</f>
        <v>Lorenzo</v>
      </c>
      <c r="B19">
        <f>COUNTIF(Viaggi!$C$2:$G$101,A19)</f>
        <v>0</v>
      </c>
      <c r="C19">
        <f>COUNTIF(Viaggi!$C$2:$C$101,A19)</f>
        <v>0</v>
      </c>
      <c r="D19" s="5">
        <f>SUMIF(Viaggi!$C$2:$C$101,Statistiche!A19,Viaggi!$P$2:$P$101)</f>
        <v>0</v>
      </c>
      <c r="E19" s="5">
        <f>SUMIF(Viaggi!$D$2:$G$101,Statistiche!A19,Viaggi!$L$2:$O$101)</f>
        <v>0</v>
      </c>
      <c r="F19" s="8">
        <f t="shared" si="0"/>
        <v>0</v>
      </c>
    </row>
    <row r="20" spans="1:6" x14ac:dyDescent="0.25">
      <c r="A20" t="str">
        <f>IFERROR(Config!A20,"-")</f>
        <v>Marco Zanovello</v>
      </c>
      <c r="B20">
        <f>COUNTIF(Viaggi!$C$2:$G$101,A20)</f>
        <v>0</v>
      </c>
      <c r="C20">
        <f>COUNTIF(Viaggi!$C$2:$C$101,A20)</f>
        <v>0</v>
      </c>
      <c r="D20" s="5">
        <f>SUMIF(Viaggi!$C$2:$C$101,Statistiche!A20,Viaggi!$P$2:$P$101)</f>
        <v>0</v>
      </c>
      <c r="E20" s="5">
        <f>SUMIF(Viaggi!$D$2:$G$101,Statistiche!A20,Viaggi!$L$2:$O$101)</f>
        <v>0</v>
      </c>
      <c r="F20" s="8">
        <f t="shared" si="0"/>
        <v>0</v>
      </c>
    </row>
    <row r="21" spans="1:6" x14ac:dyDescent="0.25">
      <c r="A21" t="str">
        <f>IFERROR(Config!A21,"-")</f>
        <v>Matteo Filippini</v>
      </c>
      <c r="B21">
        <f>COUNTIF(Viaggi!$C$2:$G$101,A21)</f>
        <v>0</v>
      </c>
      <c r="C21">
        <f>COUNTIF(Viaggi!$C$2:$C$101,A21)</f>
        <v>0</v>
      </c>
      <c r="D21" s="5">
        <f>SUMIF(Viaggi!$C$2:$C$101,Statistiche!A21,Viaggi!$P$2:$P$101)</f>
        <v>0</v>
      </c>
      <c r="E21" s="5">
        <f>SUMIF(Viaggi!$D$2:$G$101,Statistiche!A21,Viaggi!$L$2:$O$101)</f>
        <v>0</v>
      </c>
      <c r="F21" s="8">
        <f t="shared" si="0"/>
        <v>0</v>
      </c>
    </row>
    <row r="22" spans="1:6" x14ac:dyDescent="0.25">
      <c r="A22" t="str">
        <f>IFERROR(Config!A22,"-")</f>
        <v>Max</v>
      </c>
      <c r="B22">
        <f>COUNTIF(Viaggi!$C$2:$G$101,A22)</f>
        <v>0</v>
      </c>
      <c r="C22">
        <f>COUNTIF(Viaggi!$C$2:$C$101,A22)</f>
        <v>0</v>
      </c>
      <c r="D22" s="5">
        <f>SUMIF(Viaggi!$C$2:$C$101,Statistiche!A22,Viaggi!$P$2:$P$101)</f>
        <v>0</v>
      </c>
      <c r="E22" s="5">
        <f>SUMIF(Viaggi!$D$2:$G$101,Statistiche!A22,Viaggi!$L$2:$O$101)</f>
        <v>0</v>
      </c>
      <c r="F22" s="8">
        <f t="shared" si="0"/>
        <v>0</v>
      </c>
    </row>
    <row r="23" spans="1:6" x14ac:dyDescent="0.25">
      <c r="A23" t="str">
        <f>IFERROR(Config!A23,"-")</f>
        <v>Mayssa</v>
      </c>
      <c r="B23">
        <f>COUNTIF(Viaggi!$C$2:$G$101,A23)</f>
        <v>0</v>
      </c>
      <c r="C23">
        <f>COUNTIF(Viaggi!$C$2:$C$101,A23)</f>
        <v>0</v>
      </c>
      <c r="D23" s="5">
        <f>SUMIF(Viaggi!$C$2:$C$101,Statistiche!A23,Viaggi!$P$2:$P$101)</f>
        <v>0</v>
      </c>
      <c r="E23" s="5">
        <f>SUMIF(Viaggi!$D$2:$G$101,Statistiche!A23,Viaggi!$L$2:$O$101)</f>
        <v>0</v>
      </c>
      <c r="F23" s="8">
        <f t="shared" si="0"/>
        <v>0</v>
      </c>
    </row>
    <row r="24" spans="1:6" x14ac:dyDescent="0.25">
      <c r="A24" t="str">
        <f>IFERROR(Config!A24,"-")</f>
        <v>Stefano Pensa</v>
      </c>
      <c r="B24">
        <f>COUNTIF(Viaggi!$C$2:$G$101,A24)</f>
        <v>0</v>
      </c>
      <c r="C24">
        <f>COUNTIF(Viaggi!$C$2:$C$101,A24)</f>
        <v>0</v>
      </c>
      <c r="D24" s="5">
        <f>SUMIF(Viaggi!$C$2:$C$101,Statistiche!A24,Viaggi!$P$2:$P$101)</f>
        <v>0</v>
      </c>
      <c r="E24" s="5">
        <f>SUMIF(Viaggi!$D$2:$G$101,Statistiche!A24,Viaggi!$L$2:$O$101)</f>
        <v>0</v>
      </c>
      <c r="F24" s="8">
        <f t="shared" si="0"/>
        <v>0</v>
      </c>
    </row>
    <row r="25" spans="1:6" x14ac:dyDescent="0.25">
      <c r="A25" t="str">
        <f>IFERROR(Config!A25,"-")</f>
        <v>Stefano Pistilli</v>
      </c>
      <c r="B25">
        <f>COUNTIF(Viaggi!$C$2:$G$101,A25)</f>
        <v>0</v>
      </c>
      <c r="C25">
        <f>COUNTIF(Viaggi!$C$2:$C$101,A25)</f>
        <v>0</v>
      </c>
      <c r="D25" s="5">
        <f>SUMIF(Viaggi!$C$2:$C$101,Statistiche!A25,Viaggi!$P$2:$P$101)</f>
        <v>0</v>
      </c>
      <c r="E25" s="5">
        <f>SUMIF(Viaggi!$D$2:$G$101,Statistiche!A25,Viaggi!$L$2:$O$101)</f>
        <v>0</v>
      </c>
      <c r="F25" s="8">
        <f t="shared" si="0"/>
        <v>0</v>
      </c>
    </row>
    <row r="26" spans="1:6" x14ac:dyDescent="0.25">
      <c r="A26" t="str">
        <f>IFERROR(Config!A26,"-")</f>
        <v>Valentino</v>
      </c>
      <c r="B26">
        <f>COUNTIF(Viaggi!$C$2:$G$101,A26)</f>
        <v>0</v>
      </c>
      <c r="C26">
        <f>COUNTIF(Viaggi!$C$2:$C$101,A26)</f>
        <v>0</v>
      </c>
      <c r="D26" s="5">
        <f>SUMIF(Viaggi!$C$2:$C$101,Statistiche!A26,Viaggi!$P$2:$P$101)</f>
        <v>0</v>
      </c>
      <c r="E26" s="5">
        <f>SUMIF(Viaggi!$D$2:$G$101,Statistiche!A26,Viaggi!$L$2:$O$101)</f>
        <v>0</v>
      </c>
      <c r="F26" s="8">
        <f t="shared" si="0"/>
        <v>0</v>
      </c>
    </row>
    <row r="27" spans="1:6" x14ac:dyDescent="0.25">
      <c r="A27" t="str">
        <f>IFERROR(Config!A27,"-")</f>
        <v>Vito</v>
      </c>
      <c r="B27">
        <f>COUNTIF(Viaggi!$C$2:$G$101,A27)</f>
        <v>0</v>
      </c>
      <c r="C27">
        <f>COUNTIF(Viaggi!$C$2:$C$101,A27)</f>
        <v>0</v>
      </c>
      <c r="D27" s="5">
        <f>SUMIF(Viaggi!$C$2:$C$101,Statistiche!A27,Viaggi!$P$2:$P$101)</f>
        <v>0</v>
      </c>
      <c r="E27" s="5">
        <f>SUMIF(Viaggi!$D$2:$G$101,Statistiche!A27,Viaggi!$L$2:$O$101)</f>
        <v>0</v>
      </c>
      <c r="F27" s="8">
        <f t="shared" si="0"/>
        <v>0</v>
      </c>
    </row>
    <row r="28" spans="1:6" x14ac:dyDescent="0.25">
      <c r="A28">
        <f>IFERROR(Config!A28,"-")</f>
        <v>0</v>
      </c>
      <c r="B28">
        <f>COUNTIF(Viaggi!$C$2:$G$101,A28)</f>
        <v>0</v>
      </c>
      <c r="C28">
        <f>COUNTIF(Viaggi!$C$2:$C$101,A28)</f>
        <v>0</v>
      </c>
      <c r="D28" s="5">
        <f>SUMIF(Viaggi!$C$2:$C$101,Statistiche!A28,Viaggi!$P$2:$P$101)</f>
        <v>0</v>
      </c>
      <c r="E28" s="5">
        <f>SUMIF(Viaggi!$D$2:$G$101,Statistiche!A28,Viaggi!$L$2:$O$101)</f>
        <v>0</v>
      </c>
      <c r="F28" s="8">
        <f t="shared" si="0"/>
        <v>0</v>
      </c>
    </row>
    <row r="29" spans="1:6" x14ac:dyDescent="0.25">
      <c r="A29">
        <f>IFERROR(Config!A29,"-")</f>
        <v>0</v>
      </c>
      <c r="B29">
        <f>COUNTIF(Viaggi!$C$2:$G$101,A29)</f>
        <v>0</v>
      </c>
      <c r="C29">
        <f>COUNTIF(Viaggi!$C$2:$C$101,A29)</f>
        <v>0</v>
      </c>
      <c r="D29" s="5">
        <f>SUMIF(Viaggi!$C$2:$C$101,Statistiche!A29,Viaggi!$P$2:$P$101)</f>
        <v>0</v>
      </c>
      <c r="E29" s="5">
        <f>SUMIF(Viaggi!$D$2:$G$101,Statistiche!A29,Viaggi!$L$2:$O$101)</f>
        <v>0</v>
      </c>
      <c r="F29" s="8">
        <f t="shared" si="0"/>
        <v>0</v>
      </c>
    </row>
    <row r="30" spans="1:6" x14ac:dyDescent="0.25">
      <c r="A30">
        <f>IFERROR(Config!A30,"-")</f>
        <v>0</v>
      </c>
      <c r="B30">
        <f>COUNTIF(Viaggi!$C$2:$G$101,A30)</f>
        <v>0</v>
      </c>
      <c r="C30">
        <f>COUNTIF(Viaggi!$C$2:$C$101,A30)</f>
        <v>0</v>
      </c>
      <c r="D30" s="5">
        <f>SUMIF(Viaggi!$C$2:$C$101,Statistiche!A30,Viaggi!$P$2:$P$101)</f>
        <v>0</v>
      </c>
      <c r="E30" s="5">
        <f>SUMIF(Viaggi!$D$2:$G$101,Statistiche!A30,Viaggi!$L$2:$O$101)</f>
        <v>0</v>
      </c>
      <c r="F30" s="8">
        <f t="shared" si="0"/>
        <v>0</v>
      </c>
    </row>
    <row r="31" spans="1:6" x14ac:dyDescent="0.25">
      <c r="A31">
        <f>IFERROR(Config!A31,"-")</f>
        <v>0</v>
      </c>
      <c r="B31">
        <f>COUNTIF(Viaggi!$C$2:$G$101,A31)</f>
        <v>0</v>
      </c>
      <c r="C31">
        <f>COUNTIF(Viaggi!$C$2:$C$101,A31)</f>
        <v>0</v>
      </c>
      <c r="D31" s="5">
        <f>SUMIF(Viaggi!$C$2:$C$101,Statistiche!A31,Viaggi!$P$2:$P$101)</f>
        <v>0</v>
      </c>
      <c r="E31" s="5">
        <f>SUMIF(Viaggi!$D$2:$G$101,Statistiche!A31,Viaggi!$L$2:$O$101)</f>
        <v>0</v>
      </c>
      <c r="F31" s="8">
        <f t="shared" si="0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752ca67-6841-49fe-ad14-613f13884b0d}" enabled="1" method="Privileged" siteId="{624cb905-2091-41e4-90b9-e768cf22851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Config</vt:lpstr>
      <vt:lpstr>Viaggi</vt:lpstr>
      <vt:lpstr>Statistiche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FILIPPINI Matteo (Iveco Group)</dc:creator>
  <cp:lastModifiedBy>FILIPPINI Matteo (Iveco Group)</cp:lastModifiedBy>
  <dcterms:created xsi:type="dcterms:W3CDTF">2015-06-05T18:17:20Z</dcterms:created>
  <dcterms:modified xsi:type="dcterms:W3CDTF">2024-09-19T09:06:30Z</dcterms:modified>
</cp:coreProperties>
</file>