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i\Documents\GitHub\electronics\Catena di Misura\Documentation\"/>
    </mc:Choice>
  </mc:AlternateContent>
  <xr:revisionPtr revIDLastSave="0" documentId="13_ncr:1_{40A524AD-FCCA-442B-9529-B5C40D886DDA}" xr6:coauthVersionLast="45" xr6:coauthVersionMax="45" xr10:uidLastSave="{00000000-0000-0000-0000-000000000000}"/>
  <bookViews>
    <workbookView xWindow="-108" yWindow="-108" windowWidth="23256" windowHeight="12576" xr2:uid="{8FD2BC0E-1192-479B-A82E-14357A549AC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B73" i="1" l="1"/>
  <c r="B94" i="1" l="1"/>
  <c r="B93" i="1"/>
  <c r="B80" i="1"/>
  <c r="B79" i="1"/>
  <c r="B88" i="1"/>
  <c r="B87" i="1"/>
  <c r="B72" i="1" l="1"/>
  <c r="B55" i="1"/>
  <c r="B41" i="1"/>
  <c r="B40" i="1"/>
  <c r="B31" i="1"/>
  <c r="B30" i="1"/>
  <c r="B22" i="1"/>
  <c r="B21" i="1"/>
  <c r="B15" i="1"/>
  <c r="B14" i="1"/>
  <c r="B98" i="1" l="1"/>
  <c r="B97" i="1"/>
</calcChain>
</file>

<file path=xl/sharedStrings.xml><?xml version="1.0" encoding="utf-8"?>
<sst xmlns="http://schemas.openxmlformats.org/spreadsheetml/2006/main" count="400" uniqueCount="281">
  <si>
    <t>Components Selection</t>
  </si>
  <si>
    <t>Microcontoller</t>
  </si>
  <si>
    <t>ESP32</t>
  </si>
  <si>
    <t>Teensy 3.2</t>
  </si>
  <si>
    <t>Teensy 3.5</t>
  </si>
  <si>
    <t>Teensy 3.6</t>
  </si>
  <si>
    <t>CPU</t>
  </si>
  <si>
    <t>Arduino Uno</t>
  </si>
  <si>
    <t>Arduino Due</t>
  </si>
  <si>
    <t>ESP8266</t>
  </si>
  <si>
    <t>CPU Speed</t>
  </si>
  <si>
    <t>16 Mhz</t>
  </si>
  <si>
    <t>160 - 240 Mhz</t>
  </si>
  <si>
    <t>84 Mhz</t>
  </si>
  <si>
    <t>80 - 160 Mhz</t>
  </si>
  <si>
    <t>32 Bit ARM Cortex M4</t>
  </si>
  <si>
    <t>72 Mhz</t>
  </si>
  <si>
    <t>32 Bit ARM Cortex M4F</t>
  </si>
  <si>
    <t>120 Mhz</t>
  </si>
  <si>
    <t>180 Mhz</t>
  </si>
  <si>
    <t xml:space="preserve">Teensy 4.0 </t>
  </si>
  <si>
    <t>Teensy 4.1</t>
  </si>
  <si>
    <t>32 Bit ARM Cortex M7</t>
  </si>
  <si>
    <t>600 Mhz</t>
  </si>
  <si>
    <t>8 Bit ATmega328P</t>
  </si>
  <si>
    <t>32 Bit ATSAM3X8E</t>
  </si>
  <si>
    <t>32 Bit Xtensa L106</t>
  </si>
  <si>
    <t>32 Bit Xtensa dual-core LX6</t>
  </si>
  <si>
    <t>RAM</t>
  </si>
  <si>
    <t>Flash</t>
  </si>
  <si>
    <t>2 KB</t>
  </si>
  <si>
    <t>32 KB + 1 KB EEPROM</t>
  </si>
  <si>
    <t>96 KB</t>
  </si>
  <si>
    <t>512 KB</t>
  </si>
  <si>
    <t>160 KB</t>
  </si>
  <si>
    <t xml:space="preserve">~4 MB (Not on Chip) </t>
  </si>
  <si>
    <t>520 KB</t>
  </si>
  <si>
    <t xml:space="preserve">4 MB </t>
  </si>
  <si>
    <t>2 MB</t>
  </si>
  <si>
    <t>8 MB</t>
  </si>
  <si>
    <t>Power Consumtion</t>
  </si>
  <si>
    <t>Comments</t>
  </si>
  <si>
    <t>~ 50 mA</t>
  </si>
  <si>
    <t>~ 100 mA</t>
  </si>
  <si>
    <t>30 mA ~ 68 mA</t>
  </si>
  <si>
    <t>10 ~ 20 mA (Wifi OFF)</t>
  </si>
  <si>
    <t>~ 40 mA</t>
  </si>
  <si>
    <t>~ 70 mA</t>
  </si>
  <si>
    <t>1 MB</t>
  </si>
  <si>
    <t>64 KB</t>
  </si>
  <si>
    <t>256 KB</t>
  </si>
  <si>
    <t>1024 KB</t>
  </si>
  <si>
    <t>https://www.pjrc.com/teensy/techspecs.html</t>
  </si>
  <si>
    <t>https://www.pjrc.com/store/teensy40.html</t>
  </si>
  <si>
    <t>https://www.pjrc.com/store/teensy41.html</t>
  </si>
  <si>
    <t>Price (Development Board)</t>
  </si>
  <si>
    <t>SD card holder on board</t>
  </si>
  <si>
    <t>ADC</t>
  </si>
  <si>
    <t>ADS1115</t>
  </si>
  <si>
    <t>ADS1015</t>
  </si>
  <si>
    <t>Bit Resolution</t>
  </si>
  <si>
    <t>https://www.adafruit.com/product/1085</t>
  </si>
  <si>
    <t>Sampling Speed</t>
  </si>
  <si>
    <t>Interface</t>
  </si>
  <si>
    <t>Number of Channel</t>
  </si>
  <si>
    <t>Operating Voltage</t>
  </si>
  <si>
    <t>16 Bit</t>
  </si>
  <si>
    <t>12 Bit</t>
  </si>
  <si>
    <t>860 Hz</t>
  </si>
  <si>
    <t>I2C</t>
  </si>
  <si>
    <t>4 Channels</t>
  </si>
  <si>
    <t>2-5V</t>
  </si>
  <si>
    <t>16x Internal PGA</t>
  </si>
  <si>
    <t>3.3 kHz</t>
  </si>
  <si>
    <t>https://www.adafruit.com/product/1083</t>
  </si>
  <si>
    <t>Temperature Chip Amplifier</t>
  </si>
  <si>
    <t>16x Internal PGA, Sampling speed is Hz/N.ofChannels</t>
  </si>
  <si>
    <t>MAX31865</t>
  </si>
  <si>
    <t>Temperature Sensor</t>
  </si>
  <si>
    <t>Platinum RTDs - PT100, PT1000</t>
  </si>
  <si>
    <t>~ 40 Hz</t>
  </si>
  <si>
    <t>SPI</t>
  </si>
  <si>
    <t>1 Channel</t>
  </si>
  <si>
    <t>3.3-5V</t>
  </si>
  <si>
    <t>https://www.adafruit.com/product/3328</t>
  </si>
  <si>
    <t>Internal 15 Bit ADC</t>
  </si>
  <si>
    <t>MAX31855</t>
  </si>
  <si>
    <t>Type K - Thermocouple</t>
  </si>
  <si>
    <t>~ 14 Hz</t>
  </si>
  <si>
    <t>Internal 14 Bit ADC, No linearization or filtering</t>
  </si>
  <si>
    <t>https://www.adafruit.com/product/1727</t>
  </si>
  <si>
    <t>MAX31850K</t>
  </si>
  <si>
    <t>1-Wire</t>
  </si>
  <si>
    <t>Internal 14 Bit ADC, No linearization or filtering, 1 -Wire</t>
  </si>
  <si>
    <t>MAX31856 </t>
  </si>
  <si>
    <t>All Thermocouple</t>
  </si>
  <si>
    <t>~ 12.5 Hz</t>
  </si>
  <si>
    <t>https://www.adafruit.com/product/3263</t>
  </si>
  <si>
    <t>Internal 19 Bit ADC</t>
  </si>
  <si>
    <t>https://www.adafruit.com/product/269</t>
  </si>
  <si>
    <t>Instrument Amplifier</t>
  </si>
  <si>
    <t>INA 333</t>
  </si>
  <si>
    <t>AD 620</t>
  </si>
  <si>
    <t>INA 826</t>
  </si>
  <si>
    <t>Power Consumption</t>
  </si>
  <si>
    <r>
      <t xml:space="preserve">200 </t>
    </r>
    <r>
      <rPr>
        <sz val="11"/>
        <color theme="1"/>
        <rFont val="Calibri"/>
        <family val="2"/>
      </rPr>
      <t>µA</t>
    </r>
  </si>
  <si>
    <r>
      <t xml:space="preserve">50 </t>
    </r>
    <r>
      <rPr>
        <sz val="11"/>
        <color theme="1"/>
        <rFont val="Calibri"/>
        <family val="2"/>
      </rPr>
      <t>µA</t>
    </r>
  </si>
  <si>
    <t>1mA</t>
  </si>
  <si>
    <t>https://www.analog.com/en/products/ad620.html#product-overview</t>
  </si>
  <si>
    <t>https://www.ti.com/product/INA333#product-details##params</t>
  </si>
  <si>
    <t>https://www.ti.com/product/INA826#product-details##params</t>
  </si>
  <si>
    <t>± 3 to 36V</t>
  </si>
  <si>
    <t>± 2.3 to 18V</t>
  </si>
  <si>
    <t>± 1.8 to 5.5V</t>
  </si>
  <si>
    <t>Gain Range</t>
  </si>
  <si>
    <t>1-1000</t>
  </si>
  <si>
    <t>1-10000</t>
  </si>
  <si>
    <t>CMRR</t>
  </si>
  <si>
    <t>Noise</t>
  </si>
  <si>
    <t>120 dB (Min)</t>
  </si>
  <si>
    <t>100 dB (Min)</t>
  </si>
  <si>
    <r>
      <t xml:space="preserve">0.52 </t>
    </r>
    <r>
      <rPr>
        <sz val="11"/>
        <color theme="1"/>
        <rFont val="Calibri"/>
        <family val="2"/>
      </rPr>
      <t>µVpp</t>
    </r>
  </si>
  <si>
    <r>
      <t xml:space="preserve">1 </t>
    </r>
    <r>
      <rPr>
        <sz val="11"/>
        <color theme="1"/>
        <rFont val="Calibri"/>
        <family val="2"/>
      </rPr>
      <t>µVpp</t>
    </r>
  </si>
  <si>
    <r>
      <t xml:space="preserve">0.28 </t>
    </r>
    <r>
      <rPr>
        <sz val="11"/>
        <color theme="1"/>
        <rFont val="Calibri"/>
        <family val="2"/>
      </rPr>
      <t>µVpp</t>
    </r>
  </si>
  <si>
    <t>Not avaliable as THT</t>
  </si>
  <si>
    <t>INA 131</t>
  </si>
  <si>
    <t>Fixed Gain of 100</t>
  </si>
  <si>
    <t>INA 122P</t>
  </si>
  <si>
    <t>5-10000</t>
  </si>
  <si>
    <r>
      <t xml:space="preserve">2 </t>
    </r>
    <r>
      <rPr>
        <sz val="11"/>
        <color theme="1"/>
        <rFont val="Calibri"/>
        <family val="2"/>
      </rPr>
      <t>µVpp</t>
    </r>
  </si>
  <si>
    <r>
      <t xml:space="preserve">60 </t>
    </r>
    <r>
      <rPr>
        <sz val="11"/>
        <color theme="1"/>
        <rFont val="Calibri"/>
        <family val="2"/>
      </rPr>
      <t>µA</t>
    </r>
  </si>
  <si>
    <t>± 2.2 to 36V</t>
  </si>
  <si>
    <t>https://www.ti.com/product/INA122</t>
  </si>
  <si>
    <t>± 2.5 to 18V</t>
  </si>
  <si>
    <t>3mA</t>
  </si>
  <si>
    <r>
      <t xml:space="preserve">0.4 </t>
    </r>
    <r>
      <rPr>
        <sz val="11"/>
        <color theme="1"/>
        <rFont val="Calibri"/>
        <family val="2"/>
      </rPr>
      <t>µVpp</t>
    </r>
  </si>
  <si>
    <t>110 dB (Min)</t>
  </si>
  <si>
    <t>83 dB (Min)</t>
  </si>
  <si>
    <t>https://www.ti.com/product/INA131#product-details##params</t>
  </si>
  <si>
    <t>Not single supply??</t>
  </si>
  <si>
    <t>Price (Adafruit)</t>
  </si>
  <si>
    <t>Pressure Sensor</t>
  </si>
  <si>
    <t>Connector</t>
  </si>
  <si>
    <t>Max Pressure</t>
  </si>
  <si>
    <t>Fluid Temperature</t>
  </si>
  <si>
    <t>Price (IFM)</t>
  </si>
  <si>
    <t>Output</t>
  </si>
  <si>
    <t>PT5502</t>
  </si>
  <si>
    <t>PT5702</t>
  </si>
  <si>
    <t>PU8523</t>
  </si>
  <si>
    <t>100 bar</t>
  </si>
  <si>
    <t>4-20 mA</t>
  </si>
  <si>
    <t>-40 to 125 °C</t>
  </si>
  <si>
    <t>https://www.ifm.com/it/it/product/PT5502</t>
  </si>
  <si>
    <t>8-32 DC</t>
  </si>
  <si>
    <t>M12</t>
  </si>
  <si>
    <t>DEUTSCH (DT04-3P)</t>
  </si>
  <si>
    <t>PT5602</t>
  </si>
  <si>
    <t>AMP-Superseal</t>
  </si>
  <si>
    <t>PU8502</t>
  </si>
  <si>
    <t>0.5-4.5V</t>
  </si>
  <si>
    <t>PU8702</t>
  </si>
  <si>
    <t>https://www.ifm.com/it/it/product/PU8702</t>
  </si>
  <si>
    <t>PT5002</t>
  </si>
  <si>
    <t>A DIN (EN17501-803-A)</t>
  </si>
  <si>
    <t>8-36 DC</t>
  </si>
  <si>
    <t>https://www.ifm.com/it/it/product/PT5002</t>
  </si>
  <si>
    <t>60 bar</t>
  </si>
  <si>
    <t>PT5023</t>
  </si>
  <si>
    <t>https://www.ifm.com/it/it/product/PT5702</t>
  </si>
  <si>
    <t>https://www.ifm.com/it/it/product/PT5602</t>
  </si>
  <si>
    <t>https://www.ifm.com/it/it/product/PU8502</t>
  </si>
  <si>
    <t>https://www.ifm.com/it/it/product/PU8523</t>
  </si>
  <si>
    <t>https://www.ifm.com/it/it/product/PT5023</t>
  </si>
  <si>
    <t>https://it.omega.com/pptst/PR-10.html</t>
  </si>
  <si>
    <t>Thermocouples</t>
  </si>
  <si>
    <t>https://www.tcdirect.it/Default.aspx?level=2&amp;department_id=180/26</t>
  </si>
  <si>
    <t>Termocoppia a fascetta</t>
  </si>
  <si>
    <t>-100 a 400</t>
  </si>
  <si>
    <t>Price</t>
  </si>
  <si>
    <t>Operating Temperature</t>
  </si>
  <si>
    <t>https://www.tcdirect.it/Default.aspx?level=2&amp;department_id=180/20</t>
  </si>
  <si>
    <t>Termocoppia in fibra di vetro</t>
  </si>
  <si>
    <t>K</t>
  </si>
  <si>
    <t>https://www.tcdirect.it/Default.aspx?level=2&amp;department_id=180/25</t>
  </si>
  <si>
    <t>Termocoppia incollabile</t>
  </si>
  <si>
    <t>-250 a 300</t>
  </si>
  <si>
    <t>Classe 1</t>
  </si>
  <si>
    <t>https://www.tcdirect.it/Default.aspx?level=2&amp;department_id=180/24</t>
  </si>
  <si>
    <t>-30 a 220</t>
  </si>
  <si>
    <t>Termocoppia adesiva</t>
  </si>
  <si>
    <t>-50 a 250</t>
  </si>
  <si>
    <t>https://www.tcdirect.it/Default.aspx?level=2&amp;department_id=180/22</t>
  </si>
  <si>
    <t>https://www.tcdirect.it/Default.aspx?level=2&amp;department_id=200/1</t>
  </si>
  <si>
    <t>Termocoppia piccola diametro</t>
  </si>
  <si>
    <t>-100 a 800</t>
  </si>
  <si>
    <t>Pt100</t>
  </si>
  <si>
    <t>https://www.adafruit.com/product/3290</t>
  </si>
  <si>
    <t>Adafruit Platinum RTD</t>
  </si>
  <si>
    <t>1 m</t>
  </si>
  <si>
    <t>3 Wire</t>
  </si>
  <si>
    <t>4mm x 30mm</t>
  </si>
  <si>
    <t>Sensor Dimension</t>
  </si>
  <si>
    <t>Cable Lenght</t>
  </si>
  <si>
    <t>N of Wires</t>
  </si>
  <si>
    <t>±0.5° C accuracy (To 85°C)</t>
  </si>
  <si>
    <t>Adafruit Thermocouple</t>
  </si>
  <si>
    <t>-200 a 550 °C</t>
  </si>
  <si>
    <t>2mm x 20mm</t>
  </si>
  <si>
    <t>500 °C</t>
  </si>
  <si>
    <t>1m</t>
  </si>
  <si>
    <t>2 Wire</t>
  </si>
  <si>
    <t>https://www.adafruit.com/product/3245</t>
  </si>
  <si>
    <t>IFM TS2451</t>
  </si>
  <si>
    <t>6mm x 50mm</t>
  </si>
  <si>
    <t>-100 a 600 °C</t>
  </si>
  <si>
    <t>2m</t>
  </si>
  <si>
    <t>M12 Connector</t>
  </si>
  <si>
    <t>https://www.ifm.com/it/it/product/TS2451</t>
  </si>
  <si>
    <t>https://it.rs-online.com/web/p/termocoppie/3342622/</t>
  </si>
  <si>
    <t>5mm x 5mm</t>
  </si>
  <si>
    <t>750 °C</t>
  </si>
  <si>
    <t>2.5m</t>
  </si>
  <si>
    <t>Termocoppia RS Pro</t>
  </si>
  <si>
    <t>Qnt.</t>
  </si>
  <si>
    <t>Qnt</t>
  </si>
  <si>
    <t>Load Cell</t>
  </si>
  <si>
    <t>Total n. of components</t>
  </si>
  <si>
    <t>Subprice</t>
  </si>
  <si>
    <r>
      <rPr>
        <sz val="11"/>
        <color theme="1"/>
        <rFont val="Calibri"/>
        <family val="2"/>
      </rPr>
      <t xml:space="preserve">~ </t>
    </r>
    <r>
      <rPr>
        <sz val="11"/>
        <color theme="1"/>
        <rFont val="Calibri"/>
        <family val="2"/>
        <scheme val="minor"/>
      </rPr>
      <t>Price (RS Components) (Units)</t>
    </r>
  </si>
  <si>
    <t>Cella di carico Tedea Huntleigh</t>
  </si>
  <si>
    <t>Compressione - Single point</t>
  </si>
  <si>
    <t>100 kg</t>
  </si>
  <si>
    <t>2mV/V</t>
  </si>
  <si>
    <t>Cell Type</t>
  </si>
  <si>
    <t>Capacity</t>
  </si>
  <si>
    <t>Rated Output</t>
  </si>
  <si>
    <t>https://it.rs-online.com/web/p/celle-di-carico/4438229/</t>
  </si>
  <si>
    <t>Cella di carico Phidgets</t>
  </si>
  <si>
    <t>Compressione - S Type</t>
  </si>
  <si>
    <t>NA</t>
  </si>
  <si>
    <t>5-18V</t>
  </si>
  <si>
    <t>15 V (Max)</t>
  </si>
  <si>
    <t>Excitation Voltage</t>
  </si>
  <si>
    <t>https://www.robot-italy.com/it/3138-s-type-load-cell-0-100kg-czl301c.html</t>
  </si>
  <si>
    <t>https://www.phidgets.com/?tier=3&amp;catid=9&amp;pcid=7&amp;prodid=229</t>
  </si>
  <si>
    <t>Cella di carico TE connectivity</t>
  </si>
  <si>
    <t>Compressione - Button</t>
  </si>
  <si>
    <t>250 lb</t>
  </si>
  <si>
    <t>20mV/V</t>
  </si>
  <si>
    <t>2-10V</t>
  </si>
  <si>
    <t>https://www.digikey.it/product-detail/it/te-connectivity-measurement-specialties/FC2311-0000-0250-L/MSP6952-ND/809398</t>
  </si>
  <si>
    <t>Breakout Type</t>
  </si>
  <si>
    <t>Barometer/Altimeter</t>
  </si>
  <si>
    <t>BMP 280</t>
  </si>
  <si>
    <t>Bosch BMP280 Adafruit</t>
  </si>
  <si>
    <t>I2C or SPI</t>
  </si>
  <si>
    <t>3.3/5 V</t>
  </si>
  <si>
    <t>https://www.adafruit.com/product/2651</t>
  </si>
  <si>
    <t>Total n. of Components</t>
  </si>
  <si>
    <t>Total Price</t>
  </si>
  <si>
    <t>3mm x 200 mm</t>
  </si>
  <si>
    <t>https://www.omega.com/en-us/sensors-and-sensing-equipment/temperature/sensors/temperature-probes/probes-with-integral-connector/p/M12probes</t>
  </si>
  <si>
    <t>J</t>
  </si>
  <si>
    <t>520 °C</t>
  </si>
  <si>
    <t>Cable Options</t>
  </si>
  <si>
    <t>Omega M12 Thermocouple Cable</t>
  </si>
  <si>
    <t>Stripped Thermocouple Wire</t>
  </si>
  <si>
    <t>Wires</t>
  </si>
  <si>
    <t>Compensated Thermocouple Cable, Sockets and Pins</t>
  </si>
  <si>
    <t>https://it.omega.com/pptst/M12CM.html</t>
  </si>
  <si>
    <t>PT5423</t>
  </si>
  <si>
    <t>https://www.ifm.com/it/it/product/PT5423</t>
  </si>
  <si>
    <t>M12JSS-M3-U-200-E</t>
  </si>
  <si>
    <t>With M8x1 Mounting Threads and M12 Connector</t>
  </si>
  <si>
    <t>EVS024</t>
  </si>
  <si>
    <t>Type of Cable</t>
  </si>
  <si>
    <t xml:space="preserve">Right Angle M12 Cable </t>
  </si>
  <si>
    <t>5m</t>
  </si>
  <si>
    <t>Lenght</t>
  </si>
  <si>
    <t>https://www.ifm.com/it/it/product/EVS024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</si>
</sst>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&quot;€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2"/>
    <xf numFmtId="0" fontId="0" fillId="3" borderId="2" xfId="0" applyFill="1" applyBorder="1"/>
    <xf numFmtId="0" fontId="0" fillId="0" borderId="1" xfId="0" applyBorder="1"/>
    <xf numFmtId="0" fontId="3" fillId="0" borderId="1" xfId="0" applyFon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0" fontId="3" fillId="0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" xfId="0" quotePrefix="1" applyBorder="1"/>
    <xf numFmtId="0" fontId="4" fillId="0" borderId="0" xfId="0" applyFont="1" applyFill="1" applyBorder="1"/>
    <xf numFmtId="0" fontId="4" fillId="0" borderId="0" xfId="0" applyFont="1"/>
    <xf numFmtId="0" fontId="0" fillId="0" borderId="0" xfId="0" quotePrefix="1"/>
    <xf numFmtId="0" fontId="0" fillId="0" borderId="7" xfId="0" applyBorder="1"/>
    <xf numFmtId="0" fontId="0" fillId="4" borderId="0" xfId="0" applyFill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4" fillId="0" borderId="0" xfId="0" applyFont="1" applyAlignment="1"/>
    <xf numFmtId="0" fontId="0" fillId="4" borderId="8" xfId="0" applyFill="1" applyBorder="1"/>
    <xf numFmtId="0" fontId="0" fillId="4" borderId="7" xfId="0" applyFill="1" applyBorder="1"/>
    <xf numFmtId="0" fontId="0" fillId="0" borderId="1" xfId="0" quotePrefix="1" applyFill="1" applyBorder="1" applyAlignment="1">
      <alignment horizontal="left"/>
    </xf>
    <xf numFmtId="0" fontId="0" fillId="5" borderId="1" xfId="0" applyFill="1" applyBorder="1"/>
    <xf numFmtId="164" fontId="0" fillId="0" borderId="1" xfId="0" applyNumberFormat="1" applyBorder="1"/>
    <xf numFmtId="164" fontId="3" fillId="0" borderId="1" xfId="0" applyNumberFormat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5" fillId="3" borderId="1" xfId="0" applyFont="1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12" xfId="0" applyFill="1" applyBorder="1"/>
    <xf numFmtId="0" fontId="0" fillId="0" borderId="7" xfId="0" applyFill="1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164" fontId="0" fillId="0" borderId="10" xfId="0" applyNumberFormat="1" applyBorder="1"/>
    <xf numFmtId="0" fontId="0" fillId="0" borderId="0" xfId="0" applyBorder="1"/>
    <xf numFmtId="0" fontId="0" fillId="2" borderId="9" xfId="0" applyFill="1" applyBorder="1"/>
    <xf numFmtId="0" fontId="0" fillId="2" borderId="13" xfId="0" applyFill="1" applyBorder="1"/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fm.com/it/it/product/PT5423" TargetMode="External"/><Relationship Id="rId3" Type="http://schemas.openxmlformats.org/officeDocument/2006/relationships/hyperlink" Target="https://www.ifm.com/it/it/product/PT5023" TargetMode="External"/><Relationship Id="rId7" Type="http://schemas.openxmlformats.org/officeDocument/2006/relationships/hyperlink" Target="https://www.digikey.it/product-detail/it/te-connectivity-measurement-specialties/FC2311-0000-0250-L/MSP6952-ND/809398" TargetMode="External"/><Relationship Id="rId2" Type="http://schemas.openxmlformats.org/officeDocument/2006/relationships/hyperlink" Target="https://www.adafruit.com/product/1727" TargetMode="External"/><Relationship Id="rId1" Type="http://schemas.openxmlformats.org/officeDocument/2006/relationships/hyperlink" Target="https://www.adafruit.com/product/269" TargetMode="External"/><Relationship Id="rId6" Type="http://schemas.openxmlformats.org/officeDocument/2006/relationships/hyperlink" Target="https://it.rs-online.com/web/p/celle-di-carico/4438229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dafruit.com/product/3263" TargetMode="External"/><Relationship Id="rId10" Type="http://schemas.openxmlformats.org/officeDocument/2006/relationships/hyperlink" Target="https://it.omega.com/pptst/M12CM.html" TargetMode="External"/><Relationship Id="rId4" Type="http://schemas.openxmlformats.org/officeDocument/2006/relationships/hyperlink" Target="https://it.rs-online.com/web/p/termocoppie/3342622/" TargetMode="External"/><Relationship Id="rId9" Type="http://schemas.openxmlformats.org/officeDocument/2006/relationships/hyperlink" Target="https://www.ifm.com/it/it/product/EVS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D64F-BE99-49AF-AE63-6321C8B28915}">
  <dimension ref="A1:J98"/>
  <sheetViews>
    <sheetView tabSelected="1" topLeftCell="A73" workbookViewId="0">
      <selection activeCell="J77" sqref="J77"/>
    </sheetView>
  </sheetViews>
  <sheetFormatPr defaultRowHeight="14.4" x14ac:dyDescent="0.3"/>
  <cols>
    <col min="1" max="1" width="28.33203125" customWidth="1"/>
    <col min="2" max="2" width="7.77734375" customWidth="1"/>
    <col min="3" max="3" width="26.77734375" customWidth="1"/>
    <col min="4" max="4" width="13.88671875" customWidth="1"/>
    <col min="5" max="5" width="9.5546875" customWidth="1"/>
    <col min="6" max="6" width="19.77734375" customWidth="1"/>
    <col min="7" max="7" width="19.33203125" customWidth="1"/>
    <col min="8" max="8" width="26.6640625" customWidth="1"/>
    <col min="9" max="9" width="45.88671875" customWidth="1"/>
  </cols>
  <sheetData>
    <row r="1" spans="1:10" x14ac:dyDescent="0.3">
      <c r="A1" s="21" t="s">
        <v>0</v>
      </c>
      <c r="B1" s="21"/>
      <c r="C1" s="21"/>
      <c r="D1" s="21"/>
      <c r="E1" s="21"/>
    </row>
    <row r="3" spans="1:10" x14ac:dyDescent="0.3">
      <c r="B3" s="15"/>
    </row>
    <row r="4" spans="1:10" x14ac:dyDescent="0.3">
      <c r="A4" s="15" t="s">
        <v>1</v>
      </c>
      <c r="B4" s="15" t="s">
        <v>225</v>
      </c>
      <c r="C4" s="10" t="s">
        <v>6</v>
      </c>
      <c r="D4" s="10" t="s">
        <v>10</v>
      </c>
      <c r="E4" s="10" t="s">
        <v>28</v>
      </c>
      <c r="F4" s="10" t="s">
        <v>29</v>
      </c>
      <c r="G4" s="10" t="s">
        <v>40</v>
      </c>
      <c r="H4" s="10" t="s">
        <v>55</v>
      </c>
      <c r="I4" s="2" t="s">
        <v>41</v>
      </c>
      <c r="J4" s="12"/>
    </row>
    <row r="5" spans="1:10" x14ac:dyDescent="0.3">
      <c r="A5" s="5" t="s">
        <v>7</v>
      </c>
      <c r="B5" s="5">
        <v>0</v>
      </c>
      <c r="C5" s="8" t="s">
        <v>24</v>
      </c>
      <c r="D5" s="8" t="s">
        <v>11</v>
      </c>
      <c r="E5" s="8" t="s">
        <v>30</v>
      </c>
      <c r="F5" s="8" t="s">
        <v>31</v>
      </c>
      <c r="G5" s="8" t="s">
        <v>42</v>
      </c>
      <c r="H5" s="30">
        <v>25</v>
      </c>
      <c r="I5" s="8"/>
    </row>
    <row r="6" spans="1:10" x14ac:dyDescent="0.3">
      <c r="A6" s="6" t="s">
        <v>8</v>
      </c>
      <c r="B6" s="6">
        <v>0</v>
      </c>
      <c r="C6" s="3" t="s">
        <v>25</v>
      </c>
      <c r="D6" s="3" t="s">
        <v>13</v>
      </c>
      <c r="E6" s="3" t="s">
        <v>32</v>
      </c>
      <c r="F6" s="3" t="s">
        <v>33</v>
      </c>
      <c r="G6" s="3" t="s">
        <v>43</v>
      </c>
      <c r="H6" s="28">
        <v>40</v>
      </c>
      <c r="I6" s="3"/>
    </row>
    <row r="7" spans="1:10" x14ac:dyDescent="0.3">
      <c r="A7" s="6" t="s">
        <v>9</v>
      </c>
      <c r="B7" s="6">
        <v>0</v>
      </c>
      <c r="C7" s="3" t="s">
        <v>26</v>
      </c>
      <c r="D7" s="3" t="s">
        <v>14</v>
      </c>
      <c r="E7" s="3" t="s">
        <v>34</v>
      </c>
      <c r="F7" s="4" t="s">
        <v>35</v>
      </c>
      <c r="G7" s="9" t="s">
        <v>45</v>
      </c>
      <c r="H7" s="27">
        <v>16</v>
      </c>
      <c r="I7" s="3"/>
    </row>
    <row r="8" spans="1:10" x14ac:dyDescent="0.3">
      <c r="A8" s="6" t="s">
        <v>2</v>
      </c>
      <c r="B8" s="6">
        <v>3</v>
      </c>
      <c r="C8" s="3" t="s">
        <v>27</v>
      </c>
      <c r="D8" s="3" t="s">
        <v>12</v>
      </c>
      <c r="E8" s="3" t="s">
        <v>36</v>
      </c>
      <c r="F8" s="4" t="s">
        <v>37</v>
      </c>
      <c r="G8" s="9" t="s">
        <v>44</v>
      </c>
      <c r="H8" s="28">
        <v>17</v>
      </c>
      <c r="I8" s="3"/>
    </row>
    <row r="9" spans="1:10" x14ac:dyDescent="0.3">
      <c r="A9" s="6" t="s">
        <v>3</v>
      </c>
      <c r="B9" s="6">
        <v>0</v>
      </c>
      <c r="C9" s="3" t="s">
        <v>15</v>
      </c>
      <c r="D9" s="3" t="s">
        <v>16</v>
      </c>
      <c r="E9" s="3" t="s">
        <v>49</v>
      </c>
      <c r="F9" s="3" t="s">
        <v>50</v>
      </c>
      <c r="G9" s="3" t="s">
        <v>46</v>
      </c>
      <c r="H9" s="29">
        <v>17</v>
      </c>
      <c r="I9" s="3"/>
      <c r="J9" t="s">
        <v>52</v>
      </c>
    </row>
    <row r="10" spans="1:10" x14ac:dyDescent="0.3">
      <c r="A10" s="6" t="s">
        <v>4</v>
      </c>
      <c r="B10" s="6">
        <v>0</v>
      </c>
      <c r="C10" s="3" t="s">
        <v>17</v>
      </c>
      <c r="D10" s="3" t="s">
        <v>18</v>
      </c>
      <c r="E10" s="3" t="s">
        <v>50</v>
      </c>
      <c r="F10" s="3" t="s">
        <v>33</v>
      </c>
      <c r="G10" s="3" t="s">
        <v>42</v>
      </c>
      <c r="H10" s="28">
        <v>20.5</v>
      </c>
      <c r="I10" s="3" t="s">
        <v>56</v>
      </c>
      <c r="J10" t="s">
        <v>52</v>
      </c>
    </row>
    <row r="11" spans="1:10" x14ac:dyDescent="0.3">
      <c r="A11" s="6" t="s">
        <v>5</v>
      </c>
      <c r="B11" s="6">
        <v>0</v>
      </c>
      <c r="C11" s="3" t="s">
        <v>17</v>
      </c>
      <c r="D11" s="3" t="s">
        <v>19</v>
      </c>
      <c r="E11" s="3" t="s">
        <v>50</v>
      </c>
      <c r="F11" s="3" t="s">
        <v>51</v>
      </c>
      <c r="G11" s="3" t="s">
        <v>47</v>
      </c>
      <c r="H11" s="28">
        <v>25</v>
      </c>
      <c r="I11" s="3" t="s">
        <v>56</v>
      </c>
      <c r="J11" t="s">
        <v>52</v>
      </c>
    </row>
    <row r="12" spans="1:10" x14ac:dyDescent="0.3">
      <c r="A12" s="6" t="s">
        <v>20</v>
      </c>
      <c r="B12" s="6">
        <v>0</v>
      </c>
      <c r="C12" s="3" t="s">
        <v>22</v>
      </c>
      <c r="D12" s="3" t="s">
        <v>23</v>
      </c>
      <c r="E12" s="3" t="s">
        <v>48</v>
      </c>
      <c r="F12" s="3" t="s">
        <v>38</v>
      </c>
      <c r="G12" s="3" t="s">
        <v>43</v>
      </c>
      <c r="H12" s="28">
        <v>17</v>
      </c>
      <c r="I12" s="3"/>
      <c r="J12" t="s">
        <v>53</v>
      </c>
    </row>
    <row r="13" spans="1:10" x14ac:dyDescent="0.3">
      <c r="A13" s="7" t="s">
        <v>21</v>
      </c>
      <c r="B13" s="7">
        <v>0</v>
      </c>
      <c r="C13" s="3" t="s">
        <v>22</v>
      </c>
      <c r="D13" s="3" t="s">
        <v>23</v>
      </c>
      <c r="E13" s="3" t="s">
        <v>48</v>
      </c>
      <c r="F13" s="3" t="s">
        <v>39</v>
      </c>
      <c r="G13" s="3" t="s">
        <v>43</v>
      </c>
      <c r="H13" s="28">
        <v>22</v>
      </c>
      <c r="I13" s="3" t="s">
        <v>56</v>
      </c>
      <c r="J13" t="s">
        <v>54</v>
      </c>
    </row>
    <row r="14" spans="1:10" x14ac:dyDescent="0.3">
      <c r="A14" s="25" t="s">
        <v>227</v>
      </c>
      <c r="B14" s="3">
        <f>SUM(B5:B13)</f>
        <v>3</v>
      </c>
    </row>
    <row r="15" spans="1:10" x14ac:dyDescent="0.3">
      <c r="A15" s="3" t="s">
        <v>228</v>
      </c>
      <c r="B15" s="26">
        <f>(B5*H5)++(B6*H6)+(B7*H7)+(B8*H8)+(B9*H9)+(B10*H10)+(B11*H11)+(B12*H12)+(B13*H13)</f>
        <v>51</v>
      </c>
    </row>
    <row r="16" spans="1:10" x14ac:dyDescent="0.3">
      <c r="B16" s="14"/>
    </row>
    <row r="18" spans="1:10" x14ac:dyDescent="0.3">
      <c r="A18" s="14" t="s">
        <v>57</v>
      </c>
      <c r="B18" s="15" t="s">
        <v>225</v>
      </c>
      <c r="C18" s="10" t="s">
        <v>60</v>
      </c>
      <c r="D18" s="10" t="s">
        <v>62</v>
      </c>
      <c r="E18" s="10" t="s">
        <v>63</v>
      </c>
      <c r="F18" s="10" t="s">
        <v>64</v>
      </c>
      <c r="G18" s="10" t="s">
        <v>65</v>
      </c>
      <c r="H18" s="10" t="s">
        <v>140</v>
      </c>
      <c r="I18" s="10" t="s">
        <v>41</v>
      </c>
    </row>
    <row r="19" spans="1:10" x14ac:dyDescent="0.3">
      <c r="A19" s="5" t="s">
        <v>58</v>
      </c>
      <c r="B19" s="5">
        <v>1</v>
      </c>
      <c r="C19" s="3" t="s">
        <v>66</v>
      </c>
      <c r="D19" s="3" t="s">
        <v>68</v>
      </c>
      <c r="E19" s="3" t="s">
        <v>69</v>
      </c>
      <c r="F19" s="3" t="s">
        <v>70</v>
      </c>
      <c r="G19" s="3" t="s">
        <v>71</v>
      </c>
      <c r="H19" s="28">
        <v>13</v>
      </c>
      <c r="I19" s="3" t="s">
        <v>76</v>
      </c>
      <c r="J19" t="s">
        <v>61</v>
      </c>
    </row>
    <row r="20" spans="1:10" x14ac:dyDescent="0.3">
      <c r="A20" s="7" t="s">
        <v>59</v>
      </c>
      <c r="B20" s="7">
        <v>1</v>
      </c>
      <c r="C20" s="3" t="s">
        <v>67</v>
      </c>
      <c r="D20" s="3" t="s">
        <v>73</v>
      </c>
      <c r="E20" s="3" t="s">
        <v>69</v>
      </c>
      <c r="F20" s="3" t="s">
        <v>70</v>
      </c>
      <c r="G20" s="3" t="s">
        <v>71</v>
      </c>
      <c r="H20" s="28">
        <v>8.5</v>
      </c>
      <c r="I20" s="3" t="s">
        <v>72</v>
      </c>
      <c r="J20" t="s">
        <v>74</v>
      </c>
    </row>
    <row r="21" spans="1:10" x14ac:dyDescent="0.3">
      <c r="A21" s="25" t="s">
        <v>227</v>
      </c>
      <c r="B21" s="3">
        <f>SUM(B19:B20)</f>
        <v>2</v>
      </c>
    </row>
    <row r="22" spans="1:10" x14ac:dyDescent="0.3">
      <c r="A22" s="3" t="s">
        <v>228</v>
      </c>
      <c r="B22" s="26">
        <f>(B19*H19)+(B20*H20)</f>
        <v>21.5</v>
      </c>
    </row>
    <row r="23" spans="1:10" x14ac:dyDescent="0.3">
      <c r="A23" s="15"/>
      <c r="B23" s="15"/>
    </row>
    <row r="25" spans="1:10" x14ac:dyDescent="0.3">
      <c r="A25" s="15" t="s">
        <v>75</v>
      </c>
      <c r="B25" s="15" t="s">
        <v>224</v>
      </c>
      <c r="C25" s="10" t="s">
        <v>78</v>
      </c>
      <c r="D25" s="10" t="s">
        <v>62</v>
      </c>
      <c r="E25" s="10" t="s">
        <v>63</v>
      </c>
      <c r="F25" s="10" t="s">
        <v>64</v>
      </c>
      <c r="G25" s="10" t="s">
        <v>65</v>
      </c>
      <c r="H25" s="10" t="s">
        <v>140</v>
      </c>
      <c r="I25" s="10" t="s">
        <v>41</v>
      </c>
    </row>
    <row r="26" spans="1:10" x14ac:dyDescent="0.3">
      <c r="A26" s="5" t="s">
        <v>77</v>
      </c>
      <c r="B26" s="5">
        <v>0</v>
      </c>
      <c r="C26" s="3" t="s">
        <v>79</v>
      </c>
      <c r="D26" s="3" t="s">
        <v>80</v>
      </c>
      <c r="E26" s="3" t="s">
        <v>81</v>
      </c>
      <c r="F26" s="3" t="s">
        <v>82</v>
      </c>
      <c r="G26" s="3" t="s">
        <v>83</v>
      </c>
      <c r="H26" s="28">
        <v>12.5</v>
      </c>
      <c r="I26" s="3" t="s">
        <v>85</v>
      </c>
      <c r="J26" t="s">
        <v>84</v>
      </c>
    </row>
    <row r="27" spans="1:10" x14ac:dyDescent="0.3">
      <c r="A27" s="6" t="s">
        <v>86</v>
      </c>
      <c r="B27" s="6">
        <v>0</v>
      </c>
      <c r="C27" s="3" t="s">
        <v>87</v>
      </c>
      <c r="D27" s="3" t="s">
        <v>88</v>
      </c>
      <c r="E27" s="3" t="s">
        <v>81</v>
      </c>
      <c r="F27" s="3" t="s">
        <v>82</v>
      </c>
      <c r="G27" s="3" t="s">
        <v>83</v>
      </c>
      <c r="H27" s="28">
        <v>12.5</v>
      </c>
      <c r="I27" s="3" t="s">
        <v>89</v>
      </c>
      <c r="J27" s="1" t="s">
        <v>99</v>
      </c>
    </row>
    <row r="28" spans="1:10" x14ac:dyDescent="0.3">
      <c r="A28" s="6" t="s">
        <v>91</v>
      </c>
      <c r="B28" s="6">
        <v>0</v>
      </c>
      <c r="C28" s="3" t="s">
        <v>87</v>
      </c>
      <c r="D28" s="3" t="s">
        <v>88</v>
      </c>
      <c r="E28" s="11" t="s">
        <v>92</v>
      </c>
      <c r="F28" s="3" t="s">
        <v>82</v>
      </c>
      <c r="G28" s="3" t="s">
        <v>83</v>
      </c>
      <c r="H28" s="28">
        <v>12.5</v>
      </c>
      <c r="I28" s="11" t="s">
        <v>93</v>
      </c>
      <c r="J28" s="1" t="s">
        <v>90</v>
      </c>
    </row>
    <row r="29" spans="1:10" x14ac:dyDescent="0.3">
      <c r="A29" s="7" t="s">
        <v>94</v>
      </c>
      <c r="B29" s="7">
        <v>5</v>
      </c>
      <c r="C29" s="3" t="s">
        <v>95</v>
      </c>
      <c r="D29" s="3" t="s">
        <v>96</v>
      </c>
      <c r="E29" s="11" t="s">
        <v>81</v>
      </c>
      <c r="F29" s="11" t="s">
        <v>82</v>
      </c>
      <c r="G29" s="3" t="s">
        <v>83</v>
      </c>
      <c r="H29" s="28">
        <v>15</v>
      </c>
      <c r="I29" s="11" t="s">
        <v>98</v>
      </c>
      <c r="J29" s="1" t="s">
        <v>97</v>
      </c>
    </row>
    <row r="30" spans="1:10" x14ac:dyDescent="0.3">
      <c r="A30" s="25" t="s">
        <v>227</v>
      </c>
      <c r="B30" s="3">
        <f>SUM(B26:B29)</f>
        <v>5</v>
      </c>
    </row>
    <row r="31" spans="1:10" x14ac:dyDescent="0.3">
      <c r="A31" s="3" t="s">
        <v>228</v>
      </c>
      <c r="B31" s="26">
        <f>(B26*H26)+(B27*H27)+(B28*H28)+(B29*H29)</f>
        <v>75</v>
      </c>
    </row>
    <row r="34" spans="1:10" x14ac:dyDescent="0.3">
      <c r="A34" s="14" t="s">
        <v>100</v>
      </c>
      <c r="B34" s="15" t="s">
        <v>225</v>
      </c>
      <c r="C34" s="10" t="s">
        <v>114</v>
      </c>
      <c r="D34" s="10" t="s">
        <v>117</v>
      </c>
      <c r="E34" s="10" t="s">
        <v>118</v>
      </c>
      <c r="F34" s="10" t="s">
        <v>104</v>
      </c>
      <c r="G34" s="10" t="s">
        <v>65</v>
      </c>
      <c r="H34" s="10" t="s">
        <v>229</v>
      </c>
      <c r="I34" s="10" t="s">
        <v>41</v>
      </c>
    </row>
    <row r="35" spans="1:10" x14ac:dyDescent="0.3">
      <c r="A35" s="5" t="s">
        <v>103</v>
      </c>
      <c r="B35" s="5">
        <v>0</v>
      </c>
      <c r="C35" s="3" t="s">
        <v>115</v>
      </c>
      <c r="D35" s="3" t="s">
        <v>119</v>
      </c>
      <c r="E35" s="3" t="s">
        <v>121</v>
      </c>
      <c r="F35" s="3" t="s">
        <v>105</v>
      </c>
      <c r="G35" s="4" t="s">
        <v>111</v>
      </c>
      <c r="H35" s="31">
        <v>2.4500000000000002</v>
      </c>
      <c r="I35" s="3" t="s">
        <v>124</v>
      </c>
      <c r="J35" t="s">
        <v>110</v>
      </c>
    </row>
    <row r="36" spans="1:10" x14ac:dyDescent="0.3">
      <c r="A36" s="6" t="s">
        <v>101</v>
      </c>
      <c r="B36" s="6">
        <v>0</v>
      </c>
      <c r="C36" s="3" t="s">
        <v>115</v>
      </c>
      <c r="D36" s="3" t="s">
        <v>120</v>
      </c>
      <c r="E36" s="3" t="s">
        <v>122</v>
      </c>
      <c r="F36" s="3" t="s">
        <v>106</v>
      </c>
      <c r="G36" s="4" t="s">
        <v>113</v>
      </c>
      <c r="H36" s="31">
        <v>4.45</v>
      </c>
      <c r="I36" s="3" t="s">
        <v>124</v>
      </c>
      <c r="J36" t="s">
        <v>109</v>
      </c>
    </row>
    <row r="37" spans="1:10" x14ac:dyDescent="0.3">
      <c r="A37" s="6" t="s">
        <v>102</v>
      </c>
      <c r="B37" s="6">
        <v>0</v>
      </c>
      <c r="C37" s="3" t="s">
        <v>116</v>
      </c>
      <c r="D37" s="3" t="s">
        <v>120</v>
      </c>
      <c r="E37" s="3" t="s">
        <v>123</v>
      </c>
      <c r="F37" s="3" t="s">
        <v>107</v>
      </c>
      <c r="G37" s="4" t="s">
        <v>112</v>
      </c>
      <c r="H37" s="31">
        <v>10</v>
      </c>
      <c r="I37" s="4" t="s">
        <v>139</v>
      </c>
      <c r="J37" t="s">
        <v>108</v>
      </c>
    </row>
    <row r="38" spans="1:10" x14ac:dyDescent="0.3">
      <c r="A38" s="6" t="s">
        <v>125</v>
      </c>
      <c r="B38" s="6">
        <v>0</v>
      </c>
      <c r="C38" s="3" t="s">
        <v>126</v>
      </c>
      <c r="D38" s="3" t="s">
        <v>136</v>
      </c>
      <c r="E38" s="3" t="s">
        <v>135</v>
      </c>
      <c r="F38" s="3" t="s">
        <v>134</v>
      </c>
      <c r="G38" s="4" t="s">
        <v>133</v>
      </c>
      <c r="H38" s="31">
        <v>10</v>
      </c>
      <c r="I38" s="3"/>
      <c r="J38" t="s">
        <v>138</v>
      </c>
    </row>
    <row r="39" spans="1:10" x14ac:dyDescent="0.3">
      <c r="A39" s="7" t="s">
        <v>127</v>
      </c>
      <c r="B39" s="7">
        <v>1</v>
      </c>
      <c r="C39" s="3" t="s">
        <v>128</v>
      </c>
      <c r="D39" s="3" t="s">
        <v>137</v>
      </c>
      <c r="E39" s="3" t="s">
        <v>129</v>
      </c>
      <c r="F39" s="3" t="s">
        <v>130</v>
      </c>
      <c r="G39" s="4" t="s">
        <v>131</v>
      </c>
      <c r="H39" s="31">
        <v>6</v>
      </c>
      <c r="I39" s="3"/>
      <c r="J39" t="s">
        <v>132</v>
      </c>
    </row>
    <row r="40" spans="1:10" x14ac:dyDescent="0.3">
      <c r="A40" s="25" t="s">
        <v>227</v>
      </c>
      <c r="B40" s="3">
        <f>SUM(B35:B39)</f>
        <v>1</v>
      </c>
    </row>
    <row r="41" spans="1:10" x14ac:dyDescent="0.3">
      <c r="A41" s="3" t="s">
        <v>228</v>
      </c>
      <c r="B41" s="26">
        <f>(B35*H35)+(B36*H36)+(B38*H38)+(B39*H39)</f>
        <v>6</v>
      </c>
    </row>
    <row r="44" spans="1:10" x14ac:dyDescent="0.3">
      <c r="A44" s="14" t="s">
        <v>141</v>
      </c>
      <c r="B44" s="15" t="s">
        <v>225</v>
      </c>
      <c r="C44" s="10" t="s">
        <v>142</v>
      </c>
      <c r="D44" s="10" t="s">
        <v>143</v>
      </c>
      <c r="E44" s="10" t="s">
        <v>146</v>
      </c>
      <c r="F44" s="10" t="s">
        <v>144</v>
      </c>
      <c r="G44" s="10" t="s">
        <v>65</v>
      </c>
      <c r="H44" s="10" t="s">
        <v>145</v>
      </c>
      <c r="I44" s="10" t="s">
        <v>41</v>
      </c>
    </row>
    <row r="45" spans="1:10" x14ac:dyDescent="0.3">
      <c r="A45" s="5" t="s">
        <v>147</v>
      </c>
      <c r="B45" s="5">
        <v>0</v>
      </c>
      <c r="C45" s="3" t="s">
        <v>155</v>
      </c>
      <c r="D45" s="3" t="s">
        <v>150</v>
      </c>
      <c r="E45" s="3" t="s">
        <v>151</v>
      </c>
      <c r="F45" s="13" t="s">
        <v>152</v>
      </c>
      <c r="G45" s="3" t="s">
        <v>154</v>
      </c>
      <c r="H45" s="31">
        <v>109.2</v>
      </c>
      <c r="I45" s="3"/>
      <c r="J45" t="s">
        <v>153</v>
      </c>
    </row>
    <row r="46" spans="1:10" x14ac:dyDescent="0.3">
      <c r="A46" s="6" t="s">
        <v>148</v>
      </c>
      <c r="B46" s="6">
        <v>0</v>
      </c>
      <c r="C46" s="3" t="s">
        <v>156</v>
      </c>
      <c r="D46" s="3" t="s">
        <v>150</v>
      </c>
      <c r="E46" s="3" t="s">
        <v>151</v>
      </c>
      <c r="F46" s="13" t="s">
        <v>152</v>
      </c>
      <c r="G46" s="3" t="s">
        <v>154</v>
      </c>
      <c r="H46" s="31">
        <v>109.2</v>
      </c>
      <c r="I46" s="3"/>
      <c r="J46" t="s">
        <v>169</v>
      </c>
    </row>
    <row r="47" spans="1:10" x14ac:dyDescent="0.3">
      <c r="A47" s="6" t="s">
        <v>157</v>
      </c>
      <c r="B47" s="6">
        <v>0</v>
      </c>
      <c r="C47" s="3" t="s">
        <v>158</v>
      </c>
      <c r="D47" s="3" t="s">
        <v>150</v>
      </c>
      <c r="E47" s="3" t="s">
        <v>151</v>
      </c>
      <c r="F47" s="13" t="s">
        <v>152</v>
      </c>
      <c r="G47" s="3" t="s">
        <v>154</v>
      </c>
      <c r="H47" s="31">
        <v>109.2</v>
      </c>
      <c r="I47" s="3"/>
      <c r="J47" t="s">
        <v>170</v>
      </c>
    </row>
    <row r="48" spans="1:10" x14ac:dyDescent="0.3">
      <c r="A48" s="6" t="s">
        <v>163</v>
      </c>
      <c r="B48" s="6">
        <v>0</v>
      </c>
      <c r="C48" s="3" t="s">
        <v>164</v>
      </c>
      <c r="D48" s="3" t="s">
        <v>150</v>
      </c>
      <c r="E48" s="3" t="s">
        <v>151</v>
      </c>
      <c r="F48" s="13" t="s">
        <v>152</v>
      </c>
      <c r="G48" s="3" t="s">
        <v>165</v>
      </c>
      <c r="H48" s="31">
        <v>101.3</v>
      </c>
      <c r="I48" s="3"/>
      <c r="J48" t="s">
        <v>166</v>
      </c>
    </row>
    <row r="49" spans="1:10" x14ac:dyDescent="0.3">
      <c r="A49" s="6" t="s">
        <v>159</v>
      </c>
      <c r="B49" s="6">
        <v>0</v>
      </c>
      <c r="C49" s="3" t="s">
        <v>155</v>
      </c>
      <c r="D49" s="3" t="s">
        <v>150</v>
      </c>
      <c r="E49" s="3" t="s">
        <v>160</v>
      </c>
      <c r="F49" s="13" t="s">
        <v>152</v>
      </c>
      <c r="G49" s="3" t="s">
        <v>154</v>
      </c>
      <c r="H49" s="31">
        <v>109.2</v>
      </c>
      <c r="I49" s="3"/>
      <c r="J49" t="s">
        <v>171</v>
      </c>
    </row>
    <row r="50" spans="1:10" x14ac:dyDescent="0.3">
      <c r="A50" s="6" t="s">
        <v>161</v>
      </c>
      <c r="B50" s="6">
        <v>0</v>
      </c>
      <c r="C50" s="3" t="s">
        <v>156</v>
      </c>
      <c r="D50" s="3" t="s">
        <v>150</v>
      </c>
      <c r="E50" s="3" t="s">
        <v>160</v>
      </c>
      <c r="F50" s="13" t="s">
        <v>152</v>
      </c>
      <c r="G50" s="3" t="s">
        <v>154</v>
      </c>
      <c r="H50" s="31">
        <v>109.2</v>
      </c>
      <c r="I50" s="3"/>
      <c r="J50" t="s">
        <v>162</v>
      </c>
    </row>
    <row r="51" spans="1:10" x14ac:dyDescent="0.3">
      <c r="A51" s="6" t="s">
        <v>149</v>
      </c>
      <c r="B51" s="6">
        <v>0</v>
      </c>
      <c r="C51" s="3" t="s">
        <v>155</v>
      </c>
      <c r="D51" s="3" t="s">
        <v>167</v>
      </c>
      <c r="E51" s="3" t="s">
        <v>160</v>
      </c>
      <c r="F51" s="13" t="s">
        <v>152</v>
      </c>
      <c r="G51" s="3" t="s">
        <v>154</v>
      </c>
      <c r="H51" s="31">
        <v>109.2</v>
      </c>
      <c r="I51" s="3"/>
      <c r="J51" t="s">
        <v>172</v>
      </c>
    </row>
    <row r="52" spans="1:10" x14ac:dyDescent="0.3">
      <c r="A52" s="6" t="s">
        <v>168</v>
      </c>
      <c r="B52" s="6">
        <v>0</v>
      </c>
      <c r="C52" s="3" t="s">
        <v>164</v>
      </c>
      <c r="D52" s="3" t="s">
        <v>167</v>
      </c>
      <c r="E52" s="3" t="s">
        <v>151</v>
      </c>
      <c r="F52" s="13" t="s">
        <v>152</v>
      </c>
      <c r="G52" s="3" t="s">
        <v>165</v>
      </c>
      <c r="H52" s="31">
        <v>101.3</v>
      </c>
      <c r="I52" s="3"/>
      <c r="J52" s="1" t="s">
        <v>173</v>
      </c>
    </row>
    <row r="53" spans="1:10" x14ac:dyDescent="0.3">
      <c r="A53" s="45" t="s">
        <v>271</v>
      </c>
      <c r="B53" s="7">
        <v>2</v>
      </c>
      <c r="C53" s="17" t="s">
        <v>155</v>
      </c>
      <c r="D53" s="3" t="s">
        <v>167</v>
      </c>
      <c r="E53" s="3" t="s">
        <v>151</v>
      </c>
      <c r="F53" s="13" t="s">
        <v>152</v>
      </c>
      <c r="G53" s="3" t="s">
        <v>165</v>
      </c>
      <c r="H53" s="31">
        <v>101.3</v>
      </c>
      <c r="I53" s="3"/>
      <c r="J53" s="1" t="s">
        <v>272</v>
      </c>
    </row>
    <row r="54" spans="1:10" x14ac:dyDescent="0.3">
      <c r="A54" s="25" t="s">
        <v>227</v>
      </c>
      <c r="B54" s="8">
        <f>SUM(B45:B53)</f>
        <v>2</v>
      </c>
    </row>
    <row r="55" spans="1:10" x14ac:dyDescent="0.3">
      <c r="A55" s="3" t="s">
        <v>228</v>
      </c>
      <c r="B55" s="26">
        <f>(B45*H45)+(B46*H46)+(B47*H47)+(B48*H48)+(B49*H49)+(B50*H50)+(B51*H51)+(B52*H52)</f>
        <v>0</v>
      </c>
    </row>
    <row r="58" spans="1:10" x14ac:dyDescent="0.3">
      <c r="A58" s="15" t="s">
        <v>78</v>
      </c>
      <c r="B58" s="15" t="s">
        <v>225</v>
      </c>
    </row>
    <row r="59" spans="1:10" x14ac:dyDescent="0.3">
      <c r="A59" s="22" t="s">
        <v>175</v>
      </c>
      <c r="B59" s="23"/>
      <c r="C59" s="10" t="s">
        <v>202</v>
      </c>
      <c r="D59" s="10" t="s">
        <v>180</v>
      </c>
      <c r="E59" s="10"/>
      <c r="F59" s="10" t="s">
        <v>203</v>
      </c>
      <c r="G59" s="10" t="s">
        <v>204</v>
      </c>
      <c r="H59" s="10" t="s">
        <v>179</v>
      </c>
      <c r="I59" s="10"/>
    </row>
    <row r="60" spans="1:10" x14ac:dyDescent="0.3">
      <c r="A60" s="5" t="s">
        <v>177</v>
      </c>
      <c r="B60" s="5">
        <v>0</v>
      </c>
      <c r="C60" s="17"/>
      <c r="D60" s="20" t="s">
        <v>178</v>
      </c>
      <c r="E60" s="3" t="s">
        <v>183</v>
      </c>
      <c r="F60" s="3"/>
      <c r="G60" s="3"/>
      <c r="H60" s="28">
        <v>22</v>
      </c>
      <c r="I60" s="3"/>
      <c r="J60" t="s">
        <v>176</v>
      </c>
    </row>
    <row r="61" spans="1:10" x14ac:dyDescent="0.3">
      <c r="A61" s="6" t="s">
        <v>182</v>
      </c>
      <c r="B61" s="6">
        <v>0</v>
      </c>
      <c r="C61" s="17"/>
      <c r="D61" s="19">
        <v>400</v>
      </c>
      <c r="E61" s="3" t="s">
        <v>183</v>
      </c>
      <c r="F61" s="3"/>
      <c r="G61" s="3"/>
      <c r="H61" s="28">
        <v>10</v>
      </c>
      <c r="I61" s="3"/>
      <c r="J61" t="s">
        <v>181</v>
      </c>
    </row>
    <row r="62" spans="1:10" x14ac:dyDescent="0.3">
      <c r="A62" s="6" t="s">
        <v>185</v>
      </c>
      <c r="B62" s="6">
        <v>0</v>
      </c>
      <c r="C62" s="17"/>
      <c r="D62" s="20" t="s">
        <v>186</v>
      </c>
      <c r="E62" s="3" t="s">
        <v>183</v>
      </c>
      <c r="F62" s="3"/>
      <c r="G62" s="3"/>
      <c r="H62" s="28">
        <v>80</v>
      </c>
      <c r="I62" s="3" t="s">
        <v>187</v>
      </c>
      <c r="J62" t="s">
        <v>184</v>
      </c>
    </row>
    <row r="63" spans="1:10" x14ac:dyDescent="0.3">
      <c r="A63" s="6" t="s">
        <v>185</v>
      </c>
      <c r="B63" s="6">
        <v>0</v>
      </c>
      <c r="C63" s="17"/>
      <c r="D63" s="20" t="s">
        <v>189</v>
      </c>
      <c r="E63" s="3" t="s">
        <v>183</v>
      </c>
      <c r="F63" s="3"/>
      <c r="G63" s="3"/>
      <c r="H63" s="28">
        <v>37</v>
      </c>
      <c r="I63" s="3"/>
      <c r="J63" t="s">
        <v>188</v>
      </c>
    </row>
    <row r="64" spans="1:10" x14ac:dyDescent="0.3">
      <c r="A64" s="6" t="s">
        <v>190</v>
      </c>
      <c r="B64" s="6">
        <v>0</v>
      </c>
      <c r="C64" s="17"/>
      <c r="D64" s="20" t="s">
        <v>191</v>
      </c>
      <c r="E64" s="3" t="s">
        <v>183</v>
      </c>
      <c r="F64" s="3"/>
      <c r="G64" s="3"/>
      <c r="H64" s="28">
        <v>8</v>
      </c>
      <c r="I64" s="3"/>
      <c r="J64" t="s">
        <v>192</v>
      </c>
    </row>
    <row r="65" spans="1:10" x14ac:dyDescent="0.3">
      <c r="A65" s="7" t="s">
        <v>194</v>
      </c>
      <c r="B65" s="7">
        <v>0</v>
      </c>
      <c r="C65" s="17"/>
      <c r="D65" s="20" t="s">
        <v>195</v>
      </c>
      <c r="E65" s="3" t="s">
        <v>183</v>
      </c>
      <c r="F65" s="3"/>
      <c r="G65" s="3"/>
      <c r="H65" s="28">
        <v>40</v>
      </c>
      <c r="I65" s="3"/>
      <c r="J65" t="s">
        <v>193</v>
      </c>
    </row>
    <row r="66" spans="1:10" x14ac:dyDescent="0.3">
      <c r="A66" s="6" t="s">
        <v>206</v>
      </c>
      <c r="B66" s="6">
        <v>0</v>
      </c>
      <c r="C66" s="3" t="s">
        <v>208</v>
      </c>
      <c r="D66" s="24" t="s">
        <v>209</v>
      </c>
      <c r="E66" s="3" t="s">
        <v>183</v>
      </c>
      <c r="F66" s="3" t="s">
        <v>210</v>
      </c>
      <c r="G66" s="3" t="s">
        <v>211</v>
      </c>
      <c r="H66" s="28">
        <v>8.5</v>
      </c>
      <c r="I66" s="3"/>
      <c r="J66" t="s">
        <v>212</v>
      </c>
    </row>
    <row r="67" spans="1:10" x14ac:dyDescent="0.3">
      <c r="A67" s="7" t="s">
        <v>223</v>
      </c>
      <c r="B67" s="7">
        <v>0</v>
      </c>
      <c r="C67" s="3" t="s">
        <v>220</v>
      </c>
      <c r="D67" s="24" t="s">
        <v>221</v>
      </c>
      <c r="E67" s="3" t="s">
        <v>183</v>
      </c>
      <c r="F67" s="3" t="s">
        <v>222</v>
      </c>
      <c r="G67" s="3" t="s">
        <v>211</v>
      </c>
      <c r="H67" s="32">
        <v>30</v>
      </c>
      <c r="I67" s="3"/>
      <c r="J67" s="1" t="s">
        <v>219</v>
      </c>
    </row>
    <row r="68" spans="1:10" x14ac:dyDescent="0.3">
      <c r="A68" s="44" t="s">
        <v>273</v>
      </c>
      <c r="B68" s="5">
        <v>5</v>
      </c>
      <c r="C68" s="43" t="s">
        <v>261</v>
      </c>
      <c r="D68" s="24" t="s">
        <v>264</v>
      </c>
      <c r="E68" s="3" t="s">
        <v>263</v>
      </c>
      <c r="F68" s="3" t="s">
        <v>240</v>
      </c>
      <c r="G68" s="3"/>
      <c r="H68" s="32">
        <v>50</v>
      </c>
      <c r="I68" s="3" t="s">
        <v>274</v>
      </c>
      <c r="J68" s="1" t="s">
        <v>262</v>
      </c>
    </row>
    <row r="69" spans="1:10" x14ac:dyDescent="0.3">
      <c r="A69" s="22" t="s">
        <v>196</v>
      </c>
      <c r="B69" s="22"/>
      <c r="C69" s="22"/>
      <c r="D69" s="18"/>
      <c r="E69" s="18"/>
      <c r="F69" s="18"/>
      <c r="G69" s="18"/>
      <c r="H69" s="18"/>
      <c r="I69" s="18"/>
    </row>
    <row r="70" spans="1:10" x14ac:dyDescent="0.3">
      <c r="A70" s="5" t="s">
        <v>198</v>
      </c>
      <c r="B70" s="5">
        <v>0</v>
      </c>
      <c r="C70" s="3" t="s">
        <v>201</v>
      </c>
      <c r="D70" s="24" t="s">
        <v>207</v>
      </c>
      <c r="E70" s="3"/>
      <c r="F70" s="3" t="s">
        <v>199</v>
      </c>
      <c r="G70" s="3" t="s">
        <v>200</v>
      </c>
      <c r="H70" s="28">
        <v>10</v>
      </c>
      <c r="I70" s="4" t="s">
        <v>205</v>
      </c>
      <c r="J70" t="s">
        <v>197</v>
      </c>
    </row>
    <row r="71" spans="1:10" x14ac:dyDescent="0.3">
      <c r="A71" s="7" t="s">
        <v>213</v>
      </c>
      <c r="B71" s="7">
        <v>0</v>
      </c>
      <c r="C71" s="3" t="s">
        <v>214</v>
      </c>
      <c r="D71" s="24" t="s">
        <v>215</v>
      </c>
      <c r="E71" s="3"/>
      <c r="F71" s="3" t="s">
        <v>216</v>
      </c>
      <c r="G71" s="3"/>
      <c r="H71" s="28">
        <v>90</v>
      </c>
      <c r="I71" s="3" t="s">
        <v>217</v>
      </c>
      <c r="J71" t="s">
        <v>218</v>
      </c>
    </row>
    <row r="72" spans="1:10" x14ac:dyDescent="0.3">
      <c r="A72" s="25" t="s">
        <v>227</v>
      </c>
      <c r="B72" s="3">
        <f>SUM(B60:B71)</f>
        <v>5</v>
      </c>
      <c r="D72" s="16"/>
    </row>
    <row r="73" spans="1:10" x14ac:dyDescent="0.3">
      <c r="A73" s="3" t="s">
        <v>228</v>
      </c>
      <c r="B73" s="26">
        <f>(B63*H63)+(B64*H64)+(B65*H65)+(B66*H66)+(B67*H67)+(B68*H68)+(B70*H70)+(B71*H71)</f>
        <v>250</v>
      </c>
      <c r="J73" t="s">
        <v>174</v>
      </c>
    </row>
    <row r="76" spans="1:10" x14ac:dyDescent="0.3">
      <c r="A76" s="15" t="s">
        <v>265</v>
      </c>
      <c r="B76" s="15" t="s">
        <v>225</v>
      </c>
      <c r="C76" s="10" t="s">
        <v>276</v>
      </c>
      <c r="D76" s="10" t="s">
        <v>142</v>
      </c>
      <c r="E76" s="10" t="s">
        <v>268</v>
      </c>
      <c r="F76" s="10" t="s">
        <v>279</v>
      </c>
      <c r="G76" s="10"/>
      <c r="H76" s="10" t="s">
        <v>179</v>
      </c>
      <c r="I76" s="10"/>
    </row>
    <row r="77" spans="1:10" x14ac:dyDescent="0.3">
      <c r="A77" s="34" t="s">
        <v>266</v>
      </c>
      <c r="B77" s="34">
        <v>1</v>
      </c>
      <c r="C77" s="3" t="s">
        <v>267</v>
      </c>
      <c r="D77" s="3" t="s">
        <v>155</v>
      </c>
      <c r="E77" s="3">
        <v>2</v>
      </c>
      <c r="F77" s="3"/>
      <c r="G77" s="3"/>
      <c r="H77" s="28">
        <v>40</v>
      </c>
      <c r="I77" s="3" t="s">
        <v>269</v>
      </c>
      <c r="J77" s="1" t="s">
        <v>270</v>
      </c>
    </row>
    <row r="78" spans="1:10" x14ac:dyDescent="0.3">
      <c r="A78" s="34" t="s">
        <v>275</v>
      </c>
      <c r="B78" s="34">
        <v>1</v>
      </c>
      <c r="C78" s="3" t="s">
        <v>277</v>
      </c>
      <c r="D78" s="3" t="s">
        <v>155</v>
      </c>
      <c r="E78" s="3">
        <v>4</v>
      </c>
      <c r="F78" s="11" t="s">
        <v>278</v>
      </c>
      <c r="G78" s="3"/>
      <c r="H78" s="28">
        <v>14.5</v>
      </c>
      <c r="I78" s="3"/>
      <c r="J78" s="1" t="s">
        <v>280</v>
      </c>
    </row>
    <row r="79" spans="1:10" x14ac:dyDescent="0.3">
      <c r="A79" s="25" t="s">
        <v>227</v>
      </c>
      <c r="B79" s="3">
        <f>SUM(B77:B78)</f>
        <v>2</v>
      </c>
    </row>
    <row r="80" spans="1:10" x14ac:dyDescent="0.3">
      <c r="A80" s="3" t="s">
        <v>228</v>
      </c>
      <c r="B80" s="26">
        <f>(B77*H77)+(B78*H78)</f>
        <v>54.5</v>
      </c>
    </row>
    <row r="83" spans="1:10" x14ac:dyDescent="0.3">
      <c r="A83" s="15" t="s">
        <v>226</v>
      </c>
      <c r="B83" s="15" t="s">
        <v>225</v>
      </c>
      <c r="C83" s="33" t="s">
        <v>234</v>
      </c>
      <c r="D83" s="33" t="s">
        <v>235</v>
      </c>
      <c r="E83" s="33"/>
      <c r="F83" s="33" t="s">
        <v>236</v>
      </c>
      <c r="G83" s="33" t="s">
        <v>243</v>
      </c>
      <c r="H83" s="33" t="s">
        <v>179</v>
      </c>
      <c r="I83" s="33" t="s">
        <v>41</v>
      </c>
    </row>
    <row r="84" spans="1:10" x14ac:dyDescent="0.3">
      <c r="A84" s="35" t="s">
        <v>230</v>
      </c>
      <c r="B84" s="5">
        <v>0</v>
      </c>
      <c r="C84" s="17" t="s">
        <v>231</v>
      </c>
      <c r="D84" s="3" t="s">
        <v>232</v>
      </c>
      <c r="E84" s="3"/>
      <c r="F84" s="3" t="s">
        <v>233</v>
      </c>
      <c r="G84" s="3" t="s">
        <v>242</v>
      </c>
      <c r="H84" s="28">
        <v>156</v>
      </c>
      <c r="I84" s="3"/>
      <c r="J84" s="1" t="s">
        <v>237</v>
      </c>
    </row>
    <row r="85" spans="1:10" x14ac:dyDescent="0.3">
      <c r="A85" s="36" t="s">
        <v>238</v>
      </c>
      <c r="B85" s="6">
        <v>0</v>
      </c>
      <c r="C85" s="17" t="s">
        <v>239</v>
      </c>
      <c r="D85" s="3" t="s">
        <v>232</v>
      </c>
      <c r="E85" s="3"/>
      <c r="F85" s="3" t="s">
        <v>240</v>
      </c>
      <c r="G85" s="3" t="s">
        <v>241</v>
      </c>
      <c r="H85" s="28">
        <v>68</v>
      </c>
      <c r="I85" s="3" t="s">
        <v>245</v>
      </c>
      <c r="J85" t="s">
        <v>244</v>
      </c>
    </row>
    <row r="86" spans="1:10" x14ac:dyDescent="0.3">
      <c r="A86" s="37" t="s">
        <v>246</v>
      </c>
      <c r="B86" s="7">
        <v>1</v>
      </c>
      <c r="C86" s="38" t="s">
        <v>247</v>
      </c>
      <c r="D86" s="11" t="s">
        <v>248</v>
      </c>
      <c r="E86" s="3"/>
      <c r="F86" s="11" t="s">
        <v>249</v>
      </c>
      <c r="G86" s="11" t="s">
        <v>250</v>
      </c>
      <c r="H86" s="28">
        <v>114.87</v>
      </c>
      <c r="I86" s="3"/>
      <c r="J86" s="1" t="s">
        <v>251</v>
      </c>
    </row>
    <row r="87" spans="1:10" x14ac:dyDescent="0.3">
      <c r="A87" s="25" t="s">
        <v>227</v>
      </c>
      <c r="B87" s="3">
        <f>SUM(B84:B86)</f>
        <v>1</v>
      </c>
    </row>
    <row r="88" spans="1:10" x14ac:dyDescent="0.3">
      <c r="A88" s="3" t="s">
        <v>228</v>
      </c>
      <c r="B88" s="26">
        <f>(B84*H84)+(B85*H85)+(B86*H86)</f>
        <v>114.87</v>
      </c>
    </row>
    <row r="91" spans="1:10" x14ac:dyDescent="0.3">
      <c r="A91" s="15" t="s">
        <v>253</v>
      </c>
      <c r="B91" s="15" t="s">
        <v>225</v>
      </c>
      <c r="C91" s="10" t="s">
        <v>252</v>
      </c>
      <c r="D91" s="10" t="s">
        <v>63</v>
      </c>
      <c r="E91" s="10"/>
      <c r="F91" s="10" t="s">
        <v>65</v>
      </c>
      <c r="G91" s="10"/>
      <c r="H91" s="10" t="s">
        <v>179</v>
      </c>
      <c r="I91" s="10"/>
    </row>
    <row r="92" spans="1:10" x14ac:dyDescent="0.3">
      <c r="A92" s="34" t="s">
        <v>254</v>
      </c>
      <c r="B92" s="34">
        <v>1</v>
      </c>
      <c r="C92" s="3" t="s">
        <v>255</v>
      </c>
      <c r="D92" s="3" t="s">
        <v>256</v>
      </c>
      <c r="E92" s="3"/>
      <c r="F92" s="3" t="s">
        <v>257</v>
      </c>
      <c r="G92" s="3"/>
      <c r="H92" s="28">
        <v>10</v>
      </c>
      <c r="I92" s="3"/>
      <c r="J92" t="s">
        <v>258</v>
      </c>
    </row>
    <row r="93" spans="1:10" x14ac:dyDescent="0.3">
      <c r="A93" s="25" t="s">
        <v>227</v>
      </c>
      <c r="B93" s="3">
        <f>SUM(B92:B92)</f>
        <v>1</v>
      </c>
    </row>
    <row r="94" spans="1:10" x14ac:dyDescent="0.3">
      <c r="A94" s="3" t="s">
        <v>228</v>
      </c>
      <c r="B94" s="26">
        <f>(B92*H92)</f>
        <v>10</v>
      </c>
    </row>
    <row r="97" spans="1:2" x14ac:dyDescent="0.3">
      <c r="A97" s="39" t="s">
        <v>259</v>
      </c>
      <c r="B97" s="40">
        <f>B14+B21+B30+B40+B54+B72+B87+B79+B93</f>
        <v>22</v>
      </c>
    </row>
    <row r="98" spans="1:2" x14ac:dyDescent="0.3">
      <c r="A98" s="41" t="s">
        <v>260</v>
      </c>
      <c r="B98" s="42">
        <f>B15+B22+B31+B41+B55+B73+B88+B80+B94</f>
        <v>582.87</v>
      </c>
    </row>
  </sheetData>
  <hyperlinks>
    <hyperlink ref="J27" r:id="rId1" xr:uid="{A547992E-247C-4226-A546-82F7C2B28F04}"/>
    <hyperlink ref="J28" r:id="rId2" xr:uid="{A42014F1-C1DA-4B21-B48C-1B2F9DB27B1D}"/>
    <hyperlink ref="J52" r:id="rId3" xr:uid="{DFBA6F32-0412-4B50-811B-09BA3C1D9493}"/>
    <hyperlink ref="J67" r:id="rId4" xr:uid="{406B602F-D266-4902-8EA9-126F2FE635A8}"/>
    <hyperlink ref="J29" r:id="rId5" xr:uid="{47FBED16-336B-404D-B6ED-8878D2E97D5F}"/>
    <hyperlink ref="J84" r:id="rId6" xr:uid="{C6F3E7B8-6120-4B60-AF55-84E49BEEBBCF}"/>
    <hyperlink ref="J86" r:id="rId7" xr:uid="{A4DC623B-F17A-4403-B85D-11475DE95F83}"/>
    <hyperlink ref="J53" r:id="rId8" xr:uid="{3AB38075-BF87-4BB3-B669-94178848CF78}"/>
    <hyperlink ref="J78" r:id="rId9" xr:uid="{90B3AB8B-1F48-4C1F-81D7-4472F1FC1379}"/>
    <hyperlink ref="J77" r:id="rId10" xr:uid="{A5510F36-75A4-4AA5-A785-A6ABE970DE1E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Irone</dc:creator>
  <cp:lastModifiedBy>Jacopo Irone</cp:lastModifiedBy>
  <dcterms:created xsi:type="dcterms:W3CDTF">2020-09-03T11:01:38Z</dcterms:created>
  <dcterms:modified xsi:type="dcterms:W3CDTF">2020-11-17T18:21:01Z</dcterms:modified>
</cp:coreProperties>
</file>