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/Documents/GitHub/climate-change/"/>
    </mc:Choice>
  </mc:AlternateContent>
  <xr:revisionPtr revIDLastSave="0" documentId="13_ncr:1_{ABC78A53-C011-4C48-BF01-5CDB6D26C310}" xr6:coauthVersionLast="47" xr6:coauthVersionMax="47" xr10:uidLastSave="{00000000-0000-0000-0000-000000000000}"/>
  <bookViews>
    <workbookView xWindow="0" yWindow="0" windowWidth="28800" windowHeight="18000" xr2:uid="{3DE24F4D-6416-5645-A5F0-6137FC738CB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4" i="1"/>
  <c r="E35" i="1"/>
  <c r="E33" i="1"/>
  <c r="E31" i="1"/>
  <c r="E32" i="1"/>
  <c r="E30" i="1"/>
  <c r="E28" i="1"/>
  <c r="E29" i="1"/>
  <c r="E27" i="1"/>
  <c r="E25" i="1"/>
  <c r="E26" i="1"/>
  <c r="E24" i="1"/>
  <c r="E22" i="1"/>
  <c r="E23" i="1"/>
  <c r="E21" i="1"/>
  <c r="D21" i="1"/>
  <c r="I19" i="1"/>
  <c r="D34" i="1" s="1"/>
  <c r="H19" i="1"/>
  <c r="D32" i="1" s="1"/>
  <c r="G19" i="1"/>
  <c r="D27" i="1" s="1"/>
  <c r="F19" i="1"/>
  <c r="D25" i="1" s="1"/>
  <c r="E19" i="1"/>
  <c r="D22" i="1" s="1"/>
  <c r="B36" i="1"/>
  <c r="A14" i="1"/>
  <c r="B12" i="1" s="1"/>
  <c r="H13" i="1"/>
  <c r="I13" i="1" s="1"/>
  <c r="I15" i="1" s="1" a="1"/>
  <c r="I15" i="1" s="1"/>
  <c r="I16" i="1" s="1"/>
  <c r="G12" i="1"/>
  <c r="H12" i="1" s="1"/>
  <c r="F6" i="1"/>
  <c r="G6" i="1" s="1"/>
  <c r="G15" i="1" s="1" a="1"/>
  <c r="G15" i="1" s="1"/>
  <c r="G16" i="1" s="1"/>
  <c r="E5" i="1"/>
  <c r="F5" i="1" s="1"/>
  <c r="F15" i="1" s="1" a="1"/>
  <c r="F15" i="1" s="1"/>
  <c r="F16" i="1" s="1"/>
  <c r="D31" i="1" l="1"/>
  <c r="D28" i="1"/>
  <c r="D24" i="1"/>
  <c r="D29" i="1"/>
  <c r="D30" i="1"/>
  <c r="D26" i="1"/>
  <c r="D33" i="1"/>
  <c r="D23" i="1"/>
  <c r="D35" i="1"/>
  <c r="H15" i="1" a="1"/>
  <c r="H15" i="1" s="1"/>
  <c r="H16" i="1" s="1"/>
  <c r="E15" i="1" a="1"/>
  <c r="E15" i="1" s="1"/>
  <c r="E16" i="1" s="1"/>
  <c r="B8" i="1"/>
  <c r="B5" i="1"/>
  <c r="B7" i="1"/>
  <c r="B11" i="1"/>
  <c r="B4" i="1"/>
  <c r="B3" i="1"/>
  <c r="B10" i="1"/>
  <c r="B6" i="1"/>
  <c r="B2" i="1"/>
  <c r="B1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<sst xmlns="http://schemas.openxmlformats.org/spreadsheetml/2006/main" count="39" uniqueCount="39">
  <si>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S1</t>
  </si>
  <si>
    <t>S2</t>
  </si>
  <si>
    <t>S3</t>
  </si>
  <si>
    <t>S4</t>
  </si>
  <si>
    <t>S5</t>
  </si>
  <si>
    <t>giorni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</si>
  <si>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</si>
  <si>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</si>
  <si>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</si>
  <si>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</si>
  <si>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</si>
  <si>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</si>
  <si>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</si>
  <si>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</si>
  <si>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</si>
  <si>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</si>
  <si>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</si>
  <si>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</si>
  <si>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acqua</t>
  </si>
  <si>
    <t>rapporto</t>
  </si>
  <si>
    <t>daysplit</t>
  </si>
  <si>
    <t>yearsplit</t>
  </si>
  <si>
    <t>S1B1</t>
  </si>
  <si>
    <t>S1B2</t>
  </si>
  <si>
    <t>S1B3</t>
  </si>
  <si>
    <t>S2B1</t>
  </si>
  <si>
    <t>S2B2</t>
  </si>
  <si>
    <t>S2B3</t>
  </si>
  <si>
    <t>S3B1</t>
  </si>
  <si>
    <t>S3B2</t>
  </si>
  <si>
    <t>S3B3</t>
  </si>
  <si>
    <t>S4B1</t>
  </si>
  <si>
    <t>S4B2</t>
  </si>
  <si>
    <t>S4B3</t>
  </si>
  <si>
    <t>S5B1</t>
  </si>
  <si>
    <t>S5B2</t>
  </si>
  <si>
    <t>S5B3</t>
  </si>
  <si>
    <t>frac del giorno</t>
  </si>
  <si>
    <t>demand 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</si>
</sst>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73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168" fontId="0" fillId="0" borderId="0" xfId="1" applyNumberFormat="1" applyFont="1" applyFill="1"/>
    <xf numFmtId="173" fontId="0" fillId="0" borderId="0" xfId="0" applyNumberFormat="1"/>
    <xf numFmtId="10" fontId="0" fillId="0" borderId="0" xfId="0" applyNumberFormat="1"/>
    <xf numFmtId="10" fontId="0" fillId="2" borderId="0" xfId="1" applyNumberFormat="1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3B81-9575-A245-AE6B-F8F2DF3F8335}">
  <dimension ref="A1:I36"/>
  <sheetViews>
    <sheetView tabSelected="1" topLeftCell="A13" zoomScale="150" workbookViewId="0">
      <selection activeCell="G27" sqref="G27"/>
    </sheetView>
  </sheetViews>
  <sheetFormatPr baseColWidth="10" defaultRowHeight="16" x14ac:dyDescent="0.2"/>
  <cols>
    <col min="1" max="1" width="16.5" customWidth="1"/>
    <col min="2" max="2" width="13.6640625" customWidth="1"/>
    <col min="4" max="4" width="12.33203125" customWidth="1"/>
  </cols>
  <sheetData>
    <row r="1" spans="1:9" x14ac:dyDescent="0.2">
      <c r="B1">
        <f>C3/$A$14</f>
        <v>7.9601990049751242E-2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B2">
        <f>C4/$A$14</f>
        <v>8.12603648424544E-2</v>
      </c>
      <c r="D2" t="s">
        <v>5</v>
      </c>
      <c r="E2">
        <v>60</v>
      </c>
      <c r="F2">
        <v>40</v>
      </c>
      <c r="G2">
        <v>182</v>
      </c>
      <c r="H2">
        <v>48</v>
      </c>
      <c r="I2">
        <v>35</v>
      </c>
    </row>
    <row r="3" spans="1:9" x14ac:dyDescent="0.2">
      <c r="B3">
        <f>C5/$A$14</f>
        <v>7.9601990049751242E-2</v>
      </c>
      <c r="C3">
        <v>24</v>
      </c>
      <c r="D3" t="s">
        <v>6</v>
      </c>
      <c r="E3">
        <v>1</v>
      </c>
    </row>
    <row r="4" spans="1:9" x14ac:dyDescent="0.2">
      <c r="B4">
        <f>C6/$A$14</f>
        <v>8.2918739635157543E-2</v>
      </c>
      <c r="C4">
        <v>24.5</v>
      </c>
      <c r="D4" t="s">
        <v>7</v>
      </c>
      <c r="E4">
        <v>1</v>
      </c>
    </row>
    <row r="5" spans="1:9" x14ac:dyDescent="0.2">
      <c r="B5">
        <f>C7/$A$14</f>
        <v>8.2918739635157543E-2</v>
      </c>
      <c r="C5">
        <v>24</v>
      </c>
      <c r="D5" t="s">
        <v>8</v>
      </c>
      <c r="E5">
        <f>5/31</f>
        <v>0.16129032258064516</v>
      </c>
      <c r="F5">
        <f>1-E5</f>
        <v>0.83870967741935487</v>
      </c>
    </row>
    <row r="6" spans="1:9" x14ac:dyDescent="0.2">
      <c r="B6">
        <f>C8/$A$14</f>
        <v>8.6235489220563843E-2</v>
      </c>
      <c r="C6">
        <v>25</v>
      </c>
      <c r="D6" t="s">
        <v>9</v>
      </c>
      <c r="F6">
        <f>11/30</f>
        <v>0.36666666666666664</v>
      </c>
      <c r="G6">
        <f>1-F6</f>
        <v>0.6333333333333333</v>
      </c>
    </row>
    <row r="7" spans="1:9" x14ac:dyDescent="0.2">
      <c r="B7">
        <f>C9/$A$14</f>
        <v>9.1210613598673301E-2</v>
      </c>
      <c r="C7">
        <v>25</v>
      </c>
      <c r="D7" t="s">
        <v>10</v>
      </c>
      <c r="G7">
        <v>1</v>
      </c>
    </row>
    <row r="8" spans="1:9" x14ac:dyDescent="0.2">
      <c r="B8">
        <f>C10/$A$14</f>
        <v>8.7893864013267001E-2</v>
      </c>
      <c r="C8">
        <v>26</v>
      </c>
      <c r="D8" t="s">
        <v>11</v>
      </c>
      <c r="G8">
        <v>1</v>
      </c>
    </row>
    <row r="9" spans="1:9" x14ac:dyDescent="0.2">
      <c r="B9">
        <f>C11/$A$14</f>
        <v>8.45771144278607E-2</v>
      </c>
      <c r="C9">
        <v>27.5</v>
      </c>
      <c r="D9" t="s">
        <v>12</v>
      </c>
      <c r="G9">
        <v>1</v>
      </c>
    </row>
    <row r="10" spans="1:9" x14ac:dyDescent="0.2">
      <c r="B10">
        <f>C12/$A$14</f>
        <v>8.2918739635157543E-2</v>
      </c>
      <c r="C10">
        <v>26.5</v>
      </c>
      <c r="D10" t="s">
        <v>13</v>
      </c>
      <c r="G10">
        <v>1</v>
      </c>
    </row>
    <row r="11" spans="1:9" x14ac:dyDescent="0.2">
      <c r="B11">
        <f>C13/$A$14</f>
        <v>8.12603648424544E-2</v>
      </c>
      <c r="C11">
        <v>25.5</v>
      </c>
      <c r="D11" t="s">
        <v>14</v>
      </c>
      <c r="G11">
        <v>1</v>
      </c>
    </row>
    <row r="12" spans="1:9" x14ac:dyDescent="0.2">
      <c r="B12">
        <f>C14/$A$14</f>
        <v>7.9601990049751242E-2</v>
      </c>
      <c r="C12">
        <v>25</v>
      </c>
      <c r="D12" t="s">
        <v>15</v>
      </c>
      <c r="G12">
        <f>11/31</f>
        <v>0.35483870967741937</v>
      </c>
      <c r="H12">
        <f>1-G12</f>
        <v>0.64516129032258063</v>
      </c>
    </row>
    <row r="13" spans="1:9" x14ac:dyDescent="0.2">
      <c r="C13">
        <v>24.5</v>
      </c>
      <c r="D13" t="s">
        <v>16</v>
      </c>
      <c r="H13">
        <f>22/30</f>
        <v>0.73333333333333328</v>
      </c>
      <c r="I13">
        <f>1-H13</f>
        <v>0.26666666666666672</v>
      </c>
    </row>
    <row r="14" spans="1:9" x14ac:dyDescent="0.2">
      <c r="A14">
        <f>SUM(C3:C14)</f>
        <v>301.5</v>
      </c>
      <c r="C14">
        <v>24</v>
      </c>
      <c r="D14" t="s">
        <v>17</v>
      </c>
      <c r="I14">
        <v>1</v>
      </c>
    </row>
    <row r="15" spans="1:9" x14ac:dyDescent="0.2">
      <c r="C15">
        <v>301.5</v>
      </c>
      <c r="D15" t="s">
        <v>18</v>
      </c>
      <c r="E15" cm="1">
        <f t="array" ref="E15">SUM(C$3:C$14*E3:E14)</f>
        <v>52.370967741935488</v>
      </c>
      <c r="F15" cm="1">
        <f t="array" ref="F15">SUM(C$3:C$14*F3:F14)</f>
        <v>29.295698924731184</v>
      </c>
      <c r="G15" cm="1">
        <f t="array" ref="G15">SUM(C$3:C$14*G3:G14)</f>
        <v>155.2043010752688</v>
      </c>
      <c r="H15" cm="1">
        <f t="array" ref="H15">SUM(C$3:C$14*H3:H14)</f>
        <v>34.095698924731181</v>
      </c>
      <c r="I15" cm="1">
        <f t="array" ref="I15">SUM(C$3:C$14*I3:I14)</f>
        <v>30.533333333333335</v>
      </c>
    </row>
    <row r="16" spans="1:9" x14ac:dyDescent="0.2">
      <c r="D16" t="s">
        <v>19</v>
      </c>
      <c r="E16" s="3">
        <f>E15/$C$15</f>
        <v>0.17370138554539133</v>
      </c>
      <c r="F16" s="3">
        <f t="shared" ref="F16:H16" si="0">F15/$C$15</f>
        <v>9.7166497262790003E-2</v>
      </c>
      <c r="G16" s="3">
        <f t="shared" si="0"/>
        <v>0.51477380124467265</v>
      </c>
      <c r="H16" s="3">
        <f t="shared" si="0"/>
        <v>0.11308689527274024</v>
      </c>
      <c r="I16" s="3">
        <f>I15/$C$15</f>
        <v>0.10127142067440575</v>
      </c>
    </row>
    <row r="17" spans="1:9" x14ac:dyDescent="0.2">
      <c r="E17" s="3"/>
      <c r="F17" s="3"/>
      <c r="G17" s="3"/>
      <c r="H17" s="3"/>
      <c r="I17" s="3"/>
    </row>
    <row r="19" spans="1:9" x14ac:dyDescent="0.2">
      <c r="E19">
        <f>SUM(C21:C23)</f>
        <v>0.175342465</v>
      </c>
      <c r="F19">
        <f>SUM(C24:C26)</f>
        <v>0.101369864</v>
      </c>
      <c r="G19">
        <f>SUM(C27:C29)</f>
        <v>0.50136986299999997</v>
      </c>
      <c r="H19">
        <f>SUM(C30:C32)</f>
        <v>0.112328767</v>
      </c>
      <c r="I19">
        <f>SUM(C33:C35)</f>
        <v>0.10958904100000001</v>
      </c>
    </row>
    <row r="20" spans="1:9" x14ac:dyDescent="0.2">
      <c r="B20" t="s">
        <v>20</v>
      </c>
      <c r="C20" t="s">
        <v>21</v>
      </c>
      <c r="D20" t="s">
        <v>37</v>
      </c>
      <c r="E20" t="s">
        <v>38</v>
      </c>
    </row>
    <row r="21" spans="1:9" x14ac:dyDescent="0.2">
      <c r="A21" s="2" t="s">
        <v>22</v>
      </c>
      <c r="B21">
        <v>7.0224700000000003E-4</v>
      </c>
      <c r="C21">
        <v>4.3835616000000001E-2</v>
      </c>
      <c r="D21" s="4">
        <f>C21/$E$19</f>
        <v>0.24999999857421876</v>
      </c>
      <c r="E21" s="6">
        <f>D21*$E$16</f>
        <v>4.3425346138687655E-2</v>
      </c>
    </row>
    <row r="22" spans="1:9" x14ac:dyDescent="0.2">
      <c r="A22" s="2" t="s">
        <v>23</v>
      </c>
      <c r="B22">
        <v>1.755618E-3</v>
      </c>
      <c r="C22">
        <v>0.109589041</v>
      </c>
      <c r="D22" s="4">
        <f>C22/$E$19</f>
        <v>0.62500000213867191</v>
      </c>
      <c r="E22" s="6">
        <f>D22*$E$16</f>
        <v>0.10856336633735986</v>
      </c>
    </row>
    <row r="23" spans="1:9" x14ac:dyDescent="0.2">
      <c r="A23" s="2" t="s">
        <v>24</v>
      </c>
      <c r="B23">
        <v>3.5112400000000002E-4</v>
      </c>
      <c r="C23">
        <v>2.1917808E-2</v>
      </c>
      <c r="D23" s="4">
        <f>C23/$E$19</f>
        <v>0.12499999928710938</v>
      </c>
      <c r="E23" s="6">
        <f t="shared" ref="E22:E24" si="1">D23*$E$16</f>
        <v>2.1712673069343828E-2</v>
      </c>
    </row>
    <row r="24" spans="1:9" x14ac:dyDescent="0.2">
      <c r="A24" s="2" t="s">
        <v>25</v>
      </c>
      <c r="B24">
        <v>7.0224700000000003E-4</v>
      </c>
      <c r="C24">
        <v>2.5342466000000001E-2</v>
      </c>
      <c r="D24" s="4">
        <f>C24/$F$19</f>
        <v>0.25</v>
      </c>
      <c r="E24" s="6">
        <f>D24*$F$16</f>
        <v>2.4291624315697501E-2</v>
      </c>
    </row>
    <row r="25" spans="1:9" x14ac:dyDescent="0.2">
      <c r="A25" s="2" t="s">
        <v>26</v>
      </c>
      <c r="B25">
        <v>1.872659E-3</v>
      </c>
      <c r="C25">
        <v>6.7579908999999994E-2</v>
      </c>
      <c r="D25" s="4">
        <f t="shared" ref="D25:D26" si="2">C25/$F$19</f>
        <v>0.66666666337837832</v>
      </c>
      <c r="E25" s="6">
        <f t="shared" ref="E25:E27" si="3">D25*$F$16</f>
        <v>6.4777664522348538E-2</v>
      </c>
    </row>
    <row r="26" spans="1:9" x14ac:dyDescent="0.2">
      <c r="A26" s="2" t="s">
        <v>27</v>
      </c>
      <c r="B26">
        <v>2.3408200000000001E-4</v>
      </c>
      <c r="C26">
        <v>8.4474890000000007E-3</v>
      </c>
      <c r="D26" s="4">
        <f t="shared" si="2"/>
        <v>8.3333336621621595E-2</v>
      </c>
      <c r="E26" s="6">
        <f t="shared" si="3"/>
        <v>8.0972084247439534E-3</v>
      </c>
    </row>
    <row r="27" spans="1:9" x14ac:dyDescent="0.2">
      <c r="A27" s="2" t="s">
        <v>28</v>
      </c>
      <c r="B27">
        <v>5.8520600000000001E-4</v>
      </c>
      <c r="C27">
        <v>0.104452055</v>
      </c>
      <c r="D27" s="4">
        <f>C27/$G$19</f>
        <v>0.20833333374886159</v>
      </c>
      <c r="E27" s="6">
        <f>D27*$G$16</f>
        <v>0.10724454213987653</v>
      </c>
    </row>
    <row r="28" spans="1:9" x14ac:dyDescent="0.2">
      <c r="A28" s="2" t="s">
        <v>29</v>
      </c>
      <c r="B28">
        <v>1.872659E-3</v>
      </c>
      <c r="C28">
        <v>0.33424657499999999</v>
      </c>
      <c r="D28" s="4">
        <f t="shared" ref="D28:D29" si="4">C28/$G$19</f>
        <v>0.66666666600182156</v>
      </c>
      <c r="E28" s="6">
        <f t="shared" ref="E28:E29" si="5">D28*$G$16</f>
        <v>0.34318253382087027</v>
      </c>
    </row>
    <row r="29" spans="1:9" x14ac:dyDescent="0.2">
      <c r="A29" s="2" t="s">
        <v>30</v>
      </c>
      <c r="B29">
        <v>3.5112400000000002E-4</v>
      </c>
      <c r="C29">
        <v>6.2671233000000007E-2</v>
      </c>
      <c r="D29" s="4">
        <f t="shared" si="4"/>
        <v>0.12500000024931696</v>
      </c>
      <c r="E29" s="6">
        <f t="shared" si="5"/>
        <v>6.4346725283925918E-2</v>
      </c>
    </row>
    <row r="30" spans="1:9" x14ac:dyDescent="0.2">
      <c r="A30" s="2" t="s">
        <v>31</v>
      </c>
      <c r="B30">
        <v>7.0224700000000003E-4</v>
      </c>
      <c r="C30">
        <v>2.8082191999999999E-2</v>
      </c>
      <c r="D30" s="4">
        <f>C30/$H$19</f>
        <v>0.25000000222560975</v>
      </c>
      <c r="E30" s="6">
        <f>D30*$H$16</f>
        <v>2.8271724069872356E-2</v>
      </c>
    </row>
    <row r="31" spans="1:9" x14ac:dyDescent="0.2">
      <c r="A31" s="2" t="s">
        <v>32</v>
      </c>
      <c r="B31">
        <v>1.755618E-3</v>
      </c>
      <c r="C31">
        <v>7.0205479000000001E-2</v>
      </c>
      <c r="D31" s="4">
        <f t="shared" ref="D31:D32" si="6">C31/$H$19</f>
        <v>0.62499999666158534</v>
      </c>
      <c r="E31" s="6">
        <f t="shared" ref="E31:E32" si="7">D31*$H$16</f>
        <v>7.0679309167931706E-2</v>
      </c>
    </row>
    <row r="32" spans="1:9" x14ac:dyDescent="0.2">
      <c r="A32" s="2" t="s">
        <v>33</v>
      </c>
      <c r="B32">
        <v>3.5112400000000002E-4</v>
      </c>
      <c r="C32">
        <v>1.4041095999999999E-2</v>
      </c>
      <c r="D32" s="4">
        <f t="shared" si="6"/>
        <v>0.12500000111280488</v>
      </c>
      <c r="E32" s="6">
        <f t="shared" si="7"/>
        <v>1.4135862034936178E-2</v>
      </c>
    </row>
    <row r="33" spans="1:5" x14ac:dyDescent="0.2">
      <c r="A33" s="2" t="s">
        <v>34</v>
      </c>
      <c r="B33">
        <v>7.0224700000000003E-4</v>
      </c>
      <c r="C33">
        <v>2.739726E-2</v>
      </c>
      <c r="D33" s="4">
        <f>C33/$I$19</f>
        <v>0.24999999771874998</v>
      </c>
      <c r="E33" s="6">
        <f>D33*$I$16</f>
        <v>2.5317854937576007E-2</v>
      </c>
    </row>
    <row r="34" spans="1:5" x14ac:dyDescent="0.2">
      <c r="A34" s="2" t="s">
        <v>35</v>
      </c>
      <c r="B34">
        <v>1.755618E-3</v>
      </c>
      <c r="C34">
        <v>6.8493151000000002E-2</v>
      </c>
      <c r="D34" s="4">
        <f t="shared" ref="D34:D35" si="8">C34/$I$19</f>
        <v>0.62500000342187501</v>
      </c>
      <c r="E34" s="6">
        <f t="shared" ref="E34:E35" si="9">D34*$I$16</f>
        <v>6.3294638268041742E-2</v>
      </c>
    </row>
    <row r="35" spans="1:5" x14ac:dyDescent="0.2">
      <c r="A35" s="2" t="s">
        <v>36</v>
      </c>
      <c r="B35">
        <v>3.5112400000000002E-4</v>
      </c>
      <c r="C35">
        <v>1.369863E-2</v>
      </c>
      <c r="D35" s="4">
        <f t="shared" si="8"/>
        <v>0.12499999885937499</v>
      </c>
      <c r="E35" s="6">
        <f t="shared" si="9"/>
        <v>1.2658927468788004E-2</v>
      </c>
    </row>
    <row r="36" spans="1:5" x14ac:dyDescent="0.2">
      <c r="B36" s="1">
        <f>SUM(B21:B35)</f>
        <v>1.4044943999999998E-2</v>
      </c>
      <c r="E36" s="5">
        <f>SUM(E21:E35)</f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2023-05-10T13:45:06Z</dcterms:created>
  <dcterms:modified xsi:type="dcterms:W3CDTF">2023-05-10T14:56:39Z</dcterms:modified>
</cp:coreProperties>
</file>