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esi\Desktop\"/>
    </mc:Choice>
  </mc:AlternateContent>
  <xr:revisionPtr revIDLastSave="0" documentId="13_ncr:1_{6067545A-6303-4837-AC49-69AA0958AF32}" xr6:coauthVersionLast="47" xr6:coauthVersionMax="47" xr10:uidLastSave="{00000000-0000-0000-0000-000000000000}"/>
  <bookViews>
    <workbookView xWindow="-120" yWindow="-120" windowWidth="20730" windowHeight="11160" xr2:uid="{F79D6581-5FED-4542-91AF-130A34A04AC2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I2" i="2"/>
  <c r="J2" i="2"/>
  <c r="H2" i="2"/>
  <c r="F39" i="2"/>
  <c r="F40" i="2"/>
  <c r="F41" i="2"/>
  <c r="F42" i="2"/>
  <c r="F43" i="2"/>
  <c r="F44" i="2"/>
  <c r="F45" i="2"/>
  <c r="F46" i="2"/>
  <c r="F47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L8" i="1"/>
  <c r="J5" i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F8" i="1"/>
  <c r="J4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6" i="1"/>
  <c r="N3" i="1"/>
  <c r="J6" i="1"/>
  <c r="J7" i="1"/>
  <c r="J8" i="1"/>
  <c r="J9" i="1"/>
  <c r="J10" i="1"/>
  <c r="J11" i="1"/>
  <c r="J12" i="1"/>
  <c r="L12" i="1" s="1"/>
  <c r="J13" i="1"/>
  <c r="L13" i="1" s="1"/>
  <c r="J14" i="1"/>
  <c r="J15" i="1"/>
  <c r="J4" i="1"/>
  <c r="Q44" i="1"/>
  <c r="H44" i="1" s="1"/>
  <c r="Q45" i="1"/>
  <c r="Q46" i="1"/>
  <c r="Q47" i="1"/>
  <c r="Q48" i="1"/>
  <c r="Q49" i="1"/>
  <c r="H49" i="1" s="1"/>
  <c r="Q50" i="1"/>
  <c r="Q51" i="1"/>
  <c r="H51" i="1" s="1"/>
  <c r="Q52" i="1"/>
  <c r="H52" i="1" s="1"/>
  <c r="Q53" i="1"/>
  <c r="Q18" i="1"/>
  <c r="H18" i="1" s="1"/>
  <c r="Q19" i="1"/>
  <c r="Q20" i="1" s="1"/>
  <c r="Q17" i="1"/>
  <c r="H17" i="1" s="1"/>
  <c r="P17" i="1"/>
  <c r="Q43" i="1"/>
  <c r="H43" i="1"/>
  <c r="H53" i="1"/>
  <c r="G53" i="1"/>
  <c r="F53" i="1"/>
  <c r="G52" i="1"/>
  <c r="F52" i="1"/>
  <c r="G51" i="1"/>
  <c r="F51" i="1"/>
  <c r="H50" i="1"/>
  <c r="G50" i="1"/>
  <c r="F50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G44" i="1"/>
  <c r="F44" i="1"/>
  <c r="G43" i="1"/>
  <c r="F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R16" i="1"/>
  <c r="P18" i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L9" i="1"/>
  <c r="L10" i="1"/>
  <c r="L11" i="1"/>
  <c r="L14" i="1"/>
  <c r="L15" i="1"/>
  <c r="A44" i="1"/>
  <c r="D44" i="1" s="1"/>
  <c r="A24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A16" i="1"/>
  <c r="D16" i="1" s="1"/>
  <c r="D17" i="1" s="1"/>
  <c r="D18" i="1" s="1"/>
  <c r="D19" i="1" s="1"/>
  <c r="D20" i="1" s="1"/>
  <c r="D21" i="1" s="1"/>
  <c r="D22" i="1" s="1"/>
  <c r="O38" i="1" l="1"/>
  <c r="O39" i="1" s="1"/>
  <c r="O40" i="1" s="1"/>
  <c r="O41" i="1" s="1"/>
  <c r="O42" i="1" s="1"/>
  <c r="F17" i="1"/>
  <c r="Q21" i="1"/>
  <c r="H20" i="1"/>
  <c r="H19" i="1"/>
  <c r="L30" i="1"/>
  <c r="L28" i="1"/>
  <c r="L35" i="1"/>
  <c r="L27" i="1"/>
  <c r="L19" i="1"/>
  <c r="L22" i="1"/>
  <c r="L36" i="1"/>
  <c r="L34" i="1"/>
  <c r="L33" i="1"/>
  <c r="L38" i="1"/>
  <c r="L20" i="1"/>
  <c r="L26" i="1"/>
  <c r="L17" i="1"/>
  <c r="L42" i="1"/>
  <c r="L18" i="1"/>
  <c r="L41" i="1"/>
  <c r="L25" i="1"/>
  <c r="L40" i="1"/>
  <c r="L32" i="1"/>
  <c r="L24" i="1"/>
  <c r="L16" i="1"/>
  <c r="L39" i="1"/>
  <c r="L31" i="1"/>
  <c r="L23" i="1"/>
  <c r="L37" i="1"/>
  <c r="L29" i="1"/>
  <c r="L21" i="1"/>
  <c r="D45" i="1"/>
  <c r="F18" i="1" l="1"/>
  <c r="Q22" i="1"/>
  <c r="H21" i="1"/>
  <c r="D46" i="1"/>
  <c r="F19" i="1" l="1"/>
  <c r="Q23" i="1"/>
  <c r="H22" i="1"/>
  <c r="D47" i="1"/>
  <c r="F20" i="1" l="1"/>
  <c r="Q24" i="1"/>
  <c r="H23" i="1"/>
  <c r="D48" i="1"/>
  <c r="F21" i="1" l="1"/>
  <c r="H24" i="1"/>
  <c r="Q25" i="1"/>
  <c r="D49" i="1"/>
  <c r="F22" i="1" l="1"/>
  <c r="Q26" i="1"/>
  <c r="H25" i="1"/>
  <c r="D50" i="1"/>
  <c r="F23" i="1" l="1"/>
  <c r="H26" i="1"/>
  <c r="Q27" i="1"/>
  <c r="D51" i="1"/>
  <c r="F24" i="1" l="1"/>
  <c r="Q28" i="1"/>
  <c r="H27" i="1"/>
  <c r="D52" i="1"/>
  <c r="F25" i="1" l="1"/>
  <c r="Q29" i="1"/>
  <c r="H28" i="1"/>
  <c r="D53" i="1"/>
  <c r="F26" i="1" l="1"/>
  <c r="H29" i="1"/>
  <c r="Q30" i="1"/>
  <c r="D54" i="1"/>
  <c r="D55" i="1" s="1"/>
  <c r="D56" i="1" s="1"/>
  <c r="D57" i="1" s="1"/>
  <c r="D58" i="1" s="1"/>
  <c r="D59" i="1" s="1"/>
  <c r="D60" i="1" s="1"/>
  <c r="D61" i="1" s="1"/>
  <c r="D62" i="1" s="1"/>
  <c r="F27" i="1" l="1"/>
  <c r="H30" i="1"/>
  <c r="Q31" i="1"/>
  <c r="F28" i="1" l="1"/>
  <c r="Q32" i="1"/>
  <c r="H31" i="1"/>
  <c r="F29" i="1" l="1"/>
  <c r="H32" i="1"/>
  <c r="Q33" i="1"/>
  <c r="F30" i="1" l="1"/>
  <c r="Q34" i="1"/>
  <c r="H33" i="1"/>
  <c r="F31" i="1" l="1"/>
  <c r="H34" i="1"/>
  <c r="Q35" i="1"/>
  <c r="F32" i="1" l="1"/>
  <c r="Q36" i="1"/>
  <c r="H35" i="1"/>
  <c r="F33" i="1" l="1"/>
  <c r="Q37" i="1"/>
  <c r="H36" i="1"/>
  <c r="F34" i="1" l="1"/>
  <c r="Q38" i="1"/>
  <c r="H37" i="1"/>
  <c r="F35" i="1" l="1"/>
  <c r="Q39" i="1"/>
  <c r="H38" i="1"/>
  <c r="F36" i="1" l="1"/>
  <c r="Q40" i="1"/>
  <c r="H39" i="1"/>
  <c r="F37" i="1" l="1"/>
  <c r="H40" i="1"/>
  <c r="Q41" i="1"/>
  <c r="F38" i="1" l="1"/>
  <c r="Q42" i="1"/>
  <c r="H42" i="1" s="1"/>
  <c r="H41" i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L43" i="1"/>
  <c r="M17" i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F39" i="1" l="1"/>
  <c r="F40" i="1" l="1"/>
  <c r="F42" i="1" l="1"/>
  <c r="F41" i="1"/>
</calcChain>
</file>

<file path=xl/sharedStrings.xml><?xml version="1.0" encoding="utf-8"?>
<sst xmlns="http://schemas.openxmlformats.org/spreadsheetml/2006/main" count="155" uniqueCount="60">
  <si>
    <t>popolazione</t>
  </si>
  <si>
    <t>anno</t>
  </si>
  <si>
    <t>scen1 - tanta acqua</t>
  </si>
  <si>
    <t>acqua per uso umano [m3]</t>
  </si>
  <si>
    <t>hectars irrigated</t>
  </si>
  <si>
    <t>acqua per uso agricolo [m3]</t>
  </si>
  <si>
    <t>tot acqua</t>
  </si>
  <si>
    <t>scen2 - tot acqua</t>
  </si>
  <si>
    <t>scen3 - no acqua</t>
  </si>
  <si>
    <t>in km3</t>
  </si>
  <si>
    <t>in m3</t>
  </si>
  <si>
    <t>scen3 -chiede poca acqua</t>
  </si>
  <si>
    <t>scen2 -  chiede tot acqua</t>
  </si>
  <si>
    <t>scen1 -  chiede tanta acqua</t>
  </si>
  <si>
    <t>ITALY.HY.2015</t>
  </si>
  <si>
    <t>ITALY.HY.2016</t>
  </si>
  <si>
    <t>ITALY.HY.2017</t>
  </si>
  <si>
    <t>ITALY.HY.2018</t>
  </si>
  <si>
    <t>ITALY.HY.2019</t>
  </si>
  <si>
    <t>ITALY.HY.2020</t>
  </si>
  <si>
    <t>ITALY.HY.2021</t>
  </si>
  <si>
    <t>ITALY.HY.2022</t>
  </si>
  <si>
    <t>ITALY.HY.2023</t>
  </si>
  <si>
    <t>ITALY.HY.2024</t>
  </si>
  <si>
    <t>ITALY.HY.2025</t>
  </si>
  <si>
    <t>ITALY.HY.2026</t>
  </si>
  <si>
    <t>ITALY.HY.2027</t>
  </si>
  <si>
    <t>ITALY.HY.2028</t>
  </si>
  <si>
    <t>ITALY.HY.2029</t>
  </si>
  <si>
    <t>ITALY.HY.2030</t>
  </si>
  <si>
    <t>ITALY.HY.2031</t>
  </si>
  <si>
    <t>ITALY.HY.2032</t>
  </si>
  <si>
    <t>ITALY.HY.2033</t>
  </si>
  <si>
    <t>ITALY.HY.2034</t>
  </si>
  <si>
    <t>ITALY.HY.2035</t>
  </si>
  <si>
    <t>ITALY.HY.2036</t>
  </si>
  <si>
    <t>ITALY.HY.2037</t>
  </si>
  <si>
    <t>ITALY.HY.2038</t>
  </si>
  <si>
    <t>ITALY.HY.2039</t>
  </si>
  <si>
    <t>ITALY.HY.2040</t>
  </si>
  <si>
    <t>ITALY.HY.2041</t>
  </si>
  <si>
    <t>ITALY.HY.2042</t>
  </si>
  <si>
    <t>ITALY.HY.2043</t>
  </si>
  <si>
    <t>ITALY.HY.2044</t>
  </si>
  <si>
    <t>ITALY.HY.2045</t>
  </si>
  <si>
    <t>ITALY.HY.2046</t>
  </si>
  <si>
    <t>ITALY.HY.2047</t>
  </si>
  <si>
    <t>ITALY.HY.2048</t>
  </si>
  <si>
    <t>ITALY.HY.2049</t>
  </si>
  <si>
    <t>ITALY.HY.2050</t>
  </si>
  <si>
    <t>ITALY.HY.2051</t>
  </si>
  <si>
    <t>ITALY.HY.2052</t>
  </si>
  <si>
    <t>ITALY.HY.2053</t>
  </si>
  <si>
    <t>ITALY.HY.2054</t>
  </si>
  <si>
    <t>ITALY.HY.2055</t>
  </si>
  <si>
    <t>ITALY.HY.2056</t>
  </si>
  <si>
    <t>ITALY.HY.2057</t>
  </si>
  <si>
    <t>ITALY.HY.2058</t>
  </si>
  <si>
    <t>ITALY.HY.2059</t>
  </si>
  <si>
    <t>ITALY.HY.2060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</si>
</sst>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4" xfId="0" applyNumberFormat="1" applyBorder="1"/>
    <xf numFmtId="3" fontId="0" fillId="2" borderId="4" xfId="0" applyNumberFormat="1" applyFill="1" applyBorder="1"/>
    <xf numFmtId="3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3" fontId="1" fillId="0" borderId="10" xfId="0" applyNumberFormat="1" applyFont="1" applyBorder="1"/>
    <xf numFmtId="3" fontId="0" fillId="0" borderId="10" xfId="0" applyNumberFormat="1" applyBorder="1"/>
    <xf numFmtId="3" fontId="0" fillId="2" borderId="10" xfId="0" applyNumberFormat="1" applyFill="1" applyBorder="1"/>
    <xf numFmtId="3" fontId="0" fillId="0" borderId="11" xfId="0" applyNumberFormat="1" applyBorder="1"/>
    <xf numFmtId="3" fontId="0" fillId="0" borderId="7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2" borderId="5" xfId="0" applyNumberFormat="1" applyFill="1" applyBorder="1"/>
    <xf numFmtId="0" fontId="0" fillId="2" borderId="0" xfId="0" applyFill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scen1 - tanta acqua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Foglio1!$H$8:$H$53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8920794955.2250004</c:v>
                </c:pt>
                <c:pt idx="10">
                  <c:v>8849093457.25</c:v>
                </c:pt>
                <c:pt idx="11">
                  <c:v>8777679561.4500008</c:v>
                </c:pt>
                <c:pt idx="12">
                  <c:v>8706553267.8250008</c:v>
                </c:pt>
                <c:pt idx="13">
                  <c:v>8635714576.3750019</c:v>
                </c:pt>
                <c:pt idx="14">
                  <c:v>8565163487.1000013</c:v>
                </c:pt>
                <c:pt idx="15">
                  <c:v>8494900000.0000019</c:v>
                </c:pt>
                <c:pt idx="16">
                  <c:v>8441814666.6666679</c:v>
                </c:pt>
                <c:pt idx="17">
                  <c:v>8388888000.0000019</c:v>
                </c:pt>
                <c:pt idx="18">
                  <c:v>8336120000.0000019</c:v>
                </c:pt>
                <c:pt idx="19">
                  <c:v>8283510666.6666689</c:v>
                </c:pt>
                <c:pt idx="20">
                  <c:v>8231060000.0000029</c:v>
                </c:pt>
                <c:pt idx="21">
                  <c:v>8178768000.0000029</c:v>
                </c:pt>
                <c:pt idx="22">
                  <c:v>8126634666.6666698</c:v>
                </c:pt>
                <c:pt idx="23">
                  <c:v>8074660000.0000029</c:v>
                </c:pt>
                <c:pt idx="24">
                  <c:v>8022844000.0000038</c:v>
                </c:pt>
                <c:pt idx="25">
                  <c:v>7971186666.6666698</c:v>
                </c:pt>
                <c:pt idx="26">
                  <c:v>7919688000.0000038</c:v>
                </c:pt>
                <c:pt idx="27">
                  <c:v>7868348000.0000038</c:v>
                </c:pt>
                <c:pt idx="28">
                  <c:v>7817166666.6666708</c:v>
                </c:pt>
                <c:pt idx="29">
                  <c:v>7766144000.0000048</c:v>
                </c:pt>
                <c:pt idx="30">
                  <c:v>7715280000.0000048</c:v>
                </c:pt>
                <c:pt idx="31">
                  <c:v>7664574666.6666718</c:v>
                </c:pt>
                <c:pt idx="32">
                  <c:v>7614028000.0000048</c:v>
                </c:pt>
                <c:pt idx="33">
                  <c:v>7563640000.0000048</c:v>
                </c:pt>
                <c:pt idx="34">
                  <c:v>7513410666.6666718</c:v>
                </c:pt>
                <c:pt idx="35">
                  <c:v>7463339999.999999</c:v>
                </c:pt>
                <c:pt idx="36">
                  <c:v>7418587499.999999</c:v>
                </c:pt>
                <c:pt idx="37">
                  <c:v>7373834999.999999</c:v>
                </c:pt>
                <c:pt idx="38">
                  <c:v>7329082499.999999</c:v>
                </c:pt>
                <c:pt idx="39">
                  <c:v>7284329999.999999</c:v>
                </c:pt>
                <c:pt idx="40">
                  <c:v>7239577499.999999</c:v>
                </c:pt>
                <c:pt idx="41">
                  <c:v>7194824999.999999</c:v>
                </c:pt>
                <c:pt idx="42">
                  <c:v>7150072499.999999</c:v>
                </c:pt>
                <c:pt idx="43">
                  <c:v>7105319999.999999</c:v>
                </c:pt>
                <c:pt idx="44">
                  <c:v>7060567499.999999</c:v>
                </c:pt>
                <c:pt idx="45">
                  <c:v>7015814999.999999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A-4580-8570-F2559DFFBD8D}"/>
            </c:ext>
          </c:extLst>
        </c:ser>
        <c:ser>
          <c:idx val="1"/>
          <c:order val="1"/>
          <c:tx>
            <c:strRef>
              <c:f>Foglio1!$G$2</c:f>
              <c:strCache>
                <c:ptCount val="1"/>
                <c:pt idx="0">
                  <c:v>scen2 - tot acqua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Foglio1!$G$8:$G$53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8817405029</c:v>
                </c:pt>
                <c:pt idx="10">
                  <c:v>8643210246.8749981</c:v>
                </c:pt>
                <c:pt idx="11">
                  <c:v>8470199708.9999981</c:v>
                </c:pt>
                <c:pt idx="12">
                  <c:v>8298373415.3749981</c:v>
                </c:pt>
                <c:pt idx="13">
                  <c:v>8127731365.9999971</c:v>
                </c:pt>
                <c:pt idx="14">
                  <c:v>7958273560.8749971</c:v>
                </c:pt>
                <c:pt idx="15">
                  <c:v>7789999999.9999962</c:v>
                </c:pt>
                <c:pt idx="16">
                  <c:v>7638193333.3333292</c:v>
                </c:pt>
                <c:pt idx="17">
                  <c:v>7487039999.9999952</c:v>
                </c:pt>
                <c:pt idx="18">
                  <c:v>7336539999.9999943</c:v>
                </c:pt>
                <c:pt idx="19">
                  <c:v>7186693333.3333282</c:v>
                </c:pt>
                <c:pt idx="20">
                  <c:v>7037499999.9999952</c:v>
                </c:pt>
                <c:pt idx="21">
                  <c:v>6888959999.9999952</c:v>
                </c:pt>
                <c:pt idx="22">
                  <c:v>6741073333.3333292</c:v>
                </c:pt>
                <c:pt idx="23">
                  <c:v>6593839999.9999962</c:v>
                </c:pt>
                <c:pt idx="24">
                  <c:v>6447259999.9999962</c:v>
                </c:pt>
                <c:pt idx="25">
                  <c:v>6301333333.3333302</c:v>
                </c:pt>
                <c:pt idx="26">
                  <c:v>6156059999.9999971</c:v>
                </c:pt>
                <c:pt idx="27">
                  <c:v>6011439999.9999971</c:v>
                </c:pt>
                <c:pt idx="28">
                  <c:v>5867473333.3333311</c:v>
                </c:pt>
                <c:pt idx="29">
                  <c:v>5724159999.9999981</c:v>
                </c:pt>
                <c:pt idx="30">
                  <c:v>5581499999.9999981</c:v>
                </c:pt>
                <c:pt idx="31">
                  <c:v>5439493333.3333311</c:v>
                </c:pt>
                <c:pt idx="32">
                  <c:v>5298139999.9999981</c:v>
                </c:pt>
                <c:pt idx="33">
                  <c:v>5157439999.999999</c:v>
                </c:pt>
                <c:pt idx="34">
                  <c:v>5017393333.3333321</c:v>
                </c:pt>
                <c:pt idx="35">
                  <c:v>4878000000</c:v>
                </c:pt>
                <c:pt idx="36">
                  <c:v>4848750000</c:v>
                </c:pt>
                <c:pt idx="37">
                  <c:v>4819500000</c:v>
                </c:pt>
                <c:pt idx="38">
                  <c:v>4790250000</c:v>
                </c:pt>
                <c:pt idx="39">
                  <c:v>4761000000</c:v>
                </c:pt>
                <c:pt idx="40">
                  <c:v>4731750000</c:v>
                </c:pt>
                <c:pt idx="41">
                  <c:v>4702500000</c:v>
                </c:pt>
                <c:pt idx="42">
                  <c:v>4673250000</c:v>
                </c:pt>
                <c:pt idx="43">
                  <c:v>4644000000</c:v>
                </c:pt>
                <c:pt idx="44">
                  <c:v>4614750000</c:v>
                </c:pt>
                <c:pt idx="45">
                  <c:v>4585500000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A-4580-8570-F2559DFFBD8D}"/>
            </c:ext>
          </c:extLst>
        </c:ser>
        <c:ser>
          <c:idx val="2"/>
          <c:order val="2"/>
          <c:tx>
            <c:strRef>
              <c:f>Foglio1!$F$2</c:f>
              <c:strCache>
                <c:ptCount val="1"/>
                <c:pt idx="0">
                  <c:v>scen3 - no acqua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Foglio1!$F$8:$F$53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8719867362.75</c:v>
                </c:pt>
                <c:pt idx="10">
                  <c:v>8448980803.125</c:v>
                </c:pt>
                <c:pt idx="11">
                  <c:v>8180124376.5</c:v>
                </c:pt>
                <c:pt idx="12">
                  <c:v>7913298082.875</c:v>
                </c:pt>
                <c:pt idx="13">
                  <c:v>7648501922.25</c:v>
                </c:pt>
                <c:pt idx="14">
                  <c:v>7385735894.625</c:v>
                </c:pt>
                <c:pt idx="15">
                  <c:v>7125000000</c:v>
                </c:pt>
                <c:pt idx="16">
                  <c:v>6880060000</c:v>
                </c:pt>
                <c:pt idx="17">
                  <c:v>6636240000</c:v>
                </c:pt>
                <c:pt idx="18">
                  <c:v>6393540000</c:v>
                </c:pt>
                <c:pt idx="19">
                  <c:v>6151960000</c:v>
                </c:pt>
                <c:pt idx="20">
                  <c:v>5911500000</c:v>
                </c:pt>
                <c:pt idx="21">
                  <c:v>5672160000</c:v>
                </c:pt>
                <c:pt idx="22">
                  <c:v>5433940000</c:v>
                </c:pt>
                <c:pt idx="23">
                  <c:v>5196840000</c:v>
                </c:pt>
                <c:pt idx="24">
                  <c:v>4960860000</c:v>
                </c:pt>
                <c:pt idx="25">
                  <c:v>4726000000</c:v>
                </c:pt>
                <c:pt idx="26">
                  <c:v>4492260000</c:v>
                </c:pt>
                <c:pt idx="27">
                  <c:v>4259640000</c:v>
                </c:pt>
                <c:pt idx="28">
                  <c:v>4028140000</c:v>
                </c:pt>
                <c:pt idx="29">
                  <c:v>3797760000</c:v>
                </c:pt>
                <c:pt idx="30">
                  <c:v>3568500000</c:v>
                </c:pt>
                <c:pt idx="31">
                  <c:v>3340360000</c:v>
                </c:pt>
                <c:pt idx="32">
                  <c:v>3113340000</c:v>
                </c:pt>
                <c:pt idx="33">
                  <c:v>2887440000</c:v>
                </c:pt>
                <c:pt idx="34">
                  <c:v>2662660000</c:v>
                </c:pt>
                <c:pt idx="35">
                  <c:v>2439000000</c:v>
                </c:pt>
                <c:pt idx="36">
                  <c:v>2424375000</c:v>
                </c:pt>
                <c:pt idx="37">
                  <c:v>2409750000</c:v>
                </c:pt>
                <c:pt idx="38">
                  <c:v>2395125000</c:v>
                </c:pt>
                <c:pt idx="39">
                  <c:v>2380500000</c:v>
                </c:pt>
                <c:pt idx="40">
                  <c:v>2365875000</c:v>
                </c:pt>
                <c:pt idx="41">
                  <c:v>2351250000</c:v>
                </c:pt>
                <c:pt idx="42">
                  <c:v>2336625000</c:v>
                </c:pt>
                <c:pt idx="43">
                  <c:v>2322000000</c:v>
                </c:pt>
                <c:pt idx="44">
                  <c:v>2307375000</c:v>
                </c:pt>
                <c:pt idx="45">
                  <c:v>2292750000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A-4580-8570-F2559DFF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scen1 - tanta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E86-BE01-564BB9918A4F}"/>
            </c:ext>
          </c:extLst>
        </c:ser>
        <c:ser>
          <c:idx val="4"/>
          <c:order val="1"/>
          <c:tx>
            <c:strRef>
              <c:f>Foglio1!$H$2</c:f>
              <c:strCache>
                <c:ptCount val="1"/>
                <c:pt idx="0">
                  <c:v>scen1 - tanta acqua</c:v>
                </c:pt>
              </c:strCache>
            </c:strRef>
          </c:tx>
          <c:val>
            <c:numRef>
              <c:f>Foglio1!$H$8:$H$53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8920794955.2250004</c:v>
                </c:pt>
                <c:pt idx="10">
                  <c:v>8849093457.25</c:v>
                </c:pt>
                <c:pt idx="11">
                  <c:v>8777679561.4500008</c:v>
                </c:pt>
                <c:pt idx="12">
                  <c:v>8706553267.8250008</c:v>
                </c:pt>
                <c:pt idx="13">
                  <c:v>8635714576.3750019</c:v>
                </c:pt>
                <c:pt idx="14">
                  <c:v>8565163487.1000013</c:v>
                </c:pt>
                <c:pt idx="15">
                  <c:v>8494900000.0000019</c:v>
                </c:pt>
                <c:pt idx="16">
                  <c:v>8441814666.6666679</c:v>
                </c:pt>
                <c:pt idx="17">
                  <c:v>8388888000.0000019</c:v>
                </c:pt>
                <c:pt idx="18">
                  <c:v>8336120000.0000019</c:v>
                </c:pt>
                <c:pt idx="19">
                  <c:v>8283510666.6666689</c:v>
                </c:pt>
                <c:pt idx="20">
                  <c:v>8231060000.0000029</c:v>
                </c:pt>
                <c:pt idx="21">
                  <c:v>8178768000.0000029</c:v>
                </c:pt>
                <c:pt idx="22">
                  <c:v>8126634666.6666698</c:v>
                </c:pt>
                <c:pt idx="23">
                  <c:v>8074660000.0000029</c:v>
                </c:pt>
                <c:pt idx="24">
                  <c:v>8022844000.0000038</c:v>
                </c:pt>
                <c:pt idx="25">
                  <c:v>7971186666.6666698</c:v>
                </c:pt>
                <c:pt idx="26">
                  <c:v>7919688000.0000038</c:v>
                </c:pt>
                <c:pt idx="27">
                  <c:v>7868348000.0000038</c:v>
                </c:pt>
                <c:pt idx="28">
                  <c:v>7817166666.6666708</c:v>
                </c:pt>
                <c:pt idx="29">
                  <c:v>7766144000.0000048</c:v>
                </c:pt>
                <c:pt idx="30">
                  <c:v>7715280000.0000048</c:v>
                </c:pt>
                <c:pt idx="31">
                  <c:v>7664574666.6666718</c:v>
                </c:pt>
                <c:pt idx="32">
                  <c:v>7614028000.0000048</c:v>
                </c:pt>
                <c:pt idx="33">
                  <c:v>7563640000.0000048</c:v>
                </c:pt>
                <c:pt idx="34">
                  <c:v>7513410666.6666718</c:v>
                </c:pt>
                <c:pt idx="35">
                  <c:v>7463339999.999999</c:v>
                </c:pt>
                <c:pt idx="36">
                  <c:v>7418587499.999999</c:v>
                </c:pt>
                <c:pt idx="37">
                  <c:v>7373834999.999999</c:v>
                </c:pt>
                <c:pt idx="38">
                  <c:v>7329082499.999999</c:v>
                </c:pt>
                <c:pt idx="39">
                  <c:v>7284329999.999999</c:v>
                </c:pt>
                <c:pt idx="40">
                  <c:v>7239577499.999999</c:v>
                </c:pt>
                <c:pt idx="41">
                  <c:v>7194824999.999999</c:v>
                </c:pt>
                <c:pt idx="42">
                  <c:v>7150072499.999999</c:v>
                </c:pt>
                <c:pt idx="43">
                  <c:v>7105319999.999999</c:v>
                </c:pt>
                <c:pt idx="44">
                  <c:v>7060567499.999999</c:v>
                </c:pt>
                <c:pt idx="45">
                  <c:v>7015814999.999999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1-4E86-BE01-564BB9918A4F}"/>
            </c:ext>
          </c:extLst>
        </c:ser>
        <c:ser>
          <c:idx val="0"/>
          <c:order val="2"/>
          <c:spPr>
            <a:ln w="25400">
              <a:noFill/>
            </a:ln>
          </c:spPr>
          <c:val>
            <c:numRef>
              <c:f>Foglio1!$H$2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1-4E86-BE01-564BB991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scen2 - tot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A-4BAA-A820-38850F3594D0}"/>
            </c:ext>
          </c:extLst>
        </c:ser>
        <c:ser>
          <c:idx val="4"/>
          <c:order val="1"/>
          <c:tx>
            <c:strRef>
              <c:f>Foglio1!$G$2</c:f>
              <c:strCache>
                <c:ptCount val="1"/>
                <c:pt idx="0">
                  <c:v>scen2 - tot acqua</c:v>
                </c:pt>
              </c:strCache>
            </c:strRef>
          </c:tx>
          <c:val>
            <c:numRef>
              <c:f>Foglio1!$G$8:$G$53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8817405029</c:v>
                </c:pt>
                <c:pt idx="10">
                  <c:v>8643210246.8749981</c:v>
                </c:pt>
                <c:pt idx="11">
                  <c:v>8470199708.9999981</c:v>
                </c:pt>
                <c:pt idx="12">
                  <c:v>8298373415.3749981</c:v>
                </c:pt>
                <c:pt idx="13">
                  <c:v>8127731365.9999971</c:v>
                </c:pt>
                <c:pt idx="14">
                  <c:v>7958273560.8749971</c:v>
                </c:pt>
                <c:pt idx="15">
                  <c:v>7789999999.9999962</c:v>
                </c:pt>
                <c:pt idx="16">
                  <c:v>7638193333.3333292</c:v>
                </c:pt>
                <c:pt idx="17">
                  <c:v>7487039999.9999952</c:v>
                </c:pt>
                <c:pt idx="18">
                  <c:v>7336539999.9999943</c:v>
                </c:pt>
                <c:pt idx="19">
                  <c:v>7186693333.3333282</c:v>
                </c:pt>
                <c:pt idx="20">
                  <c:v>7037499999.9999952</c:v>
                </c:pt>
                <c:pt idx="21">
                  <c:v>6888959999.9999952</c:v>
                </c:pt>
                <c:pt idx="22">
                  <c:v>6741073333.3333292</c:v>
                </c:pt>
                <c:pt idx="23">
                  <c:v>6593839999.9999962</c:v>
                </c:pt>
                <c:pt idx="24">
                  <c:v>6447259999.9999962</c:v>
                </c:pt>
                <c:pt idx="25">
                  <c:v>6301333333.3333302</c:v>
                </c:pt>
                <c:pt idx="26">
                  <c:v>6156059999.9999971</c:v>
                </c:pt>
                <c:pt idx="27">
                  <c:v>6011439999.9999971</c:v>
                </c:pt>
                <c:pt idx="28">
                  <c:v>5867473333.3333311</c:v>
                </c:pt>
                <c:pt idx="29">
                  <c:v>5724159999.9999981</c:v>
                </c:pt>
                <c:pt idx="30">
                  <c:v>5581499999.9999981</c:v>
                </c:pt>
                <c:pt idx="31">
                  <c:v>5439493333.3333311</c:v>
                </c:pt>
                <c:pt idx="32">
                  <c:v>5298139999.9999981</c:v>
                </c:pt>
                <c:pt idx="33">
                  <c:v>5157439999.999999</c:v>
                </c:pt>
                <c:pt idx="34">
                  <c:v>5017393333.3333321</c:v>
                </c:pt>
                <c:pt idx="35">
                  <c:v>4878000000</c:v>
                </c:pt>
                <c:pt idx="36">
                  <c:v>4848750000</c:v>
                </c:pt>
                <c:pt idx="37">
                  <c:v>4819500000</c:v>
                </c:pt>
                <c:pt idx="38">
                  <c:v>4790250000</c:v>
                </c:pt>
                <c:pt idx="39">
                  <c:v>4761000000</c:v>
                </c:pt>
                <c:pt idx="40">
                  <c:v>4731750000</c:v>
                </c:pt>
                <c:pt idx="41">
                  <c:v>4702500000</c:v>
                </c:pt>
                <c:pt idx="42">
                  <c:v>4673250000</c:v>
                </c:pt>
                <c:pt idx="43">
                  <c:v>4644000000</c:v>
                </c:pt>
                <c:pt idx="44">
                  <c:v>4614750000</c:v>
                </c:pt>
                <c:pt idx="45">
                  <c:v>4585500000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A-4BAA-A820-38850F35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scen3 - no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0-4E4B-BB95-25F1782A5772}"/>
            </c:ext>
          </c:extLst>
        </c:ser>
        <c:ser>
          <c:idx val="4"/>
          <c:order val="1"/>
          <c:tx>
            <c:strRef>
              <c:f>Foglio1!$F$2</c:f>
              <c:strCache>
                <c:ptCount val="1"/>
                <c:pt idx="0">
                  <c:v>scen3 - no acqua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Foglio1!$F$8:$F$53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8719867362.75</c:v>
                </c:pt>
                <c:pt idx="10">
                  <c:v>8448980803.125</c:v>
                </c:pt>
                <c:pt idx="11">
                  <c:v>8180124376.5</c:v>
                </c:pt>
                <c:pt idx="12">
                  <c:v>7913298082.875</c:v>
                </c:pt>
                <c:pt idx="13">
                  <c:v>7648501922.25</c:v>
                </c:pt>
                <c:pt idx="14">
                  <c:v>7385735894.625</c:v>
                </c:pt>
                <c:pt idx="15">
                  <c:v>7125000000</c:v>
                </c:pt>
                <c:pt idx="16">
                  <c:v>6880060000</c:v>
                </c:pt>
                <c:pt idx="17">
                  <c:v>6636240000</c:v>
                </c:pt>
                <c:pt idx="18">
                  <c:v>6393540000</c:v>
                </c:pt>
                <c:pt idx="19">
                  <c:v>6151960000</c:v>
                </c:pt>
                <c:pt idx="20">
                  <c:v>5911500000</c:v>
                </c:pt>
                <c:pt idx="21">
                  <c:v>5672160000</c:v>
                </c:pt>
                <c:pt idx="22">
                  <c:v>5433940000</c:v>
                </c:pt>
                <c:pt idx="23">
                  <c:v>5196840000</c:v>
                </c:pt>
                <c:pt idx="24">
                  <c:v>4960860000</c:v>
                </c:pt>
                <c:pt idx="25">
                  <c:v>4726000000</c:v>
                </c:pt>
                <c:pt idx="26">
                  <c:v>4492260000</c:v>
                </c:pt>
                <c:pt idx="27">
                  <c:v>4259640000</c:v>
                </c:pt>
                <c:pt idx="28">
                  <c:v>4028140000</c:v>
                </c:pt>
                <c:pt idx="29">
                  <c:v>3797760000</c:v>
                </c:pt>
                <c:pt idx="30">
                  <c:v>3568500000</c:v>
                </c:pt>
                <c:pt idx="31">
                  <c:v>3340360000</c:v>
                </c:pt>
                <c:pt idx="32">
                  <c:v>3113340000</c:v>
                </c:pt>
                <c:pt idx="33">
                  <c:v>2887440000</c:v>
                </c:pt>
                <c:pt idx="34">
                  <c:v>2662660000</c:v>
                </c:pt>
                <c:pt idx="35">
                  <c:v>2439000000</c:v>
                </c:pt>
                <c:pt idx="36">
                  <c:v>2424375000</c:v>
                </c:pt>
                <c:pt idx="37">
                  <c:v>2409750000</c:v>
                </c:pt>
                <c:pt idx="38">
                  <c:v>2395125000</c:v>
                </c:pt>
                <c:pt idx="39">
                  <c:v>2380500000</c:v>
                </c:pt>
                <c:pt idx="40">
                  <c:v>2365875000</c:v>
                </c:pt>
                <c:pt idx="41">
                  <c:v>2351250000</c:v>
                </c:pt>
                <c:pt idx="42">
                  <c:v>2336625000</c:v>
                </c:pt>
                <c:pt idx="43">
                  <c:v>2322000000</c:v>
                </c:pt>
                <c:pt idx="44">
                  <c:v>2307375000</c:v>
                </c:pt>
                <c:pt idx="45">
                  <c:v>2292750000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0-4E4B-BB95-25F1782A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54</xdr:row>
      <xdr:rowOff>19050</xdr:rowOff>
    </xdr:from>
    <xdr:to>
      <xdr:col>10</xdr:col>
      <xdr:colOff>19050</xdr:colOff>
      <xdr:row>76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2B474D-2C6C-E39A-DB9C-B2D0E098C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53</xdr:row>
      <xdr:rowOff>104775</xdr:rowOff>
    </xdr:from>
    <xdr:to>
      <xdr:col>18</xdr:col>
      <xdr:colOff>314325</xdr:colOff>
      <xdr:row>76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C3406F9-4F5B-44AD-A13A-3D26A5A31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81</xdr:row>
      <xdr:rowOff>180975</xdr:rowOff>
    </xdr:from>
    <xdr:to>
      <xdr:col>9</xdr:col>
      <xdr:colOff>695325</xdr:colOff>
      <xdr:row>104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FE81DE-4A26-43CC-BDDA-C8E9E560B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81</xdr:row>
      <xdr:rowOff>123825</xdr:rowOff>
    </xdr:from>
    <xdr:to>
      <xdr:col>18</xdr:col>
      <xdr:colOff>209550</xdr:colOff>
      <xdr:row>104</xdr:row>
      <xdr:rowOff>38100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450CE1A-6434-4E39-9D07-8CB71A7DF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CB1F-B324-434F-A2F4-7E0E937CA75E}">
  <dimension ref="A1:R63"/>
  <sheetViews>
    <sheetView tabSelected="1" topLeftCell="D1" workbookViewId="0">
      <pane ySplit="1" topLeftCell="A2" activePane="bottomLeft" state="frozen"/>
      <selection pane="bottomLeft" activeCell="F1" sqref="F1:H53"/>
    </sheetView>
  </sheetViews>
  <sheetFormatPr defaultRowHeight="15" x14ac:dyDescent="0.25"/>
  <cols>
    <col min="3" max="3" width="0.28515625" customWidth="1"/>
    <col min="4" max="4" width="12.7109375" bestFit="1" customWidth="1"/>
    <col min="6" max="6" width="15.5703125" bestFit="1" customWidth="1"/>
    <col min="7" max="7" width="15.85546875" bestFit="1" customWidth="1"/>
    <col min="8" max="8" width="18" bestFit="1" customWidth="1"/>
    <col min="10" max="10" width="12.7109375" bestFit="1" customWidth="1"/>
    <col min="12" max="12" width="13.85546875" bestFit="1" customWidth="1"/>
  </cols>
  <sheetData>
    <row r="1" spans="1:18" x14ac:dyDescent="0.25">
      <c r="B1" t="s">
        <v>1</v>
      </c>
      <c r="D1" s="12" t="s">
        <v>0</v>
      </c>
      <c r="F1" s="3" t="s">
        <v>3</v>
      </c>
      <c r="G1" s="4"/>
      <c r="H1" s="5"/>
      <c r="J1" s="3" t="s">
        <v>5</v>
      </c>
      <c r="K1" s="4"/>
      <c r="L1" s="5"/>
    </row>
    <row r="2" spans="1:18" x14ac:dyDescent="0.25">
      <c r="D2" s="13"/>
      <c r="F2" s="6" t="s">
        <v>8</v>
      </c>
      <c r="G2" t="s">
        <v>7</v>
      </c>
      <c r="H2" s="7" t="s">
        <v>2</v>
      </c>
      <c r="J2" s="6" t="s">
        <v>4</v>
      </c>
      <c r="L2" s="7" t="s">
        <v>6</v>
      </c>
    </row>
    <row r="3" spans="1:18" x14ac:dyDescent="0.25">
      <c r="B3">
        <v>2010</v>
      </c>
      <c r="D3" s="14">
        <v>58729389.299999997</v>
      </c>
      <c r="F3" s="6"/>
      <c r="H3" s="7"/>
      <c r="J3" s="8">
        <v>2489915</v>
      </c>
      <c r="L3" s="21">
        <v>11618000000</v>
      </c>
      <c r="N3" s="22">
        <f>L3/(J3*1000)</f>
        <v>4.6660227357158774</v>
      </c>
    </row>
    <row r="4" spans="1:18" x14ac:dyDescent="0.25">
      <c r="B4">
        <v>2011</v>
      </c>
      <c r="D4" s="14">
        <v>59364690</v>
      </c>
      <c r="F4" s="6"/>
      <c r="H4" s="7"/>
      <c r="J4" s="8">
        <f>J$3*D4/D3</f>
        <v>2516849.4660534468</v>
      </c>
      <c r="L4" s="7"/>
    </row>
    <row r="5" spans="1:18" x14ac:dyDescent="0.25">
      <c r="B5">
        <v>2012</v>
      </c>
      <c r="D5" s="14">
        <v>59394207</v>
      </c>
      <c r="F5" s="6"/>
      <c r="H5" s="7"/>
      <c r="J5" s="8">
        <f t="shared" ref="J5:J15" si="0">J$3*D5/D4</f>
        <v>2491153.0224853358</v>
      </c>
      <c r="L5" s="7"/>
    </row>
    <row r="6" spans="1:18" x14ac:dyDescent="0.25">
      <c r="B6">
        <v>2013</v>
      </c>
      <c r="D6" s="14">
        <v>59685227</v>
      </c>
      <c r="F6" s="6"/>
      <c r="H6" s="7"/>
      <c r="J6" s="8">
        <f t="shared" si="0"/>
        <v>2502115.0966070648</v>
      </c>
      <c r="L6" s="7"/>
    </row>
    <row r="7" spans="1:18" x14ac:dyDescent="0.25">
      <c r="B7">
        <v>2014</v>
      </c>
      <c r="D7" s="14">
        <v>60782668</v>
      </c>
      <c r="F7" s="6"/>
      <c r="H7" s="7"/>
      <c r="J7" s="8">
        <f t="shared" si="0"/>
        <v>2535697.4313462861</v>
      </c>
      <c r="L7" s="7"/>
    </row>
    <row r="8" spans="1:18" x14ac:dyDescent="0.25">
      <c r="B8">
        <v>2015</v>
      </c>
      <c r="D8" s="14">
        <v>60795612</v>
      </c>
      <c r="F8" s="8">
        <f>D8*O8</f>
        <v>9301728636</v>
      </c>
      <c r="G8" s="1">
        <f>D8*P8</f>
        <v>9301728636</v>
      </c>
      <c r="H8" s="19">
        <f>D8*Q8</f>
        <v>9301728636</v>
      </c>
      <c r="J8" s="8">
        <f t="shared" si="0"/>
        <v>2490445.2409522398</v>
      </c>
      <c r="L8" s="19">
        <f>J8*$N$3*1000</f>
        <v>11620474116.338558</v>
      </c>
      <c r="O8">
        <v>153</v>
      </c>
      <c r="P8">
        <v>153</v>
      </c>
      <c r="Q8">
        <v>153</v>
      </c>
    </row>
    <row r="9" spans="1:18" x14ac:dyDescent="0.25">
      <c r="B9">
        <v>2016</v>
      </c>
      <c r="D9" s="14">
        <v>60665551</v>
      </c>
      <c r="F9" s="8">
        <f t="shared" ref="F9:F53" si="1">D9*O9</f>
        <v>9281829303</v>
      </c>
      <c r="G9" s="1">
        <f t="shared" ref="G9:G53" si="2">D9*P9</f>
        <v>9281829303</v>
      </c>
      <c r="H9" s="19">
        <f t="shared" ref="H9:H53" si="3">D9*Q9</f>
        <v>9281829303</v>
      </c>
      <c r="J9" s="8">
        <f t="shared" si="0"/>
        <v>2484588.2860454633</v>
      </c>
      <c r="L9" s="19">
        <f t="shared" ref="L9:L53" si="4">J9*$N$3*1000</f>
        <v>11593145431.581474</v>
      </c>
      <c r="O9">
        <v>153</v>
      </c>
      <c r="P9">
        <v>153</v>
      </c>
      <c r="Q9">
        <v>153</v>
      </c>
    </row>
    <row r="10" spans="1:18" x14ac:dyDescent="0.25">
      <c r="B10">
        <v>2017</v>
      </c>
      <c r="D10" s="14">
        <v>60589445</v>
      </c>
      <c r="F10" s="8">
        <f t="shared" si="1"/>
        <v>9270185085</v>
      </c>
      <c r="G10" s="1">
        <f t="shared" si="2"/>
        <v>9270185085</v>
      </c>
      <c r="H10" s="19">
        <f t="shared" si="3"/>
        <v>9270185085</v>
      </c>
      <c r="J10" s="8">
        <f t="shared" si="0"/>
        <v>2486791.3578692297</v>
      </c>
      <c r="L10" s="19">
        <f t="shared" si="4"/>
        <v>11603425014.799585</v>
      </c>
      <c r="O10">
        <v>153</v>
      </c>
      <c r="P10">
        <v>153</v>
      </c>
      <c r="Q10">
        <v>153</v>
      </c>
    </row>
    <row r="11" spans="1:18" x14ac:dyDescent="0.25">
      <c r="B11">
        <v>2018</v>
      </c>
      <c r="D11" s="14">
        <v>60483973</v>
      </c>
      <c r="F11" s="8">
        <f t="shared" si="1"/>
        <v>9254047869</v>
      </c>
      <c r="G11" s="1">
        <f t="shared" si="2"/>
        <v>9254047869</v>
      </c>
      <c r="H11" s="19">
        <f t="shared" si="3"/>
        <v>9254047869</v>
      </c>
      <c r="J11" s="8">
        <f t="shared" si="0"/>
        <v>2485580.642507866</v>
      </c>
      <c r="L11" s="19">
        <f t="shared" si="4"/>
        <v>11597775789.39698</v>
      </c>
      <c r="O11">
        <v>153</v>
      </c>
      <c r="P11">
        <v>153</v>
      </c>
      <c r="Q11">
        <v>153</v>
      </c>
    </row>
    <row r="12" spans="1:18" x14ac:dyDescent="0.25">
      <c r="B12">
        <v>2019</v>
      </c>
      <c r="D12" s="14">
        <v>59816673</v>
      </c>
      <c r="F12" s="8">
        <f t="shared" si="1"/>
        <v>9151950969</v>
      </c>
      <c r="G12" s="1">
        <f t="shared" si="2"/>
        <v>9151950969</v>
      </c>
      <c r="H12" s="19">
        <f t="shared" si="3"/>
        <v>9151950969</v>
      </c>
      <c r="J12" s="8">
        <f t="shared" si="0"/>
        <v>2462444.5777197042</v>
      </c>
      <c r="L12" s="19">
        <f t="shared" si="4"/>
        <v>11489822385.080423</v>
      </c>
      <c r="O12">
        <v>153</v>
      </c>
      <c r="P12">
        <v>153</v>
      </c>
      <c r="Q12">
        <v>153</v>
      </c>
    </row>
    <row r="13" spans="1:18" x14ac:dyDescent="0.25">
      <c r="B13">
        <v>2020</v>
      </c>
      <c r="D13" s="14">
        <v>59641488</v>
      </c>
      <c r="F13" s="8">
        <f t="shared" si="1"/>
        <v>9125147664</v>
      </c>
      <c r="G13" s="1">
        <f t="shared" si="2"/>
        <v>9125147664</v>
      </c>
      <c r="H13" s="19">
        <f t="shared" si="3"/>
        <v>9125147664</v>
      </c>
      <c r="J13" s="8">
        <f t="shared" si="0"/>
        <v>2482622.789694773</v>
      </c>
      <c r="L13" s="19">
        <f t="shared" si="4"/>
        <v>11583974380.92219</v>
      </c>
      <c r="O13">
        <v>153</v>
      </c>
      <c r="P13">
        <v>153</v>
      </c>
      <c r="Q13">
        <v>153</v>
      </c>
    </row>
    <row r="14" spans="1:18" x14ac:dyDescent="0.25">
      <c r="B14">
        <v>2021</v>
      </c>
      <c r="D14" s="14">
        <v>59236213</v>
      </c>
      <c r="F14" s="8">
        <f t="shared" si="1"/>
        <v>9063140589</v>
      </c>
      <c r="G14" s="1">
        <f t="shared" si="2"/>
        <v>9063140589</v>
      </c>
      <c r="H14" s="19">
        <f t="shared" si="3"/>
        <v>9063140589</v>
      </c>
      <c r="J14" s="8">
        <f t="shared" si="0"/>
        <v>2472995.5646293568</v>
      </c>
      <c r="L14" s="19">
        <f t="shared" si="4"/>
        <v>11539053529.885101</v>
      </c>
      <c r="O14">
        <v>153</v>
      </c>
      <c r="P14">
        <v>153</v>
      </c>
      <c r="Q14">
        <v>153</v>
      </c>
    </row>
    <row r="15" spans="1:18" x14ac:dyDescent="0.25">
      <c r="B15">
        <v>2022</v>
      </c>
      <c r="D15" s="14">
        <v>59030133</v>
      </c>
      <c r="F15" s="8">
        <f t="shared" si="1"/>
        <v>9031610349</v>
      </c>
      <c r="G15" s="1">
        <f t="shared" si="2"/>
        <v>9031610349</v>
      </c>
      <c r="H15" s="19">
        <f t="shared" si="3"/>
        <v>9031610349</v>
      </c>
      <c r="J15" s="8">
        <f t="shared" si="0"/>
        <v>2481252.7027798858</v>
      </c>
      <c r="L15" s="19">
        <f t="shared" si="4"/>
        <v>11577581524.227419</v>
      </c>
      <c r="O15">
        <v>153</v>
      </c>
      <c r="P15">
        <v>153</v>
      </c>
      <c r="Q15">
        <v>153</v>
      </c>
    </row>
    <row r="16" spans="1:18" x14ac:dyDescent="0.25">
      <c r="A16">
        <f>COUNTBLANK(C15:C22)</f>
        <v>8</v>
      </c>
      <c r="B16">
        <v>2023</v>
      </c>
      <c r="D16" s="15">
        <f t="shared" ref="D16:D22" si="5">D15-(D$15-D$23)/A$16</f>
        <v>58776366.375</v>
      </c>
      <c r="F16" s="8">
        <f t="shared" si="1"/>
        <v>8992784055.375</v>
      </c>
      <c r="G16" s="1">
        <f t="shared" si="2"/>
        <v>8992784055.375</v>
      </c>
      <c r="H16" s="19">
        <f t="shared" si="3"/>
        <v>8992784055.375</v>
      </c>
      <c r="J16" s="8">
        <f>J$3*D16/D15*M16</f>
        <v>2479211.0206258236</v>
      </c>
      <c r="L16" s="19">
        <f t="shared" si="4"/>
        <v>11568054988.877459</v>
      </c>
      <c r="M16">
        <v>1</v>
      </c>
      <c r="O16">
        <v>153</v>
      </c>
      <c r="P16">
        <v>153</v>
      </c>
      <c r="Q16">
        <v>153</v>
      </c>
      <c r="R16">
        <f>COUNTBLANK(R17:R43)</f>
        <v>27</v>
      </c>
    </row>
    <row r="17" spans="1:17" x14ac:dyDescent="0.25">
      <c r="B17">
        <v>2024</v>
      </c>
      <c r="D17" s="15">
        <f t="shared" si="5"/>
        <v>58522599.75</v>
      </c>
      <c r="F17" s="8">
        <f t="shared" si="1"/>
        <v>8719867362.75</v>
      </c>
      <c r="G17" s="1">
        <f t="shared" si="2"/>
        <v>8817405029</v>
      </c>
      <c r="H17" s="19">
        <f t="shared" si="3"/>
        <v>8920794955.2250004</v>
      </c>
      <c r="J17" s="8">
        <f t="shared" ref="J17:J42" si="6">J$3*D17/D16*M17</f>
        <v>2469982.7143811933</v>
      </c>
      <c r="L17" s="19">
        <f t="shared" si="4"/>
        <v>11524995502.127863</v>
      </c>
      <c r="M17">
        <f>M16-(M$16-M$43)/R$16</f>
        <v>0.99629629629629635</v>
      </c>
      <c r="O17">
        <f>O16-(O$16-O$43)/R$16</f>
        <v>149</v>
      </c>
      <c r="P17">
        <f>P16-(P$16-P$43)/R$16</f>
        <v>150.66666666666666</v>
      </c>
      <c r="Q17">
        <f>Q16-(Q$16-Q$43)/R$16</f>
        <v>152.43333333333334</v>
      </c>
    </row>
    <row r="18" spans="1:17" x14ac:dyDescent="0.25">
      <c r="B18">
        <v>2025</v>
      </c>
      <c r="D18" s="15">
        <f t="shared" si="5"/>
        <v>58268833.125</v>
      </c>
      <c r="F18" s="8">
        <f t="shared" si="1"/>
        <v>8448980803.125</v>
      </c>
      <c r="G18" s="1">
        <f t="shared" si="2"/>
        <v>8643210246.8749981</v>
      </c>
      <c r="H18" s="19">
        <f t="shared" si="3"/>
        <v>8849093457.25</v>
      </c>
      <c r="J18" s="8">
        <f t="shared" si="6"/>
        <v>2460754.3526430838</v>
      </c>
      <c r="L18" s="19">
        <f t="shared" si="4"/>
        <v>11481935756.444435</v>
      </c>
      <c r="M18">
        <f t="shared" ref="M18:M42" si="7">M17-(M$16-M$43)/R$16</f>
        <v>0.99259259259259269</v>
      </c>
      <c r="O18">
        <f t="shared" ref="O18:O42" si="8">O17-(O$16-O$43)/R$16</f>
        <v>145</v>
      </c>
      <c r="P18">
        <f t="shared" ref="P18:P42" si="9">P17-(P$16-P$43)/R$16</f>
        <v>148.33333333333331</v>
      </c>
      <c r="Q18">
        <f t="shared" ref="Q18:Q42" si="10">Q17-(Q$16-Q$43)/R$16</f>
        <v>151.86666666666667</v>
      </c>
    </row>
    <row r="19" spans="1:17" x14ac:dyDescent="0.25">
      <c r="B19">
        <v>2026</v>
      </c>
      <c r="D19" s="15">
        <f t="shared" si="5"/>
        <v>58015066.5</v>
      </c>
      <c r="F19" s="8">
        <f t="shared" si="1"/>
        <v>8180124376.5</v>
      </c>
      <c r="G19" s="1">
        <f t="shared" si="2"/>
        <v>8470199708.9999981</v>
      </c>
      <c r="H19" s="19">
        <f t="shared" si="3"/>
        <v>8777679561.4500008</v>
      </c>
      <c r="J19" s="8">
        <f t="shared" si="6"/>
        <v>2451525.9346864559</v>
      </c>
      <c r="L19" s="19">
        <f t="shared" si="4"/>
        <v>11438875748.44412</v>
      </c>
      <c r="M19">
        <f t="shared" si="7"/>
        <v>0.98888888888888904</v>
      </c>
      <c r="O19">
        <f t="shared" si="8"/>
        <v>141</v>
      </c>
      <c r="P19">
        <f t="shared" si="9"/>
        <v>145.99999999999997</v>
      </c>
      <c r="Q19">
        <f t="shared" si="10"/>
        <v>151.30000000000001</v>
      </c>
    </row>
    <row r="20" spans="1:17" x14ac:dyDescent="0.25">
      <c r="B20">
        <v>2027</v>
      </c>
      <c r="D20" s="15">
        <f t="shared" si="5"/>
        <v>57761299.875</v>
      </c>
      <c r="F20" s="8">
        <f t="shared" si="1"/>
        <v>7913298082.875</v>
      </c>
      <c r="G20" s="1">
        <f t="shared" si="2"/>
        <v>8298373415.3749981</v>
      </c>
      <c r="H20" s="19">
        <f t="shared" si="3"/>
        <v>8706553267.8250008</v>
      </c>
      <c r="J20" s="8">
        <f t="shared" si="6"/>
        <v>2442297.4597735861</v>
      </c>
      <c r="L20" s="19">
        <f t="shared" si="4"/>
        <v>11395815474.684687</v>
      </c>
      <c r="M20">
        <f t="shared" si="7"/>
        <v>0.98518518518518539</v>
      </c>
      <c r="O20">
        <f t="shared" si="8"/>
        <v>137</v>
      </c>
      <c r="P20">
        <f t="shared" si="9"/>
        <v>143.66666666666663</v>
      </c>
      <c r="Q20">
        <f t="shared" si="10"/>
        <v>150.73333333333335</v>
      </c>
    </row>
    <row r="21" spans="1:17" x14ac:dyDescent="0.25">
      <c r="B21">
        <v>2028</v>
      </c>
      <c r="D21" s="15">
        <f t="shared" si="5"/>
        <v>57507533.25</v>
      </c>
      <c r="F21" s="8">
        <f t="shared" si="1"/>
        <v>7648501922.25</v>
      </c>
      <c r="G21" s="1">
        <f t="shared" si="2"/>
        <v>8127731365.9999971</v>
      </c>
      <c r="H21" s="19">
        <f t="shared" si="3"/>
        <v>8635714576.3750019</v>
      </c>
      <c r="J21" s="8">
        <f t="shared" si="6"/>
        <v>2433068.9271537843</v>
      </c>
      <c r="L21" s="19">
        <f t="shared" si="4"/>
        <v>11352754931.663395</v>
      </c>
      <c r="M21">
        <f t="shared" si="7"/>
        <v>0.98148148148148173</v>
      </c>
      <c r="O21">
        <f t="shared" si="8"/>
        <v>133</v>
      </c>
      <c r="P21">
        <f t="shared" si="9"/>
        <v>141.33333333333329</v>
      </c>
      <c r="Q21">
        <f t="shared" si="10"/>
        <v>150.16666666666669</v>
      </c>
    </row>
    <row r="22" spans="1:17" x14ac:dyDescent="0.25">
      <c r="B22">
        <v>2029</v>
      </c>
      <c r="D22" s="15">
        <f t="shared" si="5"/>
        <v>57253766.625</v>
      </c>
      <c r="F22" s="8">
        <f t="shared" si="1"/>
        <v>7385735894.625</v>
      </c>
      <c r="G22" s="1">
        <f t="shared" si="2"/>
        <v>7958273560.8749971</v>
      </c>
      <c r="H22" s="19">
        <f t="shared" si="3"/>
        <v>8565163487.1000013</v>
      </c>
      <c r="J22" s="8">
        <f t="shared" si="6"/>
        <v>2423840.3360631112</v>
      </c>
      <c r="L22" s="19">
        <f t="shared" si="4"/>
        <v>11309694115.815689</v>
      </c>
      <c r="M22">
        <f t="shared" si="7"/>
        <v>0.97777777777777808</v>
      </c>
      <c r="O22">
        <f t="shared" si="8"/>
        <v>129</v>
      </c>
      <c r="P22">
        <f t="shared" si="9"/>
        <v>138.99999999999994</v>
      </c>
      <c r="Q22">
        <f t="shared" si="10"/>
        <v>149.60000000000002</v>
      </c>
    </row>
    <row r="23" spans="1:17" x14ac:dyDescent="0.25">
      <c r="B23">
        <v>2030</v>
      </c>
      <c r="D23" s="16">
        <v>57000000</v>
      </c>
      <c r="F23" s="9">
        <f t="shared" si="1"/>
        <v>7125000000</v>
      </c>
      <c r="G23" s="1">
        <f t="shared" si="2"/>
        <v>7789999999.9999962</v>
      </c>
      <c r="H23" s="19">
        <f t="shared" si="3"/>
        <v>8494900000.0000019</v>
      </c>
      <c r="J23" s="8">
        <f t="shared" si="6"/>
        <v>2414611.6857240829</v>
      </c>
      <c r="L23" s="19">
        <f t="shared" si="4"/>
        <v>11266633023.513813</v>
      </c>
      <c r="M23">
        <f t="shared" si="7"/>
        <v>0.97407407407407443</v>
      </c>
      <c r="O23">
        <f t="shared" si="8"/>
        <v>125</v>
      </c>
      <c r="P23">
        <f t="shared" si="9"/>
        <v>136.6666666666666</v>
      </c>
      <c r="Q23">
        <f t="shared" si="10"/>
        <v>149.03333333333336</v>
      </c>
    </row>
    <row r="24" spans="1:17" x14ac:dyDescent="0.25">
      <c r="A24">
        <f>COUNTBLANK(C24:C43)</f>
        <v>20</v>
      </c>
      <c r="B24">
        <v>2031</v>
      </c>
      <c r="D24" s="15">
        <f t="shared" ref="D24:D42" si="11">D23-(D$23-D$43)/A$24</f>
        <v>56860000</v>
      </c>
      <c r="F24" s="8">
        <f t="shared" si="1"/>
        <v>6880060000</v>
      </c>
      <c r="G24" s="1">
        <f t="shared" si="2"/>
        <v>7638193333.3333292</v>
      </c>
      <c r="H24" s="19">
        <f t="shared" si="3"/>
        <v>8441814666.6666679</v>
      </c>
      <c r="J24" s="8">
        <f t="shared" si="6"/>
        <v>2410205.3624301506</v>
      </c>
      <c r="L24" s="19">
        <f t="shared" si="4"/>
        <v>11246073018.843409</v>
      </c>
      <c r="M24">
        <f t="shared" si="7"/>
        <v>0.97037037037037077</v>
      </c>
      <c r="O24">
        <f t="shared" si="8"/>
        <v>121</v>
      </c>
      <c r="P24">
        <f t="shared" si="9"/>
        <v>134.33333333333326</v>
      </c>
      <c r="Q24">
        <f t="shared" si="10"/>
        <v>148.4666666666667</v>
      </c>
    </row>
    <row r="25" spans="1:17" x14ac:dyDescent="0.25">
      <c r="B25">
        <v>2032</v>
      </c>
      <c r="D25" s="15">
        <f t="shared" si="11"/>
        <v>56720000</v>
      </c>
      <c r="F25" s="8">
        <f t="shared" si="1"/>
        <v>6636240000</v>
      </c>
      <c r="G25" s="1">
        <f t="shared" si="2"/>
        <v>7487039999.9999952</v>
      </c>
      <c r="H25" s="19">
        <f t="shared" si="3"/>
        <v>8388888000.0000019</v>
      </c>
      <c r="J25" s="8">
        <f t="shared" si="6"/>
        <v>2400991.5495368754</v>
      </c>
      <c r="L25" s="19">
        <f t="shared" si="4"/>
        <v>11203081158.400755</v>
      </c>
      <c r="M25">
        <f t="shared" si="7"/>
        <v>0.96666666666666712</v>
      </c>
      <c r="O25">
        <f t="shared" si="8"/>
        <v>117</v>
      </c>
      <c r="P25">
        <f t="shared" si="9"/>
        <v>131.99999999999991</v>
      </c>
      <c r="Q25">
        <f t="shared" si="10"/>
        <v>147.90000000000003</v>
      </c>
    </row>
    <row r="26" spans="1:17" x14ac:dyDescent="0.25">
      <c r="B26">
        <v>2033</v>
      </c>
      <c r="D26" s="15">
        <f t="shared" si="11"/>
        <v>56580000</v>
      </c>
      <c r="F26" s="8">
        <f t="shared" si="1"/>
        <v>6393540000</v>
      </c>
      <c r="G26" s="1">
        <f t="shared" si="2"/>
        <v>7336539999.9999943</v>
      </c>
      <c r="H26" s="19">
        <f t="shared" si="3"/>
        <v>8336120000.0000019</v>
      </c>
      <c r="J26" s="8">
        <f t="shared" si="6"/>
        <v>2391777.7766024149</v>
      </c>
      <c r="L26" s="19">
        <f t="shared" si="4"/>
        <v>11160089484.406837</v>
      </c>
      <c r="M26">
        <f t="shared" si="7"/>
        <v>0.96296296296296346</v>
      </c>
      <c r="O26">
        <f t="shared" si="8"/>
        <v>113</v>
      </c>
      <c r="P26">
        <f t="shared" si="9"/>
        <v>129.66666666666657</v>
      </c>
      <c r="Q26">
        <f t="shared" si="10"/>
        <v>147.33333333333337</v>
      </c>
    </row>
    <row r="27" spans="1:17" x14ac:dyDescent="0.25">
      <c r="B27">
        <v>2034</v>
      </c>
      <c r="D27" s="15">
        <f t="shared" si="11"/>
        <v>56440000</v>
      </c>
      <c r="F27" s="8">
        <f t="shared" si="1"/>
        <v>6151960000</v>
      </c>
      <c r="G27" s="1">
        <f t="shared" si="2"/>
        <v>7186693333.3333282</v>
      </c>
      <c r="H27" s="19">
        <f t="shared" si="3"/>
        <v>8283510666.6666689</v>
      </c>
      <c r="J27" s="8">
        <f t="shared" si="6"/>
        <v>2382564.0439233873</v>
      </c>
      <c r="L27" s="19">
        <f t="shared" si="4"/>
        <v>11117097998.245687</v>
      </c>
      <c r="M27">
        <f t="shared" si="7"/>
        <v>0.95925925925925981</v>
      </c>
      <c r="O27">
        <f t="shared" si="8"/>
        <v>109</v>
      </c>
      <c r="P27">
        <f t="shared" si="9"/>
        <v>127.33333333333324</v>
      </c>
      <c r="Q27">
        <f t="shared" si="10"/>
        <v>146.76666666666671</v>
      </c>
    </row>
    <row r="28" spans="1:17" x14ac:dyDescent="0.25">
      <c r="B28">
        <v>2035</v>
      </c>
      <c r="D28" s="15">
        <f t="shared" si="11"/>
        <v>56300000</v>
      </c>
      <c r="F28" s="8">
        <f t="shared" si="1"/>
        <v>5911500000</v>
      </c>
      <c r="G28" s="1">
        <f t="shared" si="2"/>
        <v>7037499999.9999952</v>
      </c>
      <c r="H28" s="19">
        <f t="shared" si="3"/>
        <v>8231060000.0000029</v>
      </c>
      <c r="J28" s="8">
        <f t="shared" si="6"/>
        <v>2373350.3517993558</v>
      </c>
      <c r="L28" s="19">
        <f t="shared" si="4"/>
        <v>11074106701.315069</v>
      </c>
      <c r="M28">
        <f t="shared" si="7"/>
        <v>0.95555555555555616</v>
      </c>
      <c r="O28">
        <f t="shared" si="8"/>
        <v>105</v>
      </c>
      <c r="P28">
        <f t="shared" si="9"/>
        <v>124.99999999999991</v>
      </c>
      <c r="Q28">
        <f t="shared" si="10"/>
        <v>146.20000000000005</v>
      </c>
    </row>
    <row r="29" spans="1:17" x14ac:dyDescent="0.25">
      <c r="B29">
        <v>2036</v>
      </c>
      <c r="D29" s="15">
        <f t="shared" si="11"/>
        <v>56160000</v>
      </c>
      <c r="F29" s="8">
        <f t="shared" si="1"/>
        <v>5672160000</v>
      </c>
      <c r="G29" s="1">
        <f t="shared" si="2"/>
        <v>6888959999.9999952</v>
      </c>
      <c r="H29" s="19">
        <f t="shared" si="3"/>
        <v>8178768000.0000029</v>
      </c>
      <c r="J29" s="8">
        <f t="shared" si="6"/>
        <v>2364136.7005328615</v>
      </c>
      <c r="L29" s="19">
        <f t="shared" si="4"/>
        <v>11031115595.026651</v>
      </c>
      <c r="M29">
        <f t="shared" si="7"/>
        <v>0.9518518518518525</v>
      </c>
      <c r="O29">
        <f t="shared" si="8"/>
        <v>101</v>
      </c>
      <c r="P29">
        <f t="shared" si="9"/>
        <v>122.66666666666659</v>
      </c>
      <c r="Q29">
        <f t="shared" si="10"/>
        <v>145.63333333333338</v>
      </c>
    </row>
    <row r="30" spans="1:17" x14ac:dyDescent="0.25">
      <c r="B30">
        <v>2037</v>
      </c>
      <c r="D30" s="15">
        <f t="shared" si="11"/>
        <v>56020000</v>
      </c>
      <c r="F30" s="8">
        <f t="shared" si="1"/>
        <v>5433940000</v>
      </c>
      <c r="G30" s="1">
        <f t="shared" si="2"/>
        <v>6741073333.3333292</v>
      </c>
      <c r="H30" s="19">
        <f t="shared" si="3"/>
        <v>8126634666.6666698</v>
      </c>
      <c r="J30" s="8">
        <f t="shared" si="6"/>
        <v>2354923.090429463</v>
      </c>
      <c r="L30" s="19">
        <f t="shared" si="4"/>
        <v>10988124680.806171</v>
      </c>
      <c r="M30">
        <f t="shared" si="7"/>
        <v>0.94814814814814885</v>
      </c>
      <c r="O30">
        <f t="shared" si="8"/>
        <v>97</v>
      </c>
      <c r="P30">
        <f t="shared" si="9"/>
        <v>120.33333333333326</v>
      </c>
      <c r="Q30">
        <f t="shared" si="10"/>
        <v>145.06666666666672</v>
      </c>
    </row>
    <row r="31" spans="1:17" x14ac:dyDescent="0.25">
      <c r="B31">
        <v>2038</v>
      </c>
      <c r="D31" s="15">
        <f t="shared" si="11"/>
        <v>55880000</v>
      </c>
      <c r="F31" s="8">
        <f t="shared" si="1"/>
        <v>5196840000</v>
      </c>
      <c r="G31" s="1">
        <f t="shared" si="2"/>
        <v>6593839999.9999962</v>
      </c>
      <c r="H31" s="19">
        <f t="shared" si="3"/>
        <v>8074660000.0000029</v>
      </c>
      <c r="J31" s="8">
        <f t="shared" si="6"/>
        <v>2345709.5217977725</v>
      </c>
      <c r="L31" s="19">
        <f t="shared" si="4"/>
        <v>10945133960.093624</v>
      </c>
      <c r="M31">
        <f t="shared" si="7"/>
        <v>0.9444444444444452</v>
      </c>
      <c r="O31">
        <f t="shared" si="8"/>
        <v>93</v>
      </c>
      <c r="P31">
        <f t="shared" si="9"/>
        <v>117.99999999999993</v>
      </c>
      <c r="Q31">
        <f t="shared" si="10"/>
        <v>144.50000000000006</v>
      </c>
    </row>
    <row r="32" spans="1:17" x14ac:dyDescent="0.25">
      <c r="B32">
        <v>2039</v>
      </c>
      <c r="D32" s="15">
        <f t="shared" si="11"/>
        <v>55740000</v>
      </c>
      <c r="F32" s="8">
        <f t="shared" si="1"/>
        <v>4960860000</v>
      </c>
      <c r="G32" s="1">
        <f t="shared" si="2"/>
        <v>6447259999.9999962</v>
      </c>
      <c r="H32" s="19">
        <f t="shared" si="3"/>
        <v>8022844000.0000038</v>
      </c>
      <c r="J32" s="8">
        <f t="shared" si="6"/>
        <v>2336495.9949494968</v>
      </c>
      <c r="L32" s="19">
        <f t="shared" si="4"/>
        <v>10902143434.343443</v>
      </c>
      <c r="M32">
        <f t="shared" si="7"/>
        <v>0.94074074074074154</v>
      </c>
      <c r="O32">
        <f t="shared" si="8"/>
        <v>89</v>
      </c>
      <c r="P32">
        <f t="shared" si="9"/>
        <v>115.6666666666666</v>
      </c>
      <c r="Q32">
        <f t="shared" si="10"/>
        <v>143.93333333333339</v>
      </c>
    </row>
    <row r="33" spans="1:17" x14ac:dyDescent="0.25">
      <c r="B33">
        <v>2040</v>
      </c>
      <c r="D33" s="15">
        <f t="shared" si="11"/>
        <v>55600000</v>
      </c>
      <c r="F33" s="8">
        <f t="shared" si="1"/>
        <v>4726000000</v>
      </c>
      <c r="G33" s="1">
        <f t="shared" si="2"/>
        <v>6301333333.3333302</v>
      </c>
      <c r="H33" s="19">
        <f t="shared" si="3"/>
        <v>7971186666.6666698</v>
      </c>
      <c r="J33" s="8">
        <f t="shared" si="6"/>
        <v>2327282.5101994732</v>
      </c>
      <c r="L33" s="19">
        <f t="shared" si="4"/>
        <v>10859153105.02466</v>
      </c>
      <c r="M33">
        <f t="shared" si="7"/>
        <v>0.93703703703703789</v>
      </c>
      <c r="O33">
        <f t="shared" si="8"/>
        <v>85</v>
      </c>
      <c r="P33">
        <f t="shared" si="9"/>
        <v>113.33333333333327</v>
      </c>
      <c r="Q33">
        <f t="shared" si="10"/>
        <v>143.36666666666673</v>
      </c>
    </row>
    <row r="34" spans="1:17" x14ac:dyDescent="0.25">
      <c r="B34">
        <v>2041</v>
      </c>
      <c r="D34" s="15">
        <f t="shared" si="11"/>
        <v>55460000</v>
      </c>
      <c r="F34" s="8">
        <f t="shared" si="1"/>
        <v>4492260000</v>
      </c>
      <c r="G34" s="1">
        <f t="shared" si="2"/>
        <v>6156059999.9999971</v>
      </c>
      <c r="H34" s="19">
        <f t="shared" si="3"/>
        <v>7919688000.0000038</v>
      </c>
      <c r="J34" s="8">
        <f t="shared" si="6"/>
        <v>2318069.0678657098</v>
      </c>
      <c r="L34" s="19">
        <f t="shared" si="4"/>
        <v>10816162973.621113</v>
      </c>
      <c r="M34">
        <f t="shared" si="7"/>
        <v>0.93333333333333424</v>
      </c>
      <c r="O34">
        <f t="shared" si="8"/>
        <v>81</v>
      </c>
      <c r="P34">
        <f t="shared" si="9"/>
        <v>110.99999999999994</v>
      </c>
      <c r="Q34">
        <f t="shared" si="10"/>
        <v>142.80000000000007</v>
      </c>
    </row>
    <row r="35" spans="1:17" x14ac:dyDescent="0.25">
      <c r="B35">
        <v>2042</v>
      </c>
      <c r="D35" s="15">
        <f t="shared" si="11"/>
        <v>55320000</v>
      </c>
      <c r="F35" s="8">
        <f t="shared" si="1"/>
        <v>4259640000</v>
      </c>
      <c r="G35" s="1">
        <f t="shared" si="2"/>
        <v>6011439999.9999971</v>
      </c>
      <c r="H35" s="19">
        <f t="shared" si="3"/>
        <v>7868348000.0000038</v>
      </c>
      <c r="J35" s="8">
        <f t="shared" si="6"/>
        <v>2308855.6682694256</v>
      </c>
      <c r="L35" s="19">
        <f t="shared" si="4"/>
        <v>10773173041.631617</v>
      </c>
      <c r="M35">
        <f t="shared" si="7"/>
        <v>0.92962962962963058</v>
      </c>
      <c r="O35">
        <f t="shared" si="8"/>
        <v>77</v>
      </c>
      <c r="P35">
        <f t="shared" si="9"/>
        <v>108.66666666666661</v>
      </c>
      <c r="Q35">
        <f t="shared" si="10"/>
        <v>142.23333333333341</v>
      </c>
    </row>
    <row r="36" spans="1:17" x14ac:dyDescent="0.25">
      <c r="B36">
        <v>2043</v>
      </c>
      <c r="D36" s="15">
        <f t="shared" si="11"/>
        <v>55180000</v>
      </c>
      <c r="F36" s="8">
        <f t="shared" si="1"/>
        <v>4028140000</v>
      </c>
      <c r="G36" s="1">
        <f t="shared" si="2"/>
        <v>5867473333.3333311</v>
      </c>
      <c r="H36" s="19">
        <f t="shared" si="3"/>
        <v>7817166666.6666708</v>
      </c>
      <c r="J36" s="8">
        <f t="shared" si="6"/>
        <v>2299642.3117350922</v>
      </c>
      <c r="L36" s="19">
        <f t="shared" si="4"/>
        <v>10730183310.57016</v>
      </c>
      <c r="M36">
        <f t="shared" si="7"/>
        <v>0.92592592592592693</v>
      </c>
      <c r="O36">
        <f t="shared" si="8"/>
        <v>73</v>
      </c>
      <c r="P36">
        <f t="shared" si="9"/>
        <v>106.33333333333329</v>
      </c>
      <c r="Q36">
        <f t="shared" si="10"/>
        <v>141.66666666666674</v>
      </c>
    </row>
    <row r="37" spans="1:17" x14ac:dyDescent="0.25">
      <c r="B37">
        <v>2044</v>
      </c>
      <c r="D37" s="15">
        <f t="shared" si="11"/>
        <v>55040000</v>
      </c>
      <c r="F37" s="8">
        <f t="shared" si="1"/>
        <v>3797760000</v>
      </c>
      <c r="G37" s="1">
        <f t="shared" si="2"/>
        <v>5724159999.9999981</v>
      </c>
      <c r="H37" s="19">
        <f t="shared" si="3"/>
        <v>7766144000.0000048</v>
      </c>
      <c r="J37" s="8">
        <f t="shared" si="6"/>
        <v>2290428.9985904745</v>
      </c>
      <c r="L37" s="19">
        <f t="shared" si="4"/>
        <v>10687193781.966103</v>
      </c>
      <c r="M37">
        <f t="shared" si="7"/>
        <v>0.92222222222222328</v>
      </c>
      <c r="O37">
        <f t="shared" si="8"/>
        <v>69</v>
      </c>
      <c r="P37">
        <f t="shared" si="9"/>
        <v>103.99999999999996</v>
      </c>
      <c r="Q37">
        <f t="shared" si="10"/>
        <v>141.10000000000008</v>
      </c>
    </row>
    <row r="38" spans="1:17" x14ac:dyDescent="0.25">
      <c r="B38">
        <v>2045</v>
      </c>
      <c r="D38" s="15">
        <f t="shared" si="11"/>
        <v>54900000</v>
      </c>
      <c r="F38" s="8">
        <f t="shared" si="1"/>
        <v>3568500000</v>
      </c>
      <c r="G38" s="1">
        <f t="shared" si="2"/>
        <v>5581499999.9999981</v>
      </c>
      <c r="H38" s="19">
        <f t="shared" si="3"/>
        <v>7715280000.0000048</v>
      </c>
      <c r="J38" s="8">
        <f t="shared" si="6"/>
        <v>2281215.7291666693</v>
      </c>
      <c r="L38" s="19">
        <f t="shared" si="4"/>
        <v>10644204457.364353</v>
      </c>
      <c r="M38">
        <f t="shared" si="7"/>
        <v>0.91851851851851962</v>
      </c>
      <c r="O38">
        <f t="shared" si="8"/>
        <v>65</v>
      </c>
      <c r="P38">
        <f t="shared" si="9"/>
        <v>101.66666666666663</v>
      </c>
      <c r="Q38">
        <f t="shared" si="10"/>
        <v>140.53333333333342</v>
      </c>
    </row>
    <row r="39" spans="1:17" x14ac:dyDescent="0.25">
      <c r="B39">
        <v>2046</v>
      </c>
      <c r="D39" s="15">
        <f t="shared" si="11"/>
        <v>54760000</v>
      </c>
      <c r="F39" s="8">
        <f t="shared" si="1"/>
        <v>3340360000</v>
      </c>
      <c r="G39" s="1">
        <f t="shared" si="2"/>
        <v>5439493333.3333311</v>
      </c>
      <c r="H39" s="19">
        <f t="shared" si="3"/>
        <v>7664574666.6666718</v>
      </c>
      <c r="J39" s="8">
        <f t="shared" si="6"/>
        <v>2272002.5037981542</v>
      </c>
      <c r="L39" s="19">
        <f t="shared" si="4"/>
        <v>10601215338.325586</v>
      </c>
      <c r="M39">
        <f t="shared" si="7"/>
        <v>0.91481481481481597</v>
      </c>
      <c r="O39">
        <f t="shared" si="8"/>
        <v>61</v>
      </c>
      <c r="P39">
        <f t="shared" si="9"/>
        <v>99.3333333333333</v>
      </c>
      <c r="Q39">
        <f t="shared" si="10"/>
        <v>139.96666666666675</v>
      </c>
    </row>
    <row r="40" spans="1:17" x14ac:dyDescent="0.25">
      <c r="B40">
        <v>2047</v>
      </c>
      <c r="D40" s="15">
        <f t="shared" si="11"/>
        <v>54620000</v>
      </c>
      <c r="F40" s="8">
        <f t="shared" si="1"/>
        <v>3113340000</v>
      </c>
      <c r="G40" s="1">
        <f t="shared" si="2"/>
        <v>5298139999.9999981</v>
      </c>
      <c r="H40" s="19">
        <f t="shared" si="3"/>
        <v>7614028000.0000048</v>
      </c>
      <c r="J40" s="8">
        <f t="shared" si="6"/>
        <v>2262789.322822826</v>
      </c>
      <c r="L40" s="19">
        <f t="shared" si="4"/>
        <v>10558226426.426441</v>
      </c>
      <c r="M40">
        <f t="shared" si="7"/>
        <v>0.91111111111111232</v>
      </c>
      <c r="O40">
        <f t="shared" si="8"/>
        <v>57</v>
      </c>
      <c r="P40">
        <f t="shared" si="9"/>
        <v>96.999999999999972</v>
      </c>
      <c r="Q40">
        <f t="shared" si="10"/>
        <v>139.40000000000009</v>
      </c>
    </row>
    <row r="41" spans="1:17" x14ac:dyDescent="0.25">
      <c r="B41">
        <v>2048</v>
      </c>
      <c r="D41" s="15">
        <f t="shared" si="11"/>
        <v>54480000</v>
      </c>
      <c r="F41" s="8">
        <f t="shared" si="1"/>
        <v>2887440000</v>
      </c>
      <c r="G41" s="1">
        <f t="shared" si="2"/>
        <v>5157439999.999999</v>
      </c>
      <c r="H41" s="19">
        <f t="shared" si="3"/>
        <v>7563640000.0000048</v>
      </c>
      <c r="J41" s="8">
        <f t="shared" si="6"/>
        <v>2253576.1865820447</v>
      </c>
      <c r="L41" s="19">
        <f t="shared" si="4"/>
        <v>10515237723.259706</v>
      </c>
      <c r="M41">
        <f t="shared" si="7"/>
        <v>0.90740740740740866</v>
      </c>
      <c r="O41">
        <f t="shared" si="8"/>
        <v>53</v>
      </c>
      <c r="P41">
        <f t="shared" si="9"/>
        <v>94.666666666666643</v>
      </c>
      <c r="Q41">
        <f t="shared" si="10"/>
        <v>138.83333333333343</v>
      </c>
    </row>
    <row r="42" spans="1:17" x14ac:dyDescent="0.25">
      <c r="B42">
        <v>2049</v>
      </c>
      <c r="D42" s="15">
        <f t="shared" si="11"/>
        <v>54340000</v>
      </c>
      <c r="F42" s="8">
        <f t="shared" si="1"/>
        <v>2662660000</v>
      </c>
      <c r="G42" s="1">
        <f t="shared" si="2"/>
        <v>5017393333.3333321</v>
      </c>
      <c r="H42" s="19">
        <f t="shared" si="3"/>
        <v>7513410666.6666718</v>
      </c>
      <c r="J42" s="8">
        <f t="shared" si="6"/>
        <v>2244363.0954206809</v>
      </c>
      <c r="L42" s="19">
        <f t="shared" si="4"/>
        <v>10472249230.434561</v>
      </c>
      <c r="M42">
        <f t="shared" si="7"/>
        <v>0.90370370370370501</v>
      </c>
      <c r="O42">
        <f t="shared" si="8"/>
        <v>49</v>
      </c>
      <c r="P42">
        <f t="shared" si="9"/>
        <v>92.333333333333314</v>
      </c>
      <c r="Q42">
        <f t="shared" si="10"/>
        <v>138.26666666666677</v>
      </c>
    </row>
    <row r="43" spans="1:17" x14ac:dyDescent="0.25">
      <c r="B43">
        <v>2050</v>
      </c>
      <c r="D43" s="16">
        <v>54200000</v>
      </c>
      <c r="F43" s="9">
        <f t="shared" si="1"/>
        <v>2439000000</v>
      </c>
      <c r="G43" s="1">
        <f t="shared" si="2"/>
        <v>4878000000</v>
      </c>
      <c r="H43" s="19">
        <f t="shared" si="3"/>
        <v>7463339999.999999</v>
      </c>
      <c r="J43" s="8">
        <f>J$3*D43/D42*M43</f>
        <v>2235150.0496871551</v>
      </c>
      <c r="L43" s="19">
        <f t="shared" si="4"/>
        <v>10429260949.576738</v>
      </c>
      <c r="M43">
        <v>0.9</v>
      </c>
      <c r="O43">
        <v>45</v>
      </c>
      <c r="P43">
        <v>90</v>
      </c>
      <c r="Q43">
        <f>153*0.6+153*0.3</f>
        <v>137.69999999999999</v>
      </c>
    </row>
    <row r="44" spans="1:17" x14ac:dyDescent="0.25">
      <c r="A44">
        <f>COUNTBLANK(C44:C63)</f>
        <v>20</v>
      </c>
      <c r="B44">
        <v>2051</v>
      </c>
      <c r="D44" s="15">
        <f t="shared" ref="D44:D62" si="12">D43-(D$43-D$63)/A$44</f>
        <v>53875000</v>
      </c>
      <c r="F44" s="8">
        <f t="shared" si="1"/>
        <v>2424375000</v>
      </c>
      <c r="G44" s="1">
        <f t="shared" si="2"/>
        <v>4848750000</v>
      </c>
      <c r="H44" s="19">
        <f t="shared" si="3"/>
        <v>7418587499.999999</v>
      </c>
      <c r="J44" s="8">
        <f t="shared" ref="J44:J53" si="13">J$3*D44/D43*M$43</f>
        <v>2227486.2280904059</v>
      </c>
      <c r="L44" s="19">
        <f t="shared" si="4"/>
        <v>10393501383.763836</v>
      </c>
      <c r="O44">
        <v>45</v>
      </c>
      <c r="P44">
        <v>90</v>
      </c>
      <c r="Q44">
        <f t="shared" ref="Q44:Q53" si="14">153*0.6+153*0.3</f>
        <v>137.69999999999999</v>
      </c>
    </row>
    <row r="45" spans="1:17" x14ac:dyDescent="0.25">
      <c r="B45">
        <v>2052</v>
      </c>
      <c r="D45" s="15">
        <f t="shared" si="12"/>
        <v>53550000</v>
      </c>
      <c r="F45" s="8">
        <f t="shared" si="1"/>
        <v>2409750000</v>
      </c>
      <c r="G45" s="1">
        <f t="shared" si="2"/>
        <v>4819500000</v>
      </c>
      <c r="H45" s="19">
        <f t="shared" si="3"/>
        <v>7373834999.999999</v>
      </c>
      <c r="J45" s="8">
        <f t="shared" si="13"/>
        <v>2227405.1679814388</v>
      </c>
      <c r="L45" s="19">
        <f t="shared" si="4"/>
        <v>10393123155.452436</v>
      </c>
      <c r="O45">
        <v>45</v>
      </c>
      <c r="P45">
        <v>90</v>
      </c>
      <c r="Q45">
        <f t="shared" si="14"/>
        <v>137.69999999999999</v>
      </c>
    </row>
    <row r="46" spans="1:17" x14ac:dyDescent="0.25">
      <c r="B46">
        <v>2053</v>
      </c>
      <c r="D46" s="15">
        <f t="shared" si="12"/>
        <v>53225000</v>
      </c>
      <c r="F46" s="8">
        <f t="shared" si="1"/>
        <v>2395125000</v>
      </c>
      <c r="G46" s="1">
        <f t="shared" si="2"/>
        <v>4790250000</v>
      </c>
      <c r="H46" s="19">
        <f t="shared" si="3"/>
        <v>7329082499.999999</v>
      </c>
      <c r="J46" s="8">
        <f t="shared" si="13"/>
        <v>2227323.1239495799</v>
      </c>
      <c r="L46" s="19">
        <f t="shared" si="4"/>
        <v>10392740336.134453</v>
      </c>
      <c r="O46">
        <v>45</v>
      </c>
      <c r="P46">
        <v>90</v>
      </c>
      <c r="Q46">
        <f t="shared" si="14"/>
        <v>137.69999999999999</v>
      </c>
    </row>
    <row r="47" spans="1:17" x14ac:dyDescent="0.25">
      <c r="B47">
        <v>2054</v>
      </c>
      <c r="D47" s="15">
        <f t="shared" si="12"/>
        <v>52900000</v>
      </c>
      <c r="F47" s="8">
        <f t="shared" si="1"/>
        <v>2380500000</v>
      </c>
      <c r="G47" s="1">
        <f t="shared" si="2"/>
        <v>4761000000</v>
      </c>
      <c r="H47" s="19">
        <f t="shared" si="3"/>
        <v>7284329999.999999</v>
      </c>
      <c r="J47" s="8">
        <f t="shared" si="13"/>
        <v>2227240.0779708787</v>
      </c>
      <c r="L47" s="19">
        <f t="shared" si="4"/>
        <v>10392352841.709724</v>
      </c>
      <c r="O47">
        <v>45</v>
      </c>
      <c r="P47">
        <v>90</v>
      </c>
      <c r="Q47">
        <f t="shared" si="14"/>
        <v>137.69999999999999</v>
      </c>
    </row>
    <row r="48" spans="1:17" x14ac:dyDescent="0.25">
      <c r="B48">
        <v>2055</v>
      </c>
      <c r="D48" s="15">
        <f t="shared" si="12"/>
        <v>52575000</v>
      </c>
      <c r="F48" s="8">
        <f t="shared" si="1"/>
        <v>2365875000</v>
      </c>
      <c r="G48" s="1">
        <f t="shared" si="2"/>
        <v>4731750000</v>
      </c>
      <c r="H48" s="19">
        <f t="shared" si="3"/>
        <v>7239577499.999999</v>
      </c>
      <c r="J48" s="8">
        <f t="shared" si="13"/>
        <v>2227156.01157845</v>
      </c>
      <c r="L48" s="19">
        <f t="shared" si="4"/>
        <v>10391960586.011341</v>
      </c>
      <c r="O48">
        <v>45</v>
      </c>
      <c r="P48">
        <v>90</v>
      </c>
      <c r="Q48">
        <f t="shared" si="14"/>
        <v>137.69999999999999</v>
      </c>
    </row>
    <row r="49" spans="2:17" x14ac:dyDescent="0.25">
      <c r="B49">
        <v>2056</v>
      </c>
      <c r="D49" s="15">
        <f t="shared" si="12"/>
        <v>52250000</v>
      </c>
      <c r="F49" s="8">
        <f t="shared" si="1"/>
        <v>2351250000</v>
      </c>
      <c r="G49" s="1">
        <f t="shared" si="2"/>
        <v>4702500000</v>
      </c>
      <c r="H49" s="19">
        <f t="shared" si="3"/>
        <v>7194824999.999999</v>
      </c>
      <c r="J49" s="8">
        <f t="shared" si="13"/>
        <v>2227070.9058487876</v>
      </c>
      <c r="L49" s="19">
        <f t="shared" si="4"/>
        <v>10391563480.741796</v>
      </c>
      <c r="O49">
        <v>45</v>
      </c>
      <c r="P49">
        <v>90</v>
      </c>
      <c r="Q49">
        <f t="shared" si="14"/>
        <v>137.69999999999999</v>
      </c>
    </row>
    <row r="50" spans="2:17" x14ac:dyDescent="0.25">
      <c r="B50">
        <v>2057</v>
      </c>
      <c r="D50" s="15">
        <f t="shared" si="12"/>
        <v>51925000</v>
      </c>
      <c r="F50" s="8">
        <f t="shared" si="1"/>
        <v>2336625000</v>
      </c>
      <c r="G50" s="1">
        <f t="shared" si="2"/>
        <v>4673250000</v>
      </c>
      <c r="H50" s="19">
        <f t="shared" si="3"/>
        <v>7150072499.999999</v>
      </c>
      <c r="J50" s="8">
        <f t="shared" si="13"/>
        <v>2226984.7413875596</v>
      </c>
      <c r="L50" s="19">
        <f t="shared" si="4"/>
        <v>10391161435.406696</v>
      </c>
      <c r="O50">
        <v>45</v>
      </c>
      <c r="P50">
        <v>90</v>
      </c>
      <c r="Q50">
        <f t="shared" si="14"/>
        <v>137.69999999999999</v>
      </c>
    </row>
    <row r="51" spans="2:17" x14ac:dyDescent="0.25">
      <c r="B51">
        <v>2058</v>
      </c>
      <c r="D51" s="15">
        <f t="shared" si="12"/>
        <v>51600000</v>
      </c>
      <c r="F51" s="8">
        <f t="shared" si="1"/>
        <v>2322000000</v>
      </c>
      <c r="G51" s="1">
        <f t="shared" si="2"/>
        <v>4644000000</v>
      </c>
      <c r="H51" s="19">
        <f t="shared" si="3"/>
        <v>7105319999.999999</v>
      </c>
      <c r="J51" s="8">
        <f t="shared" si="13"/>
        <v>2226897.4983148775</v>
      </c>
      <c r="L51" s="19">
        <f t="shared" si="4"/>
        <v>10390754357.246029</v>
      </c>
      <c r="O51">
        <v>45</v>
      </c>
      <c r="P51">
        <v>90</v>
      </c>
      <c r="Q51">
        <f t="shared" si="14"/>
        <v>137.69999999999999</v>
      </c>
    </row>
    <row r="52" spans="2:17" x14ac:dyDescent="0.25">
      <c r="B52">
        <v>2059</v>
      </c>
      <c r="D52" s="15">
        <f t="shared" si="12"/>
        <v>51275000</v>
      </c>
      <c r="F52" s="8">
        <f t="shared" si="1"/>
        <v>2307375000</v>
      </c>
      <c r="G52" s="1">
        <f t="shared" si="2"/>
        <v>4614750000</v>
      </c>
      <c r="H52" s="19">
        <f t="shared" si="3"/>
        <v>7060567499.999999</v>
      </c>
      <c r="J52" s="8">
        <f t="shared" si="13"/>
        <v>2226809.15625</v>
      </c>
      <c r="L52" s="19">
        <f t="shared" si="4"/>
        <v>10390342151.16279</v>
      </c>
      <c r="O52">
        <v>45</v>
      </c>
      <c r="P52">
        <v>90</v>
      </c>
      <c r="Q52">
        <f t="shared" si="14"/>
        <v>137.69999999999999</v>
      </c>
    </row>
    <row r="53" spans="2:17" x14ac:dyDescent="0.25">
      <c r="B53">
        <v>2060</v>
      </c>
      <c r="D53" s="17">
        <f t="shared" si="12"/>
        <v>50950000</v>
      </c>
      <c r="F53" s="10">
        <f t="shared" si="1"/>
        <v>2292750000</v>
      </c>
      <c r="G53" s="18">
        <f t="shared" si="2"/>
        <v>4585500000</v>
      </c>
      <c r="H53" s="20">
        <f t="shared" si="3"/>
        <v>7015814999.999999</v>
      </c>
      <c r="J53" s="8">
        <f t="shared" si="13"/>
        <v>2226719.6942954659</v>
      </c>
      <c r="K53" s="11"/>
      <c r="L53" s="20">
        <f t="shared" si="4"/>
        <v>10389924719.648952</v>
      </c>
      <c r="O53">
        <v>45</v>
      </c>
      <c r="P53">
        <v>90</v>
      </c>
      <c r="Q53">
        <f t="shared" si="14"/>
        <v>137.69999999999999</v>
      </c>
    </row>
    <row r="54" spans="2:17" x14ac:dyDescent="0.25">
      <c r="D54" s="1">
        <f t="shared" si="12"/>
        <v>50625000</v>
      </c>
    </row>
    <row r="55" spans="2:17" x14ac:dyDescent="0.25">
      <c r="D55" s="1">
        <f t="shared" si="12"/>
        <v>50300000</v>
      </c>
    </row>
    <row r="56" spans="2:17" x14ac:dyDescent="0.25">
      <c r="D56" s="1">
        <f t="shared" si="12"/>
        <v>49975000</v>
      </c>
    </row>
    <row r="57" spans="2:17" x14ac:dyDescent="0.25">
      <c r="D57" s="1">
        <f t="shared" si="12"/>
        <v>49650000</v>
      </c>
    </row>
    <row r="58" spans="2:17" x14ac:dyDescent="0.25">
      <c r="D58" s="1">
        <f t="shared" si="12"/>
        <v>49325000</v>
      </c>
    </row>
    <row r="59" spans="2:17" x14ac:dyDescent="0.25">
      <c r="D59" s="1">
        <f t="shared" si="12"/>
        <v>49000000</v>
      </c>
    </row>
    <row r="60" spans="2:17" x14ac:dyDescent="0.25">
      <c r="D60" s="1">
        <f t="shared" si="12"/>
        <v>48675000</v>
      </c>
    </row>
    <row r="61" spans="2:17" x14ac:dyDescent="0.25">
      <c r="D61" s="1">
        <f t="shared" si="12"/>
        <v>48350000</v>
      </c>
    </row>
    <row r="62" spans="2:17" x14ac:dyDescent="0.25">
      <c r="D62" s="1">
        <f t="shared" si="12"/>
        <v>48025000</v>
      </c>
    </row>
    <row r="63" spans="2:17" x14ac:dyDescent="0.25">
      <c r="D63" s="2">
        <v>47700000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CB84-1DEA-4382-AB70-9ECE9AEFADE5}">
  <dimension ref="B1:Q47"/>
  <sheetViews>
    <sheetView workbookViewId="0">
      <selection activeCell="M35" sqref="M35"/>
    </sheetView>
  </sheetViews>
  <sheetFormatPr defaultRowHeight="15" x14ac:dyDescent="0.25"/>
  <cols>
    <col min="4" max="4" width="12" bestFit="1" customWidth="1"/>
    <col min="8" max="8" width="7.28515625" customWidth="1"/>
    <col min="9" max="9" width="7.85546875" customWidth="1"/>
    <col min="10" max="10" width="7.7109375" customWidth="1"/>
    <col min="12" max="12" width="23.7109375" bestFit="1" customWidth="1"/>
    <col min="13" max="13" width="8.5703125" bestFit="1" customWidth="1"/>
    <col min="14" max="14" width="23" bestFit="1" customWidth="1"/>
    <col min="15" max="15" width="8.5703125" bestFit="1" customWidth="1"/>
    <col min="16" max="16" width="25" bestFit="1" customWidth="1"/>
    <col min="17" max="17" width="8.5703125" bestFit="1" customWidth="1"/>
  </cols>
  <sheetData>
    <row r="1" spans="2:17" x14ac:dyDescent="0.25">
      <c r="D1" t="s">
        <v>10</v>
      </c>
      <c r="F1" t="s">
        <v>9</v>
      </c>
      <c r="H1" t="s">
        <v>11</v>
      </c>
      <c r="I1" t="s">
        <v>12</v>
      </c>
      <c r="J1" t="s">
        <v>13</v>
      </c>
      <c r="L1" t="s">
        <v>11</v>
      </c>
      <c r="N1" t="s">
        <v>12</v>
      </c>
      <c r="P1" t="s">
        <v>13</v>
      </c>
    </row>
    <row r="2" spans="2:17" x14ac:dyDescent="0.25">
      <c r="B2">
        <v>2015</v>
      </c>
      <c r="D2">
        <v>11620474116.338558</v>
      </c>
      <c r="F2">
        <f>D2/10^9</f>
        <v>11.620474116338558</v>
      </c>
      <c r="H2" s="23">
        <f>Foglio1!F8/10^9</f>
        <v>9.301728636</v>
      </c>
      <c r="I2" s="23">
        <f>Foglio1!G8/10^9</f>
        <v>9.301728636</v>
      </c>
      <c r="J2" s="23">
        <f>Foglio1!H8/10^9</f>
        <v>9.301728636</v>
      </c>
      <c r="L2" t="s">
        <v>14</v>
      </c>
      <c r="M2" s="23">
        <f>F2+H2</f>
        <v>20.922202752338556</v>
      </c>
      <c r="N2" t="s">
        <v>14</v>
      </c>
      <c r="O2" s="23">
        <f>F2+I2</f>
        <v>20.922202752338556</v>
      </c>
      <c r="P2" t="s">
        <v>14</v>
      </c>
      <c r="Q2" s="23">
        <f>F2+J2</f>
        <v>20.922202752338556</v>
      </c>
    </row>
    <row r="3" spans="2:17" x14ac:dyDescent="0.25">
      <c r="B3">
        <v>2016</v>
      </c>
      <c r="D3">
        <v>11593145431.581474</v>
      </c>
      <c r="F3">
        <f t="shared" ref="F3:F47" si="0">D3/10^9</f>
        <v>11.593145431581474</v>
      </c>
      <c r="H3" s="23">
        <f>Foglio1!F9/10^9</f>
        <v>9.2818293030000003</v>
      </c>
      <c r="I3" s="23">
        <f>Foglio1!G9/10^9</f>
        <v>9.2818293030000003</v>
      </c>
      <c r="J3" s="23">
        <f>Foglio1!H9/10^9</f>
        <v>9.2818293030000003</v>
      </c>
      <c r="L3" t="s">
        <v>15</v>
      </c>
      <c r="M3" s="23">
        <f t="shared" ref="M3:M47" si="1">F3+H3</f>
        <v>20.874974734581475</v>
      </c>
      <c r="N3" t="s">
        <v>15</v>
      </c>
      <c r="O3" s="23">
        <f t="shared" ref="O3:O47" si="2">F3+I3</f>
        <v>20.874974734581475</v>
      </c>
      <c r="P3" t="s">
        <v>15</v>
      </c>
      <c r="Q3" s="23">
        <f t="shared" ref="Q3:Q47" si="3">F3+J3</f>
        <v>20.874974734581475</v>
      </c>
    </row>
    <row r="4" spans="2:17" x14ac:dyDescent="0.25">
      <c r="B4">
        <v>2017</v>
      </c>
      <c r="D4">
        <v>11603425014.799585</v>
      </c>
      <c r="F4">
        <f t="shared" si="0"/>
        <v>11.603425014799585</v>
      </c>
      <c r="H4" s="23">
        <f>Foglio1!F10/10^9</f>
        <v>9.2701850849999996</v>
      </c>
      <c r="I4" s="23">
        <f>Foglio1!G10/10^9</f>
        <v>9.2701850849999996</v>
      </c>
      <c r="J4" s="23">
        <f>Foglio1!H10/10^9</f>
        <v>9.2701850849999996</v>
      </c>
      <c r="L4" t="s">
        <v>16</v>
      </c>
      <c r="M4" s="23">
        <f t="shared" si="1"/>
        <v>20.873610099799585</v>
      </c>
      <c r="N4" t="s">
        <v>16</v>
      </c>
      <c r="O4" s="23">
        <f t="shared" si="2"/>
        <v>20.873610099799585</v>
      </c>
      <c r="P4" t="s">
        <v>16</v>
      </c>
      <c r="Q4" s="23">
        <f t="shared" si="3"/>
        <v>20.873610099799585</v>
      </c>
    </row>
    <row r="5" spans="2:17" x14ac:dyDescent="0.25">
      <c r="B5">
        <v>2018</v>
      </c>
      <c r="D5">
        <v>11597775789.39698</v>
      </c>
      <c r="F5">
        <f t="shared" si="0"/>
        <v>11.59777578939698</v>
      </c>
      <c r="H5" s="23">
        <f>Foglio1!F11/10^9</f>
        <v>9.2540478690000008</v>
      </c>
      <c r="I5" s="23">
        <f>Foglio1!G11/10^9</f>
        <v>9.2540478690000008</v>
      </c>
      <c r="J5" s="23">
        <f>Foglio1!H11/10^9</f>
        <v>9.2540478690000008</v>
      </c>
      <c r="L5" t="s">
        <v>17</v>
      </c>
      <c r="M5" s="23">
        <f t="shared" si="1"/>
        <v>20.851823658396981</v>
      </c>
      <c r="N5" t="s">
        <v>17</v>
      </c>
      <c r="O5" s="23">
        <f t="shared" si="2"/>
        <v>20.851823658396981</v>
      </c>
      <c r="P5" t="s">
        <v>17</v>
      </c>
      <c r="Q5" s="23">
        <f t="shared" si="3"/>
        <v>20.851823658396981</v>
      </c>
    </row>
    <row r="6" spans="2:17" x14ac:dyDescent="0.25">
      <c r="B6">
        <v>2019</v>
      </c>
      <c r="D6">
        <v>11489822385.080423</v>
      </c>
      <c r="F6">
        <f t="shared" si="0"/>
        <v>11.489822385080423</v>
      </c>
      <c r="H6" s="23">
        <f>Foglio1!F12/10^9</f>
        <v>9.1519509689999996</v>
      </c>
      <c r="I6" s="23">
        <f>Foglio1!G12/10^9</f>
        <v>9.1519509689999996</v>
      </c>
      <c r="J6" s="23">
        <f>Foglio1!H12/10^9</f>
        <v>9.1519509689999996</v>
      </c>
      <c r="L6" t="s">
        <v>18</v>
      </c>
      <c r="M6" s="23">
        <f t="shared" si="1"/>
        <v>20.641773354080421</v>
      </c>
      <c r="N6" t="s">
        <v>18</v>
      </c>
      <c r="O6" s="23">
        <f t="shared" si="2"/>
        <v>20.641773354080421</v>
      </c>
      <c r="P6" t="s">
        <v>18</v>
      </c>
      <c r="Q6" s="23">
        <f t="shared" si="3"/>
        <v>20.641773354080421</v>
      </c>
    </row>
    <row r="7" spans="2:17" x14ac:dyDescent="0.25">
      <c r="B7">
        <v>2020</v>
      </c>
      <c r="D7">
        <v>11583974380.92219</v>
      </c>
      <c r="F7">
        <f t="shared" si="0"/>
        <v>11.583974380922189</v>
      </c>
      <c r="H7" s="23">
        <f>Foglio1!F13/10^9</f>
        <v>9.125147664</v>
      </c>
      <c r="I7" s="23">
        <f>Foglio1!G13/10^9</f>
        <v>9.125147664</v>
      </c>
      <c r="J7" s="23">
        <f>Foglio1!H13/10^9</f>
        <v>9.125147664</v>
      </c>
      <c r="L7" t="s">
        <v>19</v>
      </c>
      <c r="M7" s="23">
        <f t="shared" si="1"/>
        <v>20.709122044922189</v>
      </c>
      <c r="N7" t="s">
        <v>19</v>
      </c>
      <c r="O7" s="23">
        <f t="shared" si="2"/>
        <v>20.709122044922189</v>
      </c>
      <c r="P7" t="s">
        <v>19</v>
      </c>
      <c r="Q7" s="23">
        <f t="shared" si="3"/>
        <v>20.709122044922189</v>
      </c>
    </row>
    <row r="8" spans="2:17" x14ac:dyDescent="0.25">
      <c r="B8">
        <v>2021</v>
      </c>
      <c r="D8">
        <v>11539053529.885101</v>
      </c>
      <c r="F8">
        <f t="shared" si="0"/>
        <v>11.539053529885102</v>
      </c>
      <c r="H8" s="23">
        <f>Foglio1!F14/10^9</f>
        <v>9.0631405889999996</v>
      </c>
      <c r="I8" s="23">
        <f>Foglio1!G14/10^9</f>
        <v>9.0631405889999996</v>
      </c>
      <c r="J8" s="23">
        <f>Foglio1!H14/10^9</f>
        <v>9.0631405889999996</v>
      </c>
      <c r="L8" t="s">
        <v>20</v>
      </c>
      <c r="M8" s="23">
        <f t="shared" si="1"/>
        <v>20.602194118885102</v>
      </c>
      <c r="N8" t="s">
        <v>20</v>
      </c>
      <c r="O8" s="23">
        <f t="shared" si="2"/>
        <v>20.602194118885102</v>
      </c>
      <c r="P8" t="s">
        <v>20</v>
      </c>
      <c r="Q8" s="23">
        <f t="shared" si="3"/>
        <v>20.602194118885102</v>
      </c>
    </row>
    <row r="9" spans="2:17" x14ac:dyDescent="0.25">
      <c r="B9">
        <v>2022</v>
      </c>
      <c r="D9">
        <v>11577581524.227419</v>
      </c>
      <c r="F9">
        <f t="shared" si="0"/>
        <v>11.577581524227419</v>
      </c>
      <c r="H9" s="23">
        <f>Foglio1!F15/10^9</f>
        <v>9.0316103489999993</v>
      </c>
      <c r="I9" s="23">
        <f>Foglio1!G15/10^9</f>
        <v>9.0316103489999993</v>
      </c>
      <c r="J9" s="23">
        <f>Foglio1!H15/10^9</f>
        <v>9.0316103489999993</v>
      </c>
      <c r="L9" t="s">
        <v>21</v>
      </c>
      <c r="M9" s="23">
        <f t="shared" si="1"/>
        <v>20.609191873227417</v>
      </c>
      <c r="N9" t="s">
        <v>21</v>
      </c>
      <c r="O9" s="23">
        <f t="shared" si="2"/>
        <v>20.609191873227417</v>
      </c>
      <c r="P9" t="s">
        <v>21</v>
      </c>
      <c r="Q9" s="23">
        <f t="shared" si="3"/>
        <v>20.609191873227417</v>
      </c>
    </row>
    <row r="10" spans="2:17" x14ac:dyDescent="0.25">
      <c r="B10">
        <v>2023</v>
      </c>
      <c r="D10">
        <v>11568054988.877459</v>
      </c>
      <c r="F10">
        <f t="shared" si="0"/>
        <v>11.568054988877458</v>
      </c>
      <c r="H10" s="23">
        <f>Foglio1!F16/10^9</f>
        <v>8.9927840553749991</v>
      </c>
      <c r="I10" s="23">
        <f>Foglio1!G16/10^9</f>
        <v>8.9927840553749991</v>
      </c>
      <c r="J10" s="23">
        <f>Foglio1!H16/10^9</f>
        <v>8.9927840553749991</v>
      </c>
      <c r="L10" t="s">
        <v>22</v>
      </c>
      <c r="M10" s="23">
        <f t="shared" si="1"/>
        <v>20.560839044252457</v>
      </c>
      <c r="N10" t="s">
        <v>22</v>
      </c>
      <c r="O10" s="23">
        <f t="shared" si="2"/>
        <v>20.560839044252457</v>
      </c>
      <c r="P10" t="s">
        <v>22</v>
      </c>
      <c r="Q10" s="23">
        <f t="shared" si="3"/>
        <v>20.560839044252457</v>
      </c>
    </row>
    <row r="11" spans="2:17" x14ac:dyDescent="0.25">
      <c r="B11">
        <v>2024</v>
      </c>
      <c r="D11">
        <v>11524995502.127863</v>
      </c>
      <c r="F11">
        <f t="shared" si="0"/>
        <v>11.524995502127863</v>
      </c>
      <c r="H11" s="23">
        <f>Foglio1!F17/10^9</f>
        <v>8.7198673627499996</v>
      </c>
      <c r="I11" s="23">
        <f>Foglio1!G17/10^9</f>
        <v>8.8174050289999997</v>
      </c>
      <c r="J11" s="23">
        <f>Foglio1!H17/10^9</f>
        <v>8.9207949552250003</v>
      </c>
      <c r="L11" t="s">
        <v>23</v>
      </c>
      <c r="M11" s="23">
        <f t="shared" si="1"/>
        <v>20.244862864877863</v>
      </c>
      <c r="N11" t="s">
        <v>23</v>
      </c>
      <c r="O11" s="23">
        <f t="shared" si="2"/>
        <v>20.342400531127865</v>
      </c>
      <c r="P11" t="s">
        <v>23</v>
      </c>
      <c r="Q11" s="23">
        <f t="shared" si="3"/>
        <v>20.445790457352864</v>
      </c>
    </row>
    <row r="12" spans="2:17" x14ac:dyDescent="0.25">
      <c r="B12">
        <v>2025</v>
      </c>
      <c r="D12">
        <v>11481935756.444435</v>
      </c>
      <c r="F12">
        <f t="shared" si="0"/>
        <v>11.481935756444436</v>
      </c>
      <c r="H12" s="23">
        <f>Foglio1!F18/10^9</f>
        <v>8.448980803125</v>
      </c>
      <c r="I12" s="23">
        <f>Foglio1!G18/10^9</f>
        <v>8.6432102468749985</v>
      </c>
      <c r="J12" s="23">
        <f>Foglio1!H18/10^9</f>
        <v>8.8490934572499995</v>
      </c>
      <c r="L12" t="s">
        <v>24</v>
      </c>
      <c r="M12" s="23">
        <f t="shared" si="1"/>
        <v>19.930916559569436</v>
      </c>
      <c r="N12" t="s">
        <v>24</v>
      </c>
      <c r="O12" s="23">
        <f t="shared" si="2"/>
        <v>20.125146003319436</v>
      </c>
      <c r="P12" t="s">
        <v>24</v>
      </c>
      <c r="Q12" s="23">
        <f t="shared" si="3"/>
        <v>20.331029213694435</v>
      </c>
    </row>
    <row r="13" spans="2:17" x14ac:dyDescent="0.25">
      <c r="B13">
        <v>2026</v>
      </c>
      <c r="D13">
        <v>11438875748.44412</v>
      </c>
      <c r="F13">
        <f t="shared" si="0"/>
        <v>11.43887574844412</v>
      </c>
      <c r="H13" s="23">
        <f>Foglio1!F19/10^9</f>
        <v>8.1801243765000002</v>
      </c>
      <c r="I13" s="23">
        <f>Foglio1!G19/10^9</f>
        <v>8.4701997089999974</v>
      </c>
      <c r="J13" s="23">
        <f>Foglio1!H19/10^9</f>
        <v>8.7776795614500003</v>
      </c>
      <c r="L13" t="s">
        <v>25</v>
      </c>
      <c r="M13" s="23">
        <f t="shared" si="1"/>
        <v>19.619000124944122</v>
      </c>
      <c r="N13" t="s">
        <v>25</v>
      </c>
      <c r="O13" s="23">
        <f t="shared" si="2"/>
        <v>19.909075457444118</v>
      </c>
      <c r="P13" t="s">
        <v>25</v>
      </c>
      <c r="Q13" s="23">
        <f t="shared" si="3"/>
        <v>20.216555309894119</v>
      </c>
    </row>
    <row r="14" spans="2:17" x14ac:dyDescent="0.25">
      <c r="B14">
        <v>2027</v>
      </c>
      <c r="D14">
        <v>11395815474.684687</v>
      </c>
      <c r="F14">
        <f t="shared" si="0"/>
        <v>11.395815474684687</v>
      </c>
      <c r="H14" s="23">
        <f>Foglio1!F20/10^9</f>
        <v>7.9132980828750004</v>
      </c>
      <c r="I14" s="23">
        <f>Foglio1!G20/10^9</f>
        <v>8.2983734153749982</v>
      </c>
      <c r="J14" s="23">
        <f>Foglio1!H20/10^9</f>
        <v>8.7065532678250008</v>
      </c>
      <c r="L14" t="s">
        <v>26</v>
      </c>
      <c r="M14" s="23">
        <f t="shared" si="1"/>
        <v>19.309113557559687</v>
      </c>
      <c r="N14" t="s">
        <v>26</v>
      </c>
      <c r="O14" s="23">
        <f t="shared" si="2"/>
        <v>19.694188890059685</v>
      </c>
      <c r="P14" t="s">
        <v>26</v>
      </c>
      <c r="Q14" s="23">
        <f t="shared" si="3"/>
        <v>20.10236874250969</v>
      </c>
    </row>
    <row r="15" spans="2:17" x14ac:dyDescent="0.25">
      <c r="B15">
        <v>2028</v>
      </c>
      <c r="D15">
        <v>11352754931.663395</v>
      </c>
      <c r="F15">
        <f t="shared" si="0"/>
        <v>11.352754931663394</v>
      </c>
      <c r="H15" s="23">
        <f>Foglio1!F21/10^9</f>
        <v>7.6485019222500004</v>
      </c>
      <c r="I15" s="23">
        <f>Foglio1!G21/10^9</f>
        <v>8.1277313659999972</v>
      </c>
      <c r="J15" s="23">
        <f>Foglio1!H21/10^9</f>
        <v>8.6357145763750012</v>
      </c>
      <c r="L15" t="s">
        <v>27</v>
      </c>
      <c r="M15" s="23">
        <f t="shared" si="1"/>
        <v>19.001256853913397</v>
      </c>
      <c r="N15" t="s">
        <v>27</v>
      </c>
      <c r="O15" s="23">
        <f t="shared" si="2"/>
        <v>19.48048629766339</v>
      </c>
      <c r="P15" t="s">
        <v>27</v>
      </c>
      <c r="Q15" s="23">
        <f t="shared" si="3"/>
        <v>19.988469508038396</v>
      </c>
    </row>
    <row r="16" spans="2:17" x14ac:dyDescent="0.25">
      <c r="B16">
        <v>2029</v>
      </c>
      <c r="D16">
        <v>11309694115.815689</v>
      </c>
      <c r="F16">
        <f t="shared" si="0"/>
        <v>11.30969411581569</v>
      </c>
      <c r="H16" s="23">
        <f>Foglio1!F22/10^9</f>
        <v>7.3857358946250002</v>
      </c>
      <c r="I16" s="23">
        <f>Foglio1!G22/10^9</f>
        <v>7.9582735608749973</v>
      </c>
      <c r="J16" s="23">
        <f>Foglio1!H22/10^9</f>
        <v>8.5651634871000013</v>
      </c>
      <c r="L16" t="s">
        <v>28</v>
      </c>
      <c r="M16" s="23">
        <f t="shared" si="1"/>
        <v>18.695430010440688</v>
      </c>
      <c r="N16" t="s">
        <v>28</v>
      </c>
      <c r="O16" s="23">
        <f t="shared" si="2"/>
        <v>19.267967676690688</v>
      </c>
      <c r="P16" t="s">
        <v>28</v>
      </c>
      <c r="Q16" s="23">
        <f t="shared" si="3"/>
        <v>19.874857602915689</v>
      </c>
    </row>
    <row r="17" spans="2:17" x14ac:dyDescent="0.25">
      <c r="B17">
        <v>2030</v>
      </c>
      <c r="D17">
        <v>11266633023.513813</v>
      </c>
      <c r="F17">
        <f t="shared" si="0"/>
        <v>11.266633023513814</v>
      </c>
      <c r="H17" s="23">
        <f>Foglio1!F23/10^9</f>
        <v>7.125</v>
      </c>
      <c r="I17" s="23">
        <f>Foglio1!G23/10^9</f>
        <v>7.7899999999999965</v>
      </c>
      <c r="J17" s="23">
        <f>Foglio1!H23/10^9</f>
        <v>8.4949000000000012</v>
      </c>
      <c r="L17" t="s">
        <v>29</v>
      </c>
      <c r="M17" s="23">
        <f t="shared" si="1"/>
        <v>18.391633023513812</v>
      </c>
      <c r="N17" t="s">
        <v>29</v>
      </c>
      <c r="O17" s="23">
        <f t="shared" si="2"/>
        <v>19.056633023513811</v>
      </c>
      <c r="P17" t="s">
        <v>29</v>
      </c>
      <c r="Q17" s="23">
        <f t="shared" si="3"/>
        <v>19.761533023513813</v>
      </c>
    </row>
    <row r="18" spans="2:17" x14ac:dyDescent="0.25">
      <c r="B18">
        <v>2031</v>
      </c>
      <c r="D18">
        <v>11246073018.843409</v>
      </c>
      <c r="F18">
        <f t="shared" si="0"/>
        <v>11.246073018843408</v>
      </c>
      <c r="H18" s="23">
        <f>Foglio1!F24/10^9</f>
        <v>6.8800600000000003</v>
      </c>
      <c r="I18" s="23">
        <f>Foglio1!G24/10^9</f>
        <v>7.6381933333333292</v>
      </c>
      <c r="J18" s="23">
        <f>Foglio1!H24/10^9</f>
        <v>8.4418146666666676</v>
      </c>
      <c r="L18" t="s">
        <v>30</v>
      </c>
      <c r="M18" s="23">
        <f t="shared" si="1"/>
        <v>18.126133018843408</v>
      </c>
      <c r="N18" t="s">
        <v>30</v>
      </c>
      <c r="O18" s="23">
        <f t="shared" si="2"/>
        <v>18.884266352176738</v>
      </c>
      <c r="P18" t="s">
        <v>30</v>
      </c>
      <c r="Q18" s="23">
        <f t="shared" si="3"/>
        <v>19.687887685510077</v>
      </c>
    </row>
    <row r="19" spans="2:17" x14ac:dyDescent="0.25">
      <c r="B19">
        <v>2032</v>
      </c>
      <c r="D19">
        <v>11203081158.400755</v>
      </c>
      <c r="F19">
        <f t="shared" si="0"/>
        <v>11.203081158400755</v>
      </c>
      <c r="H19" s="23">
        <f>Foglio1!F25/10^9</f>
        <v>6.6362399999999999</v>
      </c>
      <c r="I19" s="23">
        <f>Foglio1!G25/10^9</f>
        <v>7.487039999999995</v>
      </c>
      <c r="J19" s="23">
        <f>Foglio1!H25/10^9</f>
        <v>8.3888880000000015</v>
      </c>
      <c r="L19" t="s">
        <v>31</v>
      </c>
      <c r="M19" s="23">
        <f t="shared" si="1"/>
        <v>17.839321158400754</v>
      </c>
      <c r="N19" t="s">
        <v>31</v>
      </c>
      <c r="O19" s="23">
        <f t="shared" si="2"/>
        <v>18.69012115840075</v>
      </c>
      <c r="P19" t="s">
        <v>31</v>
      </c>
      <c r="Q19" s="23">
        <f t="shared" si="3"/>
        <v>19.591969158400758</v>
      </c>
    </row>
    <row r="20" spans="2:17" x14ac:dyDescent="0.25">
      <c r="B20">
        <v>2033</v>
      </c>
      <c r="D20">
        <v>11160089484.406837</v>
      </c>
      <c r="F20">
        <f t="shared" si="0"/>
        <v>11.160089484406837</v>
      </c>
      <c r="H20" s="23">
        <f>Foglio1!F26/10^9</f>
        <v>6.3935399999999998</v>
      </c>
      <c r="I20" s="23">
        <f>Foglio1!G26/10^9</f>
        <v>7.3365399999999941</v>
      </c>
      <c r="J20" s="23">
        <f>Foglio1!H26/10^9</f>
        <v>8.3361200000000011</v>
      </c>
      <c r="L20" t="s">
        <v>32</v>
      </c>
      <c r="M20" s="23">
        <f t="shared" si="1"/>
        <v>17.553629484406837</v>
      </c>
      <c r="N20" t="s">
        <v>32</v>
      </c>
      <c r="O20" s="23">
        <f t="shared" si="2"/>
        <v>18.496629484406832</v>
      </c>
      <c r="P20" t="s">
        <v>32</v>
      </c>
      <c r="Q20" s="23">
        <f t="shared" si="3"/>
        <v>19.49620948440684</v>
      </c>
    </row>
    <row r="21" spans="2:17" x14ac:dyDescent="0.25">
      <c r="B21">
        <v>2034</v>
      </c>
      <c r="D21">
        <v>11117097998.245687</v>
      </c>
      <c r="F21">
        <f t="shared" si="0"/>
        <v>11.117097998245688</v>
      </c>
      <c r="H21" s="23">
        <f>Foglio1!F27/10^9</f>
        <v>6.1519599999999999</v>
      </c>
      <c r="I21" s="23">
        <f>Foglio1!G27/10^9</f>
        <v>7.186693333333328</v>
      </c>
      <c r="J21" s="23">
        <f>Foglio1!H27/10^9</f>
        <v>8.2835106666666682</v>
      </c>
      <c r="L21" t="s">
        <v>33</v>
      </c>
      <c r="M21" s="23">
        <f t="shared" si="1"/>
        <v>17.269057998245689</v>
      </c>
      <c r="N21" t="s">
        <v>33</v>
      </c>
      <c r="O21" s="23">
        <f t="shared" si="2"/>
        <v>18.303791331579017</v>
      </c>
      <c r="P21" t="s">
        <v>33</v>
      </c>
      <c r="Q21" s="23">
        <f t="shared" si="3"/>
        <v>19.400608664912355</v>
      </c>
    </row>
    <row r="22" spans="2:17" x14ac:dyDescent="0.25">
      <c r="B22">
        <v>2035</v>
      </c>
      <c r="D22">
        <v>11074106701.315069</v>
      </c>
      <c r="F22">
        <f t="shared" si="0"/>
        <v>11.074106701315069</v>
      </c>
      <c r="H22" s="23">
        <f>Foglio1!F28/10^9</f>
        <v>5.9115000000000002</v>
      </c>
      <c r="I22" s="23">
        <f>Foglio1!G28/10^9</f>
        <v>7.0374999999999952</v>
      </c>
      <c r="J22" s="23">
        <f>Foglio1!H28/10^9</f>
        <v>8.2310600000000029</v>
      </c>
      <c r="L22" t="s">
        <v>34</v>
      </c>
      <c r="M22" s="23">
        <f t="shared" si="1"/>
        <v>16.985606701315071</v>
      </c>
      <c r="N22" t="s">
        <v>34</v>
      </c>
      <c r="O22" s="23">
        <f t="shared" si="2"/>
        <v>18.111606701315065</v>
      </c>
      <c r="P22" t="s">
        <v>34</v>
      </c>
      <c r="Q22" s="23">
        <f t="shared" si="3"/>
        <v>19.305166701315073</v>
      </c>
    </row>
    <row r="23" spans="2:17" x14ac:dyDescent="0.25">
      <c r="B23">
        <v>2036</v>
      </c>
      <c r="D23">
        <v>11031115595.026651</v>
      </c>
      <c r="F23">
        <f>D23/10^9</f>
        <v>11.031115595026652</v>
      </c>
      <c r="H23" s="23">
        <f>Foglio1!F29/10^9</f>
        <v>5.6721599999999999</v>
      </c>
      <c r="I23" s="23">
        <f>Foglio1!G29/10^9</f>
        <v>6.8889599999999955</v>
      </c>
      <c r="J23" s="23">
        <f>Foglio1!H29/10^9</f>
        <v>8.1787680000000034</v>
      </c>
      <c r="L23" t="s">
        <v>35</v>
      </c>
      <c r="M23" s="23">
        <f t="shared" si="1"/>
        <v>16.703275595026653</v>
      </c>
      <c r="N23" t="s">
        <v>35</v>
      </c>
      <c r="O23" s="23">
        <f t="shared" si="2"/>
        <v>17.920075595026645</v>
      </c>
      <c r="P23" t="s">
        <v>35</v>
      </c>
      <c r="Q23" s="23">
        <f t="shared" si="3"/>
        <v>19.209883595026653</v>
      </c>
    </row>
    <row r="24" spans="2:17" x14ac:dyDescent="0.25">
      <c r="B24">
        <v>2037</v>
      </c>
      <c r="D24">
        <v>10988124680.806171</v>
      </c>
      <c r="F24">
        <f t="shared" si="0"/>
        <v>10.988124680806171</v>
      </c>
      <c r="H24" s="23">
        <f>Foglio1!F30/10^9</f>
        <v>5.4339399999999998</v>
      </c>
      <c r="I24" s="23">
        <f>Foglio1!G30/10^9</f>
        <v>6.741073333333329</v>
      </c>
      <c r="J24" s="23">
        <f>Foglio1!H30/10^9</f>
        <v>8.1266346666666696</v>
      </c>
      <c r="L24" t="s">
        <v>36</v>
      </c>
      <c r="M24" s="23">
        <f t="shared" si="1"/>
        <v>16.422064680806173</v>
      </c>
      <c r="N24" t="s">
        <v>36</v>
      </c>
      <c r="O24" s="23">
        <f t="shared" si="2"/>
        <v>17.729198014139499</v>
      </c>
      <c r="P24" t="s">
        <v>36</v>
      </c>
      <c r="Q24" s="23">
        <f t="shared" si="3"/>
        <v>19.114759347472841</v>
      </c>
    </row>
    <row r="25" spans="2:17" x14ac:dyDescent="0.25">
      <c r="B25">
        <v>2038</v>
      </c>
      <c r="D25">
        <v>10945133960.093624</v>
      </c>
      <c r="F25">
        <f t="shared" si="0"/>
        <v>10.945133960093624</v>
      </c>
      <c r="H25" s="23">
        <f>Foglio1!F31/10^9</f>
        <v>5.1968399999999999</v>
      </c>
      <c r="I25" s="23">
        <f>Foglio1!G31/10^9</f>
        <v>6.5938399999999966</v>
      </c>
      <c r="J25" s="23">
        <f>Foglio1!H31/10^9</f>
        <v>8.0746600000000033</v>
      </c>
      <c r="L25" t="s">
        <v>37</v>
      </c>
      <c r="M25" s="23">
        <f t="shared" si="1"/>
        <v>16.141973960093623</v>
      </c>
      <c r="N25" t="s">
        <v>37</v>
      </c>
      <c r="O25" s="23">
        <f t="shared" si="2"/>
        <v>17.538973960093621</v>
      </c>
      <c r="P25" t="s">
        <v>37</v>
      </c>
      <c r="Q25" s="23">
        <f t="shared" si="3"/>
        <v>19.019793960093629</v>
      </c>
    </row>
    <row r="26" spans="2:17" x14ac:dyDescent="0.25">
      <c r="B26">
        <v>2039</v>
      </c>
      <c r="D26">
        <v>10902143434.343443</v>
      </c>
      <c r="F26">
        <f t="shared" si="0"/>
        <v>10.902143434343444</v>
      </c>
      <c r="H26" s="23">
        <f>Foglio1!F32/10^9</f>
        <v>4.9608600000000003</v>
      </c>
      <c r="I26" s="23">
        <f>Foglio1!G32/10^9</f>
        <v>6.4472599999999964</v>
      </c>
      <c r="J26" s="23">
        <f>Foglio1!H32/10^9</f>
        <v>8.0228440000000045</v>
      </c>
      <c r="L26" t="s">
        <v>38</v>
      </c>
      <c r="M26" s="23">
        <f t="shared" si="1"/>
        <v>15.863003434343444</v>
      </c>
      <c r="N26" t="s">
        <v>38</v>
      </c>
      <c r="O26" s="23">
        <f t="shared" si="2"/>
        <v>17.34940343434344</v>
      </c>
      <c r="P26" t="s">
        <v>38</v>
      </c>
      <c r="Q26" s="23">
        <f t="shared" si="3"/>
        <v>18.92498743434345</v>
      </c>
    </row>
    <row r="27" spans="2:17" x14ac:dyDescent="0.25">
      <c r="B27">
        <v>2040</v>
      </c>
      <c r="D27">
        <v>10859153105.02466</v>
      </c>
      <c r="F27">
        <f t="shared" si="0"/>
        <v>10.85915310502466</v>
      </c>
      <c r="H27" s="23">
        <f>Foglio1!F33/10^9</f>
        <v>4.726</v>
      </c>
      <c r="I27" s="23">
        <f>Foglio1!G33/10^9</f>
        <v>6.3013333333333303</v>
      </c>
      <c r="J27" s="23">
        <f>Foglio1!H33/10^9</f>
        <v>7.9711866666666698</v>
      </c>
      <c r="L27" t="s">
        <v>39</v>
      </c>
      <c r="M27" s="23">
        <f t="shared" si="1"/>
        <v>15.585153105024659</v>
      </c>
      <c r="N27" t="s">
        <v>39</v>
      </c>
      <c r="O27" s="23">
        <f t="shared" si="2"/>
        <v>17.160486438357992</v>
      </c>
      <c r="P27" t="s">
        <v>39</v>
      </c>
      <c r="Q27" s="23">
        <f t="shared" si="3"/>
        <v>18.830339771691328</v>
      </c>
    </row>
    <row r="28" spans="2:17" x14ac:dyDescent="0.25">
      <c r="B28">
        <v>2041</v>
      </c>
      <c r="D28">
        <v>10816162973.621113</v>
      </c>
      <c r="F28">
        <f t="shared" si="0"/>
        <v>10.816162973621113</v>
      </c>
      <c r="H28" s="23">
        <f>Foglio1!F34/10^9</f>
        <v>4.4922599999999999</v>
      </c>
      <c r="I28" s="23">
        <f>Foglio1!G34/10^9</f>
        <v>6.1560599999999974</v>
      </c>
      <c r="J28" s="23">
        <f>Foglio1!H34/10^9</f>
        <v>7.9196880000000034</v>
      </c>
      <c r="L28" t="s">
        <v>40</v>
      </c>
      <c r="M28" s="23">
        <f t="shared" si="1"/>
        <v>15.308422973621113</v>
      </c>
      <c r="N28" t="s">
        <v>40</v>
      </c>
      <c r="O28" s="23">
        <f t="shared" si="2"/>
        <v>16.972222973621111</v>
      </c>
      <c r="P28" t="s">
        <v>40</v>
      </c>
      <c r="Q28" s="23">
        <f t="shared" si="3"/>
        <v>18.735850973621115</v>
      </c>
    </row>
    <row r="29" spans="2:17" x14ac:dyDescent="0.25">
      <c r="B29">
        <v>2042</v>
      </c>
      <c r="D29">
        <v>10773173041.631617</v>
      </c>
      <c r="F29">
        <f t="shared" si="0"/>
        <v>10.773173041631617</v>
      </c>
      <c r="H29" s="23">
        <f>Foglio1!F35/10^9</f>
        <v>4.2596400000000001</v>
      </c>
      <c r="I29" s="23">
        <f>Foglio1!G35/10^9</f>
        <v>6.0114399999999968</v>
      </c>
      <c r="J29" s="23">
        <f>Foglio1!H35/10^9</f>
        <v>7.8683480000000037</v>
      </c>
      <c r="L29" t="s">
        <v>41</v>
      </c>
      <c r="M29" s="23">
        <f t="shared" si="1"/>
        <v>15.032813041631616</v>
      </c>
      <c r="N29" t="s">
        <v>41</v>
      </c>
      <c r="O29" s="23">
        <f t="shared" si="2"/>
        <v>16.784613041631616</v>
      </c>
      <c r="P29" t="s">
        <v>41</v>
      </c>
      <c r="Q29" s="23">
        <f t="shared" si="3"/>
        <v>18.64152104163162</v>
      </c>
    </row>
    <row r="30" spans="2:17" x14ac:dyDescent="0.25">
      <c r="B30">
        <v>2043</v>
      </c>
      <c r="D30">
        <v>10730183310.57016</v>
      </c>
      <c r="F30">
        <f t="shared" si="0"/>
        <v>10.73018331057016</v>
      </c>
      <c r="H30" s="23">
        <f>Foglio1!F36/10^9</f>
        <v>4.0281399999999996</v>
      </c>
      <c r="I30" s="23">
        <f>Foglio1!G36/10^9</f>
        <v>5.8674733333333311</v>
      </c>
      <c r="J30" s="23">
        <f>Foglio1!H36/10^9</f>
        <v>7.8171666666666706</v>
      </c>
      <c r="L30" t="s">
        <v>42</v>
      </c>
      <c r="M30" s="23">
        <f t="shared" si="1"/>
        <v>14.758323310570159</v>
      </c>
      <c r="N30" t="s">
        <v>42</v>
      </c>
      <c r="O30" s="23">
        <f t="shared" si="2"/>
        <v>16.597656643903491</v>
      </c>
      <c r="P30" t="s">
        <v>42</v>
      </c>
      <c r="Q30" s="23">
        <f t="shared" si="3"/>
        <v>18.547349977236831</v>
      </c>
    </row>
    <row r="31" spans="2:17" x14ac:dyDescent="0.25">
      <c r="B31">
        <v>2044</v>
      </c>
      <c r="D31">
        <v>10687193781.966103</v>
      </c>
      <c r="F31">
        <f t="shared" si="0"/>
        <v>10.687193781966103</v>
      </c>
      <c r="H31" s="23">
        <f>Foglio1!F37/10^9</f>
        <v>3.7977599999999998</v>
      </c>
      <c r="I31" s="23">
        <f>Foglio1!G37/10^9</f>
        <v>5.7241599999999977</v>
      </c>
      <c r="J31" s="23">
        <f>Foglio1!H37/10^9</f>
        <v>7.766144000000005</v>
      </c>
      <c r="L31" t="s">
        <v>43</v>
      </c>
      <c r="M31" s="23">
        <f t="shared" si="1"/>
        <v>14.484953781966103</v>
      </c>
      <c r="N31" t="s">
        <v>43</v>
      </c>
      <c r="O31" s="23">
        <f t="shared" si="2"/>
        <v>16.411353781966099</v>
      </c>
      <c r="P31" t="s">
        <v>43</v>
      </c>
      <c r="Q31" s="23">
        <f t="shared" si="3"/>
        <v>18.453337781966109</v>
      </c>
    </row>
    <row r="32" spans="2:17" x14ac:dyDescent="0.25">
      <c r="B32">
        <v>2045</v>
      </c>
      <c r="D32">
        <v>10644204457.364353</v>
      </c>
      <c r="F32">
        <f t="shared" si="0"/>
        <v>10.644204457364353</v>
      </c>
      <c r="H32" s="23">
        <f>Foglio1!F38/10^9</f>
        <v>3.5684999999999998</v>
      </c>
      <c r="I32" s="23">
        <f>Foglio1!G38/10^9</f>
        <v>5.5814999999999984</v>
      </c>
      <c r="J32" s="23">
        <f>Foglio1!H38/10^9</f>
        <v>7.7152800000000044</v>
      </c>
      <c r="L32" t="s">
        <v>44</v>
      </c>
      <c r="M32" s="23">
        <f t="shared" si="1"/>
        <v>14.212704457364353</v>
      </c>
      <c r="N32" t="s">
        <v>44</v>
      </c>
      <c r="O32" s="23">
        <f t="shared" si="2"/>
        <v>16.225704457364351</v>
      </c>
      <c r="P32" t="s">
        <v>44</v>
      </c>
      <c r="Q32" s="23">
        <f t="shared" si="3"/>
        <v>18.359484457364356</v>
      </c>
    </row>
    <row r="33" spans="2:17" x14ac:dyDescent="0.25">
      <c r="B33">
        <v>2046</v>
      </c>
      <c r="D33">
        <v>10601215338.325586</v>
      </c>
      <c r="F33">
        <f t="shared" si="0"/>
        <v>10.601215338325586</v>
      </c>
      <c r="H33" s="23">
        <f>Foglio1!F39/10^9</f>
        <v>3.34036</v>
      </c>
      <c r="I33" s="23">
        <f>Foglio1!G39/10^9</f>
        <v>5.4394933333333313</v>
      </c>
      <c r="J33" s="23">
        <f>Foglio1!H39/10^9</f>
        <v>7.6645746666666721</v>
      </c>
      <c r="L33" t="s">
        <v>45</v>
      </c>
      <c r="M33" s="23">
        <f t="shared" si="1"/>
        <v>13.941575338325586</v>
      </c>
      <c r="N33" t="s">
        <v>45</v>
      </c>
      <c r="O33" s="23">
        <f t="shared" si="2"/>
        <v>16.040708671658919</v>
      </c>
      <c r="P33" t="s">
        <v>45</v>
      </c>
      <c r="Q33" s="23">
        <f t="shared" si="3"/>
        <v>18.265790004992258</v>
      </c>
    </row>
    <row r="34" spans="2:17" x14ac:dyDescent="0.25">
      <c r="B34">
        <v>2047</v>
      </c>
      <c r="D34">
        <v>10558226426.426441</v>
      </c>
      <c r="F34">
        <f t="shared" si="0"/>
        <v>10.558226426426442</v>
      </c>
      <c r="H34" s="23">
        <f>Foglio1!F40/10^9</f>
        <v>3.11334</v>
      </c>
      <c r="I34" s="23">
        <f>Foglio1!G40/10^9</f>
        <v>5.2981399999999983</v>
      </c>
      <c r="J34" s="23">
        <f>Foglio1!H40/10^9</f>
        <v>7.6140280000000047</v>
      </c>
      <c r="L34" t="s">
        <v>46</v>
      </c>
      <c r="M34" s="23">
        <f t="shared" si="1"/>
        <v>13.671566426426441</v>
      </c>
      <c r="N34" t="s">
        <v>46</v>
      </c>
      <c r="O34" s="23">
        <f t="shared" si="2"/>
        <v>15.85636642642644</v>
      </c>
      <c r="P34" t="s">
        <v>46</v>
      </c>
      <c r="Q34" s="23">
        <f t="shared" si="3"/>
        <v>18.172254426426449</v>
      </c>
    </row>
    <row r="35" spans="2:17" x14ac:dyDescent="0.25">
      <c r="B35">
        <v>2048</v>
      </c>
      <c r="D35">
        <v>10515237723.259706</v>
      </c>
      <c r="F35">
        <f t="shared" si="0"/>
        <v>10.515237723259707</v>
      </c>
      <c r="H35" s="23">
        <f>Foglio1!F41/10^9</f>
        <v>2.8874399999999998</v>
      </c>
      <c r="I35" s="23">
        <f>Foglio1!G41/10^9</f>
        <v>5.1574399999999994</v>
      </c>
      <c r="J35" s="23">
        <f>Foglio1!H41/10^9</f>
        <v>7.5636400000000048</v>
      </c>
      <c r="L35" t="s">
        <v>47</v>
      </c>
      <c r="M35" s="23">
        <f t="shared" si="1"/>
        <v>13.402677723259707</v>
      </c>
      <c r="N35" t="s">
        <v>47</v>
      </c>
      <c r="O35" s="23">
        <f t="shared" si="2"/>
        <v>15.672677723259707</v>
      </c>
      <c r="P35" t="s">
        <v>47</v>
      </c>
      <c r="Q35" s="23">
        <f t="shared" si="3"/>
        <v>18.078877723259712</v>
      </c>
    </row>
    <row r="36" spans="2:17" x14ac:dyDescent="0.25">
      <c r="B36">
        <v>2049</v>
      </c>
      <c r="D36">
        <v>10472249230.434561</v>
      </c>
      <c r="F36">
        <f t="shared" si="0"/>
        <v>10.47224923043456</v>
      </c>
      <c r="H36" s="23">
        <f>Foglio1!F42/10^9</f>
        <v>2.6626599999999998</v>
      </c>
      <c r="I36" s="23">
        <f>Foglio1!G42/10^9</f>
        <v>5.0173933333333318</v>
      </c>
      <c r="J36" s="23">
        <f>Foglio1!H42/10^9</f>
        <v>7.5134106666666716</v>
      </c>
      <c r="L36" t="s">
        <v>48</v>
      </c>
      <c r="M36" s="23">
        <f t="shared" si="1"/>
        <v>13.134909230434559</v>
      </c>
      <c r="N36" t="s">
        <v>48</v>
      </c>
      <c r="O36" s="23">
        <f t="shared" si="2"/>
        <v>15.489642563767891</v>
      </c>
      <c r="P36" t="s">
        <v>48</v>
      </c>
      <c r="Q36" s="23">
        <f t="shared" si="3"/>
        <v>17.985659897101232</v>
      </c>
    </row>
    <row r="37" spans="2:17" x14ac:dyDescent="0.25">
      <c r="B37">
        <v>2050</v>
      </c>
      <c r="D37">
        <v>10429260949.576738</v>
      </c>
      <c r="F37">
        <f t="shared" si="0"/>
        <v>10.429260949576738</v>
      </c>
      <c r="H37" s="23">
        <f>Foglio1!F43/10^9</f>
        <v>2.4390000000000001</v>
      </c>
      <c r="I37" s="23">
        <f>Foglio1!G43/10^9</f>
        <v>4.8780000000000001</v>
      </c>
      <c r="J37" s="23">
        <f>Foglio1!H43/10^9</f>
        <v>7.4633399999999988</v>
      </c>
      <c r="L37" t="s">
        <v>49</v>
      </c>
      <c r="M37" s="23">
        <f t="shared" si="1"/>
        <v>12.868260949576738</v>
      </c>
      <c r="N37" t="s">
        <v>49</v>
      </c>
      <c r="O37" s="23">
        <f t="shared" si="2"/>
        <v>15.307260949576738</v>
      </c>
      <c r="P37" t="s">
        <v>49</v>
      </c>
      <c r="Q37" s="23">
        <f t="shared" si="3"/>
        <v>17.892600949576739</v>
      </c>
    </row>
    <row r="38" spans="2:17" x14ac:dyDescent="0.25">
      <c r="B38">
        <v>2051</v>
      </c>
      <c r="D38">
        <v>10393501383.763836</v>
      </c>
      <c r="F38">
        <f t="shared" si="0"/>
        <v>10.393501383763835</v>
      </c>
      <c r="H38" s="23">
        <f>Foglio1!F44/10^9</f>
        <v>2.4243749999999999</v>
      </c>
      <c r="I38" s="23">
        <f>Foglio1!G44/10^9</f>
        <v>4.8487499999999999</v>
      </c>
      <c r="J38" s="23">
        <f>Foglio1!H44/10^9</f>
        <v>7.4185874999999992</v>
      </c>
      <c r="L38" t="s">
        <v>50</v>
      </c>
      <c r="M38" s="23">
        <f t="shared" si="1"/>
        <v>12.817876383763835</v>
      </c>
      <c r="N38" t="s">
        <v>50</v>
      </c>
      <c r="O38" s="23">
        <f t="shared" si="2"/>
        <v>15.242251383763836</v>
      </c>
      <c r="P38" t="s">
        <v>50</v>
      </c>
      <c r="Q38" s="23">
        <f t="shared" si="3"/>
        <v>17.812088883763835</v>
      </c>
    </row>
    <row r="39" spans="2:17" x14ac:dyDescent="0.25">
      <c r="B39">
        <v>2052</v>
      </c>
      <c r="D39">
        <v>10393123155.452436</v>
      </c>
      <c r="F39">
        <f>D39/10^9</f>
        <v>10.393123155452436</v>
      </c>
      <c r="H39" s="23">
        <f>Foglio1!F45/10^9</f>
        <v>2.4097499999999998</v>
      </c>
      <c r="I39" s="23">
        <f>Foglio1!G45/10^9</f>
        <v>4.8194999999999997</v>
      </c>
      <c r="J39" s="23">
        <f>Foglio1!H45/10^9</f>
        <v>7.3738349999999988</v>
      </c>
      <c r="L39" t="s">
        <v>51</v>
      </c>
      <c r="M39" s="23">
        <f t="shared" si="1"/>
        <v>12.802873155452435</v>
      </c>
      <c r="N39" t="s">
        <v>51</v>
      </c>
      <c r="O39" s="23">
        <f t="shared" si="2"/>
        <v>15.212623155452436</v>
      </c>
      <c r="P39" t="s">
        <v>51</v>
      </c>
      <c r="Q39" s="23">
        <f t="shared" si="3"/>
        <v>17.766958155452436</v>
      </c>
    </row>
    <row r="40" spans="2:17" x14ac:dyDescent="0.25">
      <c r="B40">
        <v>2053</v>
      </c>
      <c r="D40">
        <v>10392740336.134453</v>
      </c>
      <c r="F40">
        <f t="shared" si="0"/>
        <v>10.392740336134453</v>
      </c>
      <c r="H40" s="23">
        <f>Foglio1!F46/10^9</f>
        <v>2.3951250000000002</v>
      </c>
      <c r="I40" s="23">
        <f>Foglio1!G46/10^9</f>
        <v>4.7902500000000003</v>
      </c>
      <c r="J40" s="23">
        <f>Foglio1!H46/10^9</f>
        <v>7.3290824999999993</v>
      </c>
      <c r="L40" t="s">
        <v>52</v>
      </c>
      <c r="M40" s="23">
        <f t="shared" si="1"/>
        <v>12.787865336134454</v>
      </c>
      <c r="N40" t="s">
        <v>52</v>
      </c>
      <c r="O40" s="23">
        <f t="shared" si="2"/>
        <v>15.182990336134454</v>
      </c>
      <c r="P40" t="s">
        <v>52</v>
      </c>
      <c r="Q40" s="23">
        <f t="shared" si="3"/>
        <v>17.721822836134454</v>
      </c>
    </row>
    <row r="41" spans="2:17" x14ac:dyDescent="0.25">
      <c r="B41">
        <v>2054</v>
      </c>
      <c r="D41">
        <v>10392352841.709724</v>
      </c>
      <c r="F41">
        <f t="shared" si="0"/>
        <v>10.392352841709725</v>
      </c>
      <c r="H41" s="23">
        <f>Foglio1!F47/10^9</f>
        <v>2.3805000000000001</v>
      </c>
      <c r="I41" s="23">
        <f>Foglio1!G47/10^9</f>
        <v>4.7610000000000001</v>
      </c>
      <c r="J41" s="23">
        <f>Foglio1!H47/10^9</f>
        <v>7.2843299999999989</v>
      </c>
      <c r="L41" t="s">
        <v>53</v>
      </c>
      <c r="M41" s="23">
        <f t="shared" si="1"/>
        <v>12.772852841709724</v>
      </c>
      <c r="N41" t="s">
        <v>53</v>
      </c>
      <c r="O41" s="23">
        <f t="shared" si="2"/>
        <v>15.153352841709726</v>
      </c>
      <c r="P41" t="s">
        <v>53</v>
      </c>
      <c r="Q41" s="23">
        <f t="shared" si="3"/>
        <v>17.676682841709724</v>
      </c>
    </row>
    <row r="42" spans="2:17" x14ac:dyDescent="0.25">
      <c r="B42">
        <v>2055</v>
      </c>
      <c r="D42">
        <v>10391960586.011341</v>
      </c>
      <c r="F42">
        <f t="shared" si="0"/>
        <v>10.391960586011342</v>
      </c>
      <c r="H42" s="23">
        <f>Foglio1!F48/10^9</f>
        <v>2.365875</v>
      </c>
      <c r="I42" s="23">
        <f>Foglio1!G48/10^9</f>
        <v>4.7317499999999999</v>
      </c>
      <c r="J42" s="23">
        <f>Foglio1!H48/10^9</f>
        <v>7.2395774999999993</v>
      </c>
      <c r="L42" t="s">
        <v>54</v>
      </c>
      <c r="M42" s="23">
        <f t="shared" si="1"/>
        <v>12.757835586011343</v>
      </c>
      <c r="N42" t="s">
        <v>54</v>
      </c>
      <c r="O42" s="23">
        <f t="shared" si="2"/>
        <v>15.123710586011342</v>
      </c>
      <c r="P42" t="s">
        <v>54</v>
      </c>
      <c r="Q42" s="23">
        <f t="shared" si="3"/>
        <v>17.631538086011339</v>
      </c>
    </row>
    <row r="43" spans="2:17" x14ac:dyDescent="0.25">
      <c r="B43">
        <v>2056</v>
      </c>
      <c r="D43">
        <v>10391563480.741796</v>
      </c>
      <c r="F43">
        <f t="shared" si="0"/>
        <v>10.391563480741796</v>
      </c>
      <c r="H43" s="23">
        <f>Foglio1!F49/10^9</f>
        <v>2.3512499999999998</v>
      </c>
      <c r="I43" s="23">
        <f>Foglio1!G49/10^9</f>
        <v>4.7024999999999997</v>
      </c>
      <c r="J43" s="23">
        <f>Foglio1!H49/10^9</f>
        <v>7.1948249999999989</v>
      </c>
      <c r="L43" t="s">
        <v>55</v>
      </c>
      <c r="M43" s="23">
        <f t="shared" si="1"/>
        <v>12.742813480741797</v>
      </c>
      <c r="N43" t="s">
        <v>55</v>
      </c>
      <c r="O43" s="23">
        <f t="shared" si="2"/>
        <v>15.094063480741795</v>
      </c>
      <c r="P43" t="s">
        <v>55</v>
      </c>
      <c r="Q43" s="23">
        <f t="shared" si="3"/>
        <v>17.586388480741796</v>
      </c>
    </row>
    <row r="44" spans="2:17" x14ac:dyDescent="0.25">
      <c r="B44">
        <v>2057</v>
      </c>
      <c r="D44">
        <v>10391161435.406696</v>
      </c>
      <c r="F44">
        <f t="shared" si="0"/>
        <v>10.391161435406696</v>
      </c>
      <c r="H44" s="23">
        <f>Foglio1!F50/10^9</f>
        <v>2.3366250000000002</v>
      </c>
      <c r="I44" s="23">
        <f>Foglio1!G50/10^9</f>
        <v>4.6732500000000003</v>
      </c>
      <c r="J44" s="23">
        <f>Foglio1!H50/10^9</f>
        <v>7.1500724999999994</v>
      </c>
      <c r="L44" t="s">
        <v>56</v>
      </c>
      <c r="M44" s="23">
        <f t="shared" si="1"/>
        <v>12.727786435406696</v>
      </c>
      <c r="N44" t="s">
        <v>56</v>
      </c>
      <c r="O44" s="23">
        <f t="shared" si="2"/>
        <v>15.064411435406697</v>
      </c>
      <c r="P44" t="s">
        <v>56</v>
      </c>
      <c r="Q44" s="23">
        <f t="shared" si="3"/>
        <v>17.541233935406694</v>
      </c>
    </row>
    <row r="45" spans="2:17" x14ac:dyDescent="0.25">
      <c r="B45">
        <v>2058</v>
      </c>
      <c r="D45">
        <v>10390754357.246029</v>
      </c>
      <c r="F45">
        <f t="shared" si="0"/>
        <v>10.390754357246029</v>
      </c>
      <c r="H45" s="23">
        <f>Foglio1!F51/10^9</f>
        <v>2.3220000000000001</v>
      </c>
      <c r="I45" s="23">
        <f>Foglio1!G51/10^9</f>
        <v>4.6440000000000001</v>
      </c>
      <c r="J45" s="23">
        <f>Foglio1!H51/10^9</f>
        <v>7.105319999999999</v>
      </c>
      <c r="L45" t="s">
        <v>57</v>
      </c>
      <c r="M45" s="23">
        <f t="shared" si="1"/>
        <v>12.71275435724603</v>
      </c>
      <c r="N45" t="s">
        <v>57</v>
      </c>
      <c r="O45" s="23">
        <f t="shared" si="2"/>
        <v>15.03475435724603</v>
      </c>
      <c r="P45" t="s">
        <v>57</v>
      </c>
      <c r="Q45" s="23">
        <f t="shared" si="3"/>
        <v>17.49607435724603</v>
      </c>
    </row>
    <row r="46" spans="2:17" x14ac:dyDescent="0.25">
      <c r="B46">
        <v>2059</v>
      </c>
      <c r="D46">
        <v>10390342151.16279</v>
      </c>
      <c r="F46">
        <f t="shared" si="0"/>
        <v>10.390342151162791</v>
      </c>
      <c r="H46" s="23">
        <f>Foglio1!F52/10^9</f>
        <v>2.307375</v>
      </c>
      <c r="I46" s="23">
        <f>Foglio1!G52/10^9</f>
        <v>4.6147499999999999</v>
      </c>
      <c r="J46" s="23">
        <f>Foglio1!H52/10^9</f>
        <v>7.0605674999999994</v>
      </c>
      <c r="L46" t="s">
        <v>58</v>
      </c>
      <c r="M46" s="23">
        <f t="shared" si="1"/>
        <v>12.697717151162792</v>
      </c>
      <c r="N46" t="s">
        <v>58</v>
      </c>
      <c r="O46" s="23">
        <f t="shared" si="2"/>
        <v>15.005092151162792</v>
      </c>
      <c r="P46" t="s">
        <v>58</v>
      </c>
      <c r="Q46" s="23">
        <f t="shared" si="3"/>
        <v>17.450909651162789</v>
      </c>
    </row>
    <row r="47" spans="2:17" x14ac:dyDescent="0.25">
      <c r="B47">
        <v>2060</v>
      </c>
      <c r="D47">
        <v>10389924719.648952</v>
      </c>
      <c r="F47">
        <f t="shared" si="0"/>
        <v>10.389924719648953</v>
      </c>
      <c r="H47" s="23">
        <f>Foglio1!F53/10^9</f>
        <v>2.2927499999999998</v>
      </c>
      <c r="I47" s="23">
        <f>Foglio1!G53/10^9</f>
        <v>4.5854999999999997</v>
      </c>
      <c r="J47" s="23">
        <f>Foglio1!H53/10^9</f>
        <v>7.015814999999999</v>
      </c>
      <c r="L47" t="s">
        <v>59</v>
      </c>
      <c r="M47" s="23">
        <f t="shared" si="1"/>
        <v>12.682674719648952</v>
      </c>
      <c r="N47" t="s">
        <v>59</v>
      </c>
      <c r="O47" s="23">
        <f t="shared" si="2"/>
        <v>14.975424719648952</v>
      </c>
      <c r="P47" t="s">
        <v>59</v>
      </c>
      <c r="Q47" s="23">
        <f t="shared" si="3"/>
        <v>17.405739719648953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Ghesini</dc:creator>
  <cp:lastModifiedBy>Matteo Ghesini</cp:lastModifiedBy>
  <dcterms:created xsi:type="dcterms:W3CDTF">2023-05-03T12:19:12Z</dcterms:created>
  <dcterms:modified xsi:type="dcterms:W3CDTF">2023-05-10T13:46:10Z</dcterms:modified>
</cp:coreProperties>
</file>