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esi\Desktop\"/>
    </mc:Choice>
  </mc:AlternateContent>
  <xr:revisionPtr revIDLastSave="0" documentId="13_ncr:1_{B54BE6E7-8291-46AB-B8B8-2F4DAA926DDB}" xr6:coauthVersionLast="47" xr6:coauthVersionMax="47" xr10:uidLastSave="{00000000-0000-0000-0000-000000000000}"/>
  <bookViews>
    <workbookView xWindow="-120" yWindow="-120" windowWidth="20730" windowHeight="11160" xr2:uid="{F79D6581-5FED-4542-91AF-130A34A04AC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L8" i="1" s="1"/>
  <c r="J4" i="1"/>
  <c r="J5" i="1"/>
  <c r="J6" i="1"/>
  <c r="J7" i="1"/>
  <c r="J8" i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H9" i="1"/>
  <c r="H10" i="1"/>
  <c r="H11" i="1"/>
  <c r="H12" i="1"/>
  <c r="H13" i="1"/>
  <c r="H14" i="1"/>
  <c r="H15" i="1"/>
  <c r="H23" i="1"/>
  <c r="H43" i="1"/>
  <c r="G9" i="1"/>
  <c r="G10" i="1"/>
  <c r="G11" i="1"/>
  <c r="G12" i="1"/>
  <c r="G13" i="1"/>
  <c r="G14" i="1"/>
  <c r="G15" i="1"/>
  <c r="G23" i="1"/>
  <c r="G43" i="1"/>
  <c r="H8" i="1"/>
  <c r="G8" i="1"/>
  <c r="F9" i="1"/>
  <c r="F10" i="1"/>
  <c r="F11" i="1"/>
  <c r="F12" i="1"/>
  <c r="F13" i="1"/>
  <c r="F14" i="1"/>
  <c r="F15" i="1"/>
  <c r="F23" i="1"/>
  <c r="F43" i="1"/>
  <c r="F8" i="1"/>
  <c r="A44" i="1"/>
  <c r="D44" i="1" s="1"/>
  <c r="H44" i="1" s="1"/>
  <c r="A24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H42" i="1" s="1"/>
  <c r="A16" i="1"/>
  <c r="D16" i="1" s="1"/>
  <c r="D17" i="1" s="1"/>
  <c r="D18" i="1" s="1"/>
  <c r="D19" i="1" s="1"/>
  <c r="D20" i="1" s="1"/>
  <c r="D21" i="1" s="1"/>
  <c r="D22" i="1" s="1"/>
  <c r="G22" i="1" s="1"/>
  <c r="J30" i="1" l="1"/>
  <c r="L30" i="1" s="1"/>
  <c r="J28" i="1"/>
  <c r="L28" i="1" s="1"/>
  <c r="J43" i="1"/>
  <c r="L43" i="1" s="1"/>
  <c r="J35" i="1"/>
  <c r="L35" i="1" s="1"/>
  <c r="J27" i="1"/>
  <c r="L27" i="1" s="1"/>
  <c r="J19" i="1"/>
  <c r="L19" i="1" s="1"/>
  <c r="J22" i="1"/>
  <c r="L22" i="1" s="1"/>
  <c r="J36" i="1"/>
  <c r="L36" i="1" s="1"/>
  <c r="J34" i="1"/>
  <c r="L34" i="1" s="1"/>
  <c r="J33" i="1"/>
  <c r="L33" i="1" s="1"/>
  <c r="J38" i="1"/>
  <c r="L38" i="1" s="1"/>
  <c r="J20" i="1"/>
  <c r="L20" i="1" s="1"/>
  <c r="J26" i="1"/>
  <c r="L26" i="1" s="1"/>
  <c r="J17" i="1"/>
  <c r="L17" i="1" s="1"/>
  <c r="J42" i="1"/>
  <c r="L42" i="1" s="1"/>
  <c r="J18" i="1"/>
  <c r="L18" i="1" s="1"/>
  <c r="J41" i="1"/>
  <c r="L41" i="1" s="1"/>
  <c r="J25" i="1"/>
  <c r="L25" i="1" s="1"/>
  <c r="J40" i="1"/>
  <c r="L40" i="1" s="1"/>
  <c r="J32" i="1"/>
  <c r="L32" i="1" s="1"/>
  <c r="J24" i="1"/>
  <c r="L24" i="1" s="1"/>
  <c r="J16" i="1"/>
  <c r="L16" i="1" s="1"/>
  <c r="J39" i="1"/>
  <c r="L39" i="1" s="1"/>
  <c r="J31" i="1"/>
  <c r="L31" i="1" s="1"/>
  <c r="J23" i="1"/>
  <c r="L23" i="1" s="1"/>
  <c r="J37" i="1"/>
  <c r="L37" i="1" s="1"/>
  <c r="J29" i="1"/>
  <c r="L29" i="1" s="1"/>
  <c r="J21" i="1"/>
  <c r="L21" i="1" s="1"/>
  <c r="J44" i="1"/>
  <c r="L44" i="1" s="1"/>
  <c r="F44" i="1"/>
  <c r="F34" i="1"/>
  <c r="F24" i="1"/>
  <c r="G35" i="1"/>
  <c r="G25" i="1"/>
  <c r="H41" i="1"/>
  <c r="H31" i="1"/>
  <c r="H17" i="1"/>
  <c r="G26" i="1"/>
  <c r="H18" i="1"/>
  <c r="F32" i="1"/>
  <c r="G44" i="1"/>
  <c r="H40" i="1"/>
  <c r="H30" i="1"/>
  <c r="H16" i="1"/>
  <c r="H27" i="1"/>
  <c r="G34" i="1"/>
  <c r="F31" i="1"/>
  <c r="F39" i="1"/>
  <c r="F30" i="1"/>
  <c r="F21" i="1"/>
  <c r="G42" i="1"/>
  <c r="G30" i="1"/>
  <c r="G20" i="1"/>
  <c r="H38" i="1"/>
  <c r="H26" i="1"/>
  <c r="F35" i="1"/>
  <c r="G36" i="1"/>
  <c r="H32" i="1"/>
  <c r="F42" i="1"/>
  <c r="F22" i="1"/>
  <c r="G33" i="1"/>
  <c r="G21" i="1"/>
  <c r="H39" i="1"/>
  <c r="D45" i="1"/>
  <c r="F38" i="1"/>
  <c r="F29" i="1"/>
  <c r="F20" i="1"/>
  <c r="G41" i="1"/>
  <c r="G29" i="1"/>
  <c r="G19" i="1"/>
  <c r="H35" i="1"/>
  <c r="H25" i="1"/>
  <c r="F37" i="1"/>
  <c r="F28" i="1"/>
  <c r="F19" i="1"/>
  <c r="G38" i="1"/>
  <c r="G28" i="1"/>
  <c r="H34" i="1"/>
  <c r="H24" i="1"/>
  <c r="F26" i="1"/>
  <c r="F36" i="1"/>
  <c r="F27" i="1"/>
  <c r="G37" i="1"/>
  <c r="G27" i="1"/>
  <c r="H33" i="1"/>
  <c r="F18" i="1"/>
  <c r="F41" i="1"/>
  <c r="F33" i="1"/>
  <c r="F25" i="1"/>
  <c r="F17" i="1"/>
  <c r="G40" i="1"/>
  <c r="G32" i="1"/>
  <c r="G24" i="1"/>
  <c r="G16" i="1"/>
  <c r="H37" i="1"/>
  <c r="H29" i="1"/>
  <c r="H21" i="1"/>
  <c r="G18" i="1"/>
  <c r="G17" i="1"/>
  <c r="H22" i="1"/>
  <c r="F40" i="1"/>
  <c r="F16" i="1"/>
  <c r="G39" i="1"/>
  <c r="G31" i="1"/>
  <c r="H36" i="1"/>
  <c r="H28" i="1"/>
  <c r="H20" i="1"/>
  <c r="H19" i="1"/>
  <c r="H45" i="1" l="1"/>
  <c r="J45" i="1"/>
  <c r="L45" i="1" s="1"/>
  <c r="D46" i="1"/>
  <c r="J46" i="1" s="1"/>
  <c r="L46" i="1" s="1"/>
  <c r="F45" i="1"/>
  <c r="G45" i="1"/>
  <c r="D47" i="1" l="1"/>
  <c r="J47" i="1" s="1"/>
  <c r="L47" i="1" s="1"/>
  <c r="F46" i="1"/>
  <c r="G46" i="1"/>
  <c r="H46" i="1"/>
  <c r="D48" i="1" l="1"/>
  <c r="J48" i="1" s="1"/>
  <c r="L48" i="1" s="1"/>
  <c r="H47" i="1"/>
  <c r="F47" i="1"/>
  <c r="G47" i="1"/>
  <c r="D49" i="1" l="1"/>
  <c r="J49" i="1" s="1"/>
  <c r="L49" i="1" s="1"/>
  <c r="G48" i="1"/>
  <c r="H48" i="1"/>
  <c r="F48" i="1"/>
  <c r="D50" i="1" l="1"/>
  <c r="J50" i="1" s="1"/>
  <c r="L50" i="1" s="1"/>
  <c r="H49" i="1"/>
  <c r="G49" i="1"/>
  <c r="F49" i="1"/>
  <c r="D51" i="1" l="1"/>
  <c r="J51" i="1" s="1"/>
  <c r="L51" i="1" s="1"/>
  <c r="H50" i="1"/>
  <c r="F50" i="1"/>
  <c r="G50" i="1"/>
  <c r="D52" i="1" l="1"/>
  <c r="J52" i="1" s="1"/>
  <c r="L52" i="1" s="1"/>
  <c r="H51" i="1"/>
  <c r="G51" i="1"/>
  <c r="F51" i="1"/>
  <c r="D53" i="1" l="1"/>
  <c r="J53" i="1" s="1"/>
  <c r="L53" i="1" s="1"/>
  <c r="G52" i="1"/>
  <c r="H52" i="1"/>
  <c r="F52" i="1"/>
  <c r="D54" i="1" l="1"/>
  <c r="D55" i="1" s="1"/>
  <c r="D56" i="1" s="1"/>
  <c r="D57" i="1" s="1"/>
  <c r="D58" i="1" s="1"/>
  <c r="D59" i="1" s="1"/>
  <c r="D60" i="1" s="1"/>
  <c r="D61" i="1" s="1"/>
  <c r="D62" i="1" s="1"/>
  <c r="F53" i="1"/>
  <c r="G53" i="1"/>
  <c r="H53" i="1"/>
</calcChain>
</file>

<file path=xl/sharedStrings.xml><?xml version="1.0" encoding="utf-8"?>
<sst xmlns="http://schemas.openxmlformats.org/spreadsheetml/2006/main" count="9" uniqueCount="9">
  <si>
    <t>popolazione</t>
  </si>
  <si>
    <t>anno</t>
  </si>
  <si>
    <t>scen1 - no acqua</t>
  </si>
  <si>
    <t>scen1 - tot acqua</t>
  </si>
  <si>
    <t>scen1 - tanta acqua</t>
  </si>
  <si>
    <t>acqua per uso umano [m3]</t>
  </si>
  <si>
    <t>hectars irrigated</t>
  </si>
  <si>
    <t>acqua per uso agricolo [m3]</t>
  </si>
  <si>
    <t>tot acqua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</si>
</sst>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4" xfId="0" applyNumberFormat="1" applyBorder="1"/>
    <xf numFmtId="3" fontId="0" fillId="2" borderId="4" xfId="0" applyNumberFormat="1" applyFill="1" applyBorder="1"/>
    <xf numFmtId="3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3" fontId="1" fillId="0" borderId="10" xfId="0" applyNumberFormat="1" applyFont="1" applyBorder="1"/>
    <xf numFmtId="3" fontId="0" fillId="0" borderId="10" xfId="0" applyNumberFormat="1" applyBorder="1"/>
    <xf numFmtId="3" fontId="0" fillId="2" borderId="10" xfId="0" applyNumberFormat="1" applyFill="1" applyBorder="1"/>
    <xf numFmtId="3" fontId="0" fillId="0" borderId="11" xfId="0" applyNumberFormat="1" applyBorder="1"/>
    <xf numFmtId="3" fontId="0" fillId="0" borderId="7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2" borderId="5" xfId="0" applyNumberFormat="1" applyFill="1" applyBorder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Foglio1!$F$2</c:f>
              <c:strCache>
                <c:ptCount val="1"/>
                <c:pt idx="0">
                  <c:v>scen1 - no acqua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Foglio1!$F$8:$F$53</c:f>
              <c:numCache>
                <c:formatCode>#,##0</c:formatCode>
                <c:ptCount val="46"/>
                <c:pt idx="0">
                  <c:v>2735802540</c:v>
                </c:pt>
                <c:pt idx="1">
                  <c:v>2729949795</c:v>
                </c:pt>
                <c:pt idx="2">
                  <c:v>2726525025</c:v>
                </c:pt>
                <c:pt idx="3">
                  <c:v>2721778785</c:v>
                </c:pt>
                <c:pt idx="4">
                  <c:v>2691750285</c:v>
                </c:pt>
                <c:pt idx="5">
                  <c:v>2683866960</c:v>
                </c:pt>
                <c:pt idx="6">
                  <c:v>2665629585</c:v>
                </c:pt>
                <c:pt idx="7">
                  <c:v>2656355985</c:v>
                </c:pt>
                <c:pt idx="8">
                  <c:v>2644936486.875</c:v>
                </c:pt>
                <c:pt idx="9">
                  <c:v>2633516988.75</c:v>
                </c:pt>
                <c:pt idx="10">
                  <c:v>2622097490.625</c:v>
                </c:pt>
                <c:pt idx="11">
                  <c:v>2610677992.5</c:v>
                </c:pt>
                <c:pt idx="12">
                  <c:v>2599258494.375</c:v>
                </c:pt>
                <c:pt idx="13">
                  <c:v>2587838996.25</c:v>
                </c:pt>
                <c:pt idx="14">
                  <c:v>2576419498.125</c:v>
                </c:pt>
                <c:pt idx="15">
                  <c:v>2565000000</c:v>
                </c:pt>
                <c:pt idx="16">
                  <c:v>2558700000</c:v>
                </c:pt>
                <c:pt idx="17">
                  <c:v>2552400000</c:v>
                </c:pt>
                <c:pt idx="18">
                  <c:v>2546100000</c:v>
                </c:pt>
                <c:pt idx="19">
                  <c:v>2539800000</c:v>
                </c:pt>
                <c:pt idx="20">
                  <c:v>2533500000</c:v>
                </c:pt>
                <c:pt idx="21">
                  <c:v>2527200000</c:v>
                </c:pt>
                <c:pt idx="22">
                  <c:v>2520900000</c:v>
                </c:pt>
                <c:pt idx="23">
                  <c:v>2514600000</c:v>
                </c:pt>
                <c:pt idx="24">
                  <c:v>2508300000</c:v>
                </c:pt>
                <c:pt idx="25">
                  <c:v>2502000000</c:v>
                </c:pt>
                <c:pt idx="26">
                  <c:v>2495700000</c:v>
                </c:pt>
                <c:pt idx="27">
                  <c:v>2489400000</c:v>
                </c:pt>
                <c:pt idx="28">
                  <c:v>2483100000</c:v>
                </c:pt>
                <c:pt idx="29">
                  <c:v>2476800000</c:v>
                </c:pt>
                <c:pt idx="30">
                  <c:v>2470500000</c:v>
                </c:pt>
                <c:pt idx="31">
                  <c:v>2464200000</c:v>
                </c:pt>
                <c:pt idx="32">
                  <c:v>2457900000</c:v>
                </c:pt>
                <c:pt idx="33">
                  <c:v>2451600000</c:v>
                </c:pt>
                <c:pt idx="34">
                  <c:v>2445300000</c:v>
                </c:pt>
                <c:pt idx="35">
                  <c:v>2439000000</c:v>
                </c:pt>
                <c:pt idx="36">
                  <c:v>2424375000</c:v>
                </c:pt>
                <c:pt idx="37">
                  <c:v>2409750000</c:v>
                </c:pt>
                <c:pt idx="38">
                  <c:v>2395125000</c:v>
                </c:pt>
                <c:pt idx="39">
                  <c:v>2380500000</c:v>
                </c:pt>
                <c:pt idx="40">
                  <c:v>2365875000</c:v>
                </c:pt>
                <c:pt idx="41">
                  <c:v>2351250000</c:v>
                </c:pt>
                <c:pt idx="42">
                  <c:v>2336625000</c:v>
                </c:pt>
                <c:pt idx="43">
                  <c:v>2322000000</c:v>
                </c:pt>
                <c:pt idx="44">
                  <c:v>2307375000</c:v>
                </c:pt>
                <c:pt idx="45">
                  <c:v>2292750000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A-4580-8570-F2559DFFBD8D}"/>
            </c:ext>
          </c:extLst>
        </c:ser>
        <c:ser>
          <c:idx val="1"/>
          <c:order val="1"/>
          <c:tx>
            <c:strRef>
              <c:f>Foglio1!$G$2</c:f>
              <c:strCache>
                <c:ptCount val="1"/>
                <c:pt idx="0">
                  <c:v>scen1 - tot acqua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Foglio1!$G$8:$G$53</c:f>
              <c:numCache>
                <c:formatCode>#,##0</c:formatCode>
                <c:ptCount val="46"/>
                <c:pt idx="0">
                  <c:v>5471605080</c:v>
                </c:pt>
                <c:pt idx="1">
                  <c:v>5459899590</c:v>
                </c:pt>
                <c:pt idx="2">
                  <c:v>5453050050</c:v>
                </c:pt>
                <c:pt idx="3">
                  <c:v>5443557570</c:v>
                </c:pt>
                <c:pt idx="4">
                  <c:v>5383500570</c:v>
                </c:pt>
                <c:pt idx="5">
                  <c:v>5367733920</c:v>
                </c:pt>
                <c:pt idx="6">
                  <c:v>5331259170</c:v>
                </c:pt>
                <c:pt idx="7">
                  <c:v>5312711970</c:v>
                </c:pt>
                <c:pt idx="8">
                  <c:v>5289872973.75</c:v>
                </c:pt>
                <c:pt idx="9">
                  <c:v>5267033977.5</c:v>
                </c:pt>
                <c:pt idx="10">
                  <c:v>5244194981.25</c:v>
                </c:pt>
                <c:pt idx="11">
                  <c:v>5221355985</c:v>
                </c:pt>
                <c:pt idx="12">
                  <c:v>5198516988.75</c:v>
                </c:pt>
                <c:pt idx="13">
                  <c:v>5175677992.5</c:v>
                </c:pt>
                <c:pt idx="14">
                  <c:v>5152838996.25</c:v>
                </c:pt>
                <c:pt idx="15">
                  <c:v>5130000000</c:v>
                </c:pt>
                <c:pt idx="16">
                  <c:v>5117400000</c:v>
                </c:pt>
                <c:pt idx="17">
                  <c:v>5104800000</c:v>
                </c:pt>
                <c:pt idx="18">
                  <c:v>5092200000</c:v>
                </c:pt>
                <c:pt idx="19">
                  <c:v>5079600000</c:v>
                </c:pt>
                <c:pt idx="20">
                  <c:v>5067000000</c:v>
                </c:pt>
                <c:pt idx="21">
                  <c:v>5054400000</c:v>
                </c:pt>
                <c:pt idx="22">
                  <c:v>5041800000</c:v>
                </c:pt>
                <c:pt idx="23">
                  <c:v>5029200000</c:v>
                </c:pt>
                <c:pt idx="24">
                  <c:v>5016600000</c:v>
                </c:pt>
                <c:pt idx="25">
                  <c:v>5004000000</c:v>
                </c:pt>
                <c:pt idx="26">
                  <c:v>4991400000</c:v>
                </c:pt>
                <c:pt idx="27">
                  <c:v>4978800000</c:v>
                </c:pt>
                <c:pt idx="28">
                  <c:v>4966200000</c:v>
                </c:pt>
                <c:pt idx="29">
                  <c:v>4953600000</c:v>
                </c:pt>
                <c:pt idx="30">
                  <c:v>4941000000</c:v>
                </c:pt>
                <c:pt idx="31">
                  <c:v>4928400000</c:v>
                </c:pt>
                <c:pt idx="32">
                  <c:v>4915800000</c:v>
                </c:pt>
                <c:pt idx="33">
                  <c:v>4903200000</c:v>
                </c:pt>
                <c:pt idx="34">
                  <c:v>4890600000</c:v>
                </c:pt>
                <c:pt idx="35">
                  <c:v>4878000000</c:v>
                </c:pt>
                <c:pt idx="36">
                  <c:v>4848750000</c:v>
                </c:pt>
                <c:pt idx="37">
                  <c:v>4819500000</c:v>
                </c:pt>
                <c:pt idx="38">
                  <c:v>4790250000</c:v>
                </c:pt>
                <c:pt idx="39">
                  <c:v>4761000000</c:v>
                </c:pt>
                <c:pt idx="40">
                  <c:v>4731750000</c:v>
                </c:pt>
                <c:pt idx="41">
                  <c:v>4702500000</c:v>
                </c:pt>
                <c:pt idx="42">
                  <c:v>4673250000</c:v>
                </c:pt>
                <c:pt idx="43">
                  <c:v>4644000000</c:v>
                </c:pt>
                <c:pt idx="44">
                  <c:v>4614750000</c:v>
                </c:pt>
                <c:pt idx="45">
                  <c:v>4585500000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A-4580-8570-F2559DFFBD8D}"/>
            </c:ext>
          </c:extLst>
        </c:ser>
        <c:ser>
          <c:idx val="2"/>
          <c:order val="2"/>
          <c:tx>
            <c:strRef>
              <c:f>Foglio1!$H$2</c:f>
              <c:strCache>
                <c:ptCount val="1"/>
                <c:pt idx="0">
                  <c:v>scen1 - tanta acqua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Foglio1!$H$8:$H$53</c:f>
              <c:numCache>
                <c:formatCode>#,##0</c:formatCode>
                <c:ptCount val="46"/>
                <c:pt idx="0">
                  <c:v>9301728636</c:v>
                </c:pt>
                <c:pt idx="1">
                  <c:v>9281829303</c:v>
                </c:pt>
                <c:pt idx="2">
                  <c:v>9270185085</c:v>
                </c:pt>
                <c:pt idx="3">
                  <c:v>9254047869</c:v>
                </c:pt>
                <c:pt idx="4">
                  <c:v>9151950969</c:v>
                </c:pt>
                <c:pt idx="5">
                  <c:v>9125147664</c:v>
                </c:pt>
                <c:pt idx="6">
                  <c:v>9063140589</c:v>
                </c:pt>
                <c:pt idx="7">
                  <c:v>9031610349</c:v>
                </c:pt>
                <c:pt idx="8">
                  <c:v>8992784055.375</c:v>
                </c:pt>
                <c:pt idx="9">
                  <c:v>8953957761.75</c:v>
                </c:pt>
                <c:pt idx="10">
                  <c:v>8915131468.125</c:v>
                </c:pt>
                <c:pt idx="11">
                  <c:v>8876305174.5</c:v>
                </c:pt>
                <c:pt idx="12">
                  <c:v>8837478880.875</c:v>
                </c:pt>
                <c:pt idx="13">
                  <c:v>8798652587.25</c:v>
                </c:pt>
                <c:pt idx="14">
                  <c:v>8759826293.625</c:v>
                </c:pt>
                <c:pt idx="15">
                  <c:v>8721000000</c:v>
                </c:pt>
                <c:pt idx="16">
                  <c:v>8699580000</c:v>
                </c:pt>
                <c:pt idx="17">
                  <c:v>8678160000</c:v>
                </c:pt>
                <c:pt idx="18">
                  <c:v>8656740000</c:v>
                </c:pt>
                <c:pt idx="19">
                  <c:v>8635320000</c:v>
                </c:pt>
                <c:pt idx="20">
                  <c:v>8613900000</c:v>
                </c:pt>
                <c:pt idx="21">
                  <c:v>8592480000</c:v>
                </c:pt>
                <c:pt idx="22">
                  <c:v>8571060000</c:v>
                </c:pt>
                <c:pt idx="23">
                  <c:v>8549640000</c:v>
                </c:pt>
                <c:pt idx="24">
                  <c:v>8528220000</c:v>
                </c:pt>
                <c:pt idx="25">
                  <c:v>8506800000</c:v>
                </c:pt>
                <c:pt idx="26">
                  <c:v>8485380000</c:v>
                </c:pt>
                <c:pt idx="27">
                  <c:v>8463960000</c:v>
                </c:pt>
                <c:pt idx="28">
                  <c:v>8442540000</c:v>
                </c:pt>
                <c:pt idx="29">
                  <c:v>8421120000</c:v>
                </c:pt>
                <c:pt idx="30">
                  <c:v>8399700000</c:v>
                </c:pt>
                <c:pt idx="31">
                  <c:v>8378280000</c:v>
                </c:pt>
                <c:pt idx="32">
                  <c:v>8356860000</c:v>
                </c:pt>
                <c:pt idx="33">
                  <c:v>8335440000</c:v>
                </c:pt>
                <c:pt idx="34">
                  <c:v>8314020000</c:v>
                </c:pt>
                <c:pt idx="35">
                  <c:v>8292600000</c:v>
                </c:pt>
                <c:pt idx="36">
                  <c:v>8242875000</c:v>
                </c:pt>
                <c:pt idx="37">
                  <c:v>8193150000</c:v>
                </c:pt>
                <c:pt idx="38">
                  <c:v>8143425000</c:v>
                </c:pt>
                <c:pt idx="39">
                  <c:v>8093700000</c:v>
                </c:pt>
                <c:pt idx="40">
                  <c:v>8043975000</c:v>
                </c:pt>
                <c:pt idx="41">
                  <c:v>7994250000</c:v>
                </c:pt>
                <c:pt idx="42">
                  <c:v>7944525000</c:v>
                </c:pt>
                <c:pt idx="43">
                  <c:v>7894800000</c:v>
                </c:pt>
                <c:pt idx="44">
                  <c:v>7845075000</c:v>
                </c:pt>
                <c:pt idx="45">
                  <c:v>7795350000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A-4580-8570-F2559DFFBD8D}"/>
            </c:ext>
          </c:extLst>
        </c:ser>
        <c:ser>
          <c:idx val="3"/>
          <c:order val="3"/>
          <c:tx>
            <c:strRef>
              <c:f>Foglio1!$L$2</c:f>
              <c:strCache>
                <c:ptCount val="1"/>
                <c:pt idx="0">
                  <c:v>tot acqua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Foglio1!$L$8:$L$53</c:f>
              <c:numCache>
                <c:formatCode>#,##0</c:formatCode>
                <c:ptCount val="46"/>
                <c:pt idx="0">
                  <c:v>11618989646.535423</c:v>
                </c:pt>
                <c:pt idx="1">
                  <c:v>11608058172.632589</c:v>
                </c:pt>
                <c:pt idx="2">
                  <c:v>11612170005.919834</c:v>
                </c:pt>
                <c:pt idx="3">
                  <c:v>11609910315.758791</c:v>
                </c:pt>
                <c:pt idx="4">
                  <c:v>11566728954.032167</c:v>
                </c:pt>
                <c:pt idx="5">
                  <c:v>11604389752.368876</c:v>
                </c:pt>
                <c:pt idx="6">
                  <c:v>11586421411.954041</c:v>
                </c:pt>
                <c:pt idx="7">
                  <c:v>11601832609.690968</c:v>
                </c:pt>
                <c:pt idx="8">
                  <c:v>11598021995.550983</c:v>
                </c:pt>
                <c:pt idx="9">
                  <c:v>11597935740.63126</c:v>
                </c:pt>
                <c:pt idx="10">
                  <c:v>11597848737.671638</c:v>
                </c:pt>
                <c:pt idx="11">
                  <c:v>11597760976.898745</c:v>
                </c:pt>
                <c:pt idx="12">
                  <c:v>11597672448.368216</c:v>
                </c:pt>
                <c:pt idx="13">
                  <c:v>11597583141.96093</c:v>
                </c:pt>
                <c:pt idx="14">
                  <c:v>11597493047.379143</c:v>
                </c:pt>
                <c:pt idx="15">
                  <c:v>11597402154.142551</c:v>
                </c:pt>
                <c:pt idx="16">
                  <c:v>11606585824.561401</c:v>
                </c:pt>
                <c:pt idx="17">
                  <c:v>11606557720.71755</c:v>
                </c:pt>
                <c:pt idx="18">
                  <c:v>11606529478.138222</c:v>
                </c:pt>
                <c:pt idx="19">
                  <c:v>11606501095.793566</c:v>
                </c:pt>
                <c:pt idx="20">
                  <c:v>11606472572.643515</c:v>
                </c:pt>
                <c:pt idx="21">
                  <c:v>11606443907.637653</c:v>
                </c:pt>
                <c:pt idx="22">
                  <c:v>11606415099.715099</c:v>
                </c:pt>
                <c:pt idx="23">
                  <c:v>11606386147.804356</c:v>
                </c:pt>
                <c:pt idx="24">
                  <c:v>11606357050.823191</c:v>
                </c:pt>
                <c:pt idx="25">
                  <c:v>11606327807.678507</c:v>
                </c:pt>
                <c:pt idx="26">
                  <c:v>11606298417.266186</c:v>
                </c:pt>
                <c:pt idx="27">
                  <c:v>11606268878.470968</c:v>
                </c:pt>
                <c:pt idx="28">
                  <c:v>11606239190.166302</c:v>
                </c:pt>
                <c:pt idx="29">
                  <c:v>11606209351.214209</c:v>
                </c:pt>
                <c:pt idx="30">
                  <c:v>11606179360.465115</c:v>
                </c:pt>
                <c:pt idx="31">
                  <c:v>11606149216.757738</c:v>
                </c:pt>
                <c:pt idx="32">
                  <c:v>11606118918.918919</c:v>
                </c:pt>
                <c:pt idx="33">
                  <c:v>11606088465.763456</c:v>
                </c:pt>
                <c:pt idx="34">
                  <c:v>11606057856.093979</c:v>
                </c:pt>
                <c:pt idx="35">
                  <c:v>11606027088.700771</c:v>
                </c:pt>
                <c:pt idx="36">
                  <c:v>11590133948.339483</c:v>
                </c:pt>
                <c:pt idx="37">
                  <c:v>11589965846.86775</c:v>
                </c:pt>
                <c:pt idx="38">
                  <c:v>11589795704.948645</c:v>
                </c:pt>
                <c:pt idx="39">
                  <c:v>11589623485.204321</c:v>
                </c:pt>
                <c:pt idx="40">
                  <c:v>11589449149.338371</c:v>
                </c:pt>
                <c:pt idx="41">
                  <c:v>11589272658.107464</c:v>
                </c:pt>
                <c:pt idx="42">
                  <c:v>11589093971.291866</c:v>
                </c:pt>
                <c:pt idx="43">
                  <c:v>11588913047.6649</c:v>
                </c:pt>
                <c:pt idx="44">
                  <c:v>11588729844.961241</c:v>
                </c:pt>
                <c:pt idx="45">
                  <c:v>11588544319.843977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A-4580-8570-F2559DFF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6159"/>
        <c:axId val="1092176639"/>
      </c:areaChart>
      <c:catAx>
        <c:axId val="1092176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639"/>
        <c:crosses val="autoZero"/>
        <c:auto val="1"/>
        <c:lblAlgn val="ctr"/>
        <c:lblOffset val="100"/>
        <c:noMultiLvlLbl val="0"/>
      </c:catAx>
      <c:valAx>
        <c:axId val="10921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217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54</xdr:row>
      <xdr:rowOff>19050</xdr:rowOff>
    </xdr:from>
    <xdr:to>
      <xdr:col>10</xdr:col>
      <xdr:colOff>19050</xdr:colOff>
      <xdr:row>76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2B474D-2C6C-E39A-DB9C-B2D0E098C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CB1F-B324-434F-A2F4-7E0E937CA75E}">
  <dimension ref="A1:N63"/>
  <sheetViews>
    <sheetView tabSelected="1" workbookViewId="0">
      <pane ySplit="1" topLeftCell="A2" activePane="bottomLeft" state="frozen"/>
      <selection pane="bottomLeft" activeCell="L8" sqref="L8"/>
    </sheetView>
  </sheetViews>
  <sheetFormatPr defaultRowHeight="15" x14ac:dyDescent="0.25"/>
  <cols>
    <col min="3" max="3" width="0.28515625" customWidth="1"/>
    <col min="4" max="4" width="12.7109375" bestFit="1" customWidth="1"/>
    <col min="6" max="6" width="15.5703125" bestFit="1" customWidth="1"/>
    <col min="7" max="7" width="15.85546875" bestFit="1" customWidth="1"/>
    <col min="8" max="8" width="18" bestFit="1" customWidth="1"/>
    <col min="10" max="10" width="12.7109375" bestFit="1" customWidth="1"/>
    <col min="12" max="12" width="13.85546875" bestFit="1" customWidth="1"/>
  </cols>
  <sheetData>
    <row r="1" spans="1:14" x14ac:dyDescent="0.25">
      <c r="B1" t="s">
        <v>1</v>
      </c>
      <c r="D1" s="12" t="s">
        <v>0</v>
      </c>
      <c r="F1" s="3" t="s">
        <v>5</v>
      </c>
      <c r="G1" s="4"/>
      <c r="H1" s="5"/>
      <c r="J1" s="3" t="s">
        <v>7</v>
      </c>
      <c r="K1" s="4"/>
      <c r="L1" s="5"/>
    </row>
    <row r="2" spans="1:14" x14ac:dyDescent="0.25">
      <c r="D2" s="13"/>
      <c r="F2" s="6" t="s">
        <v>2</v>
      </c>
      <c r="G2" t="s">
        <v>3</v>
      </c>
      <c r="H2" s="7" t="s">
        <v>4</v>
      </c>
      <c r="J2" s="6" t="s">
        <v>6</v>
      </c>
      <c r="L2" s="7" t="s">
        <v>8</v>
      </c>
    </row>
    <row r="3" spans="1:14" x14ac:dyDescent="0.25">
      <c r="B3">
        <v>2010</v>
      </c>
      <c r="D3" s="14">
        <v>58729389.299999997</v>
      </c>
      <c r="F3" s="6"/>
      <c r="H3" s="7"/>
      <c r="J3" s="8">
        <v>2489915</v>
      </c>
      <c r="L3" s="21">
        <v>11618000000</v>
      </c>
      <c r="N3" s="22">
        <f>L3/(J3*1000)</f>
        <v>4.6660227357158774</v>
      </c>
    </row>
    <row r="4" spans="1:14" x14ac:dyDescent="0.25">
      <c r="B4">
        <v>2011</v>
      </c>
      <c r="D4" s="14">
        <v>59364690</v>
      </c>
      <c r="F4" s="6"/>
      <c r="H4" s="7"/>
      <c r="J4" s="8">
        <f>0.6*J$3+0.4*J$3*D4/D3</f>
        <v>2500688.7864213786</v>
      </c>
      <c r="L4" s="7"/>
    </row>
    <row r="5" spans="1:14" x14ac:dyDescent="0.25">
      <c r="B5">
        <v>2012</v>
      </c>
      <c r="D5" s="14">
        <v>59394207</v>
      </c>
      <c r="F5" s="6"/>
      <c r="H5" s="7"/>
      <c r="J5" s="8">
        <f>0.6*J$3+0.4*J$3*D5/D4</f>
        <v>2490410.2089941343</v>
      </c>
      <c r="L5" s="7"/>
    </row>
    <row r="6" spans="1:14" x14ac:dyDescent="0.25">
      <c r="B6">
        <v>2013</v>
      </c>
      <c r="D6" s="14">
        <v>59685227</v>
      </c>
      <c r="F6" s="6"/>
      <c r="H6" s="7"/>
      <c r="J6" s="8">
        <f>0.6*J$3+0.4*J$3*D6/D5</f>
        <v>2494795.038642826</v>
      </c>
      <c r="L6" s="7"/>
    </row>
    <row r="7" spans="1:14" x14ac:dyDescent="0.25">
      <c r="B7">
        <v>2014</v>
      </c>
      <c r="D7" s="14">
        <v>60782668</v>
      </c>
      <c r="F7" s="6"/>
      <c r="H7" s="7"/>
      <c r="J7" s="8">
        <f>0.6*J$3+0.4*J$3*D7/D6</f>
        <v>2508227.9725385145</v>
      </c>
      <c r="L7" s="7"/>
    </row>
    <row r="8" spans="1:14" x14ac:dyDescent="0.25">
      <c r="B8">
        <v>2015</v>
      </c>
      <c r="D8" s="14">
        <v>60795612</v>
      </c>
      <c r="F8" s="8">
        <f>D8*45</f>
        <v>2735802540</v>
      </c>
      <c r="G8" s="1">
        <f>D8*90</f>
        <v>5471605080</v>
      </c>
      <c r="H8" s="19">
        <f>D8*153</f>
        <v>9301728636</v>
      </c>
      <c r="J8" s="8">
        <f>0.6*J$3+0.4*J$3*D8/D7</f>
        <v>2490127.0963808959</v>
      </c>
      <c r="L8" s="19">
        <f>J8*$N$3*1000</f>
        <v>11618989646.535423</v>
      </c>
    </row>
    <row r="9" spans="1:14" x14ac:dyDescent="0.25">
      <c r="B9">
        <v>2016</v>
      </c>
      <c r="D9" s="14">
        <v>60665551</v>
      </c>
      <c r="F9" s="8">
        <f t="shared" ref="F9:F53" si="0">D9*45</f>
        <v>2729949795</v>
      </c>
      <c r="G9" s="1">
        <f>D9*90</f>
        <v>5459899590</v>
      </c>
      <c r="H9" s="19">
        <f>D9*153</f>
        <v>9281829303</v>
      </c>
      <c r="J9" s="8">
        <f>0.6*J$3+0.4*J$3*D9/D8</f>
        <v>2487784.3144181855</v>
      </c>
      <c r="L9" s="19">
        <f t="shared" ref="L9:L53" si="1">J9*$N$3*1000</f>
        <v>11608058172.632589</v>
      </c>
    </row>
    <row r="10" spans="1:14" x14ac:dyDescent="0.25">
      <c r="B10">
        <v>2017</v>
      </c>
      <c r="D10" s="14">
        <v>60589445</v>
      </c>
      <c r="F10" s="8">
        <f t="shared" si="0"/>
        <v>2726525025</v>
      </c>
      <c r="G10" s="1">
        <f>D10*90</f>
        <v>5453050050</v>
      </c>
      <c r="H10" s="19">
        <f>D10*153</f>
        <v>9270185085</v>
      </c>
      <c r="J10" s="8">
        <f>0.6*J$3+0.4*J$3*D10/D9</f>
        <v>2488665.543147692</v>
      </c>
      <c r="L10" s="19">
        <f t="shared" si="1"/>
        <v>11612170005.919834</v>
      </c>
    </row>
    <row r="11" spans="1:14" x14ac:dyDescent="0.25">
      <c r="B11">
        <v>2018</v>
      </c>
      <c r="D11" s="14">
        <v>60483973</v>
      </c>
      <c r="F11" s="8">
        <f t="shared" si="0"/>
        <v>2721778785</v>
      </c>
      <c r="G11" s="1">
        <f>D11*90</f>
        <v>5443557570</v>
      </c>
      <c r="H11" s="19">
        <f>D11*153</f>
        <v>9254047869</v>
      </c>
      <c r="J11" s="8">
        <f>0.6*J$3+0.4*J$3*D11/D10</f>
        <v>2488181.2570031462</v>
      </c>
      <c r="L11" s="19">
        <f t="shared" si="1"/>
        <v>11609910315.758791</v>
      </c>
    </row>
    <row r="12" spans="1:14" x14ac:dyDescent="0.25">
      <c r="B12">
        <v>2019</v>
      </c>
      <c r="D12" s="14">
        <v>59816673</v>
      </c>
      <c r="F12" s="8">
        <f t="shared" si="0"/>
        <v>2691750285</v>
      </c>
      <c r="G12" s="1">
        <f>D12*90</f>
        <v>5383500570</v>
      </c>
      <c r="H12" s="19">
        <f>D12*153</f>
        <v>9151950969</v>
      </c>
      <c r="J12" s="8">
        <f>0.6*J$3+0.4*J$3*D12/D11</f>
        <v>2478926.8310878817</v>
      </c>
      <c r="L12" s="19">
        <f t="shared" si="1"/>
        <v>11566728954.032167</v>
      </c>
    </row>
    <row r="13" spans="1:14" x14ac:dyDescent="0.25">
      <c r="B13">
        <v>2020</v>
      </c>
      <c r="D13" s="14">
        <v>59641488</v>
      </c>
      <c r="F13" s="8">
        <f t="shared" si="0"/>
        <v>2683866960</v>
      </c>
      <c r="G13" s="1">
        <f>D13*90</f>
        <v>5367733920</v>
      </c>
      <c r="H13" s="19">
        <f>D13*153</f>
        <v>9125147664</v>
      </c>
      <c r="J13" s="8">
        <f>0.6*J$3+0.4*J$3*D13/D12</f>
        <v>2486998.1158779091</v>
      </c>
      <c r="L13" s="19">
        <f t="shared" si="1"/>
        <v>11604389752.368876</v>
      </c>
    </row>
    <row r="14" spans="1:14" x14ac:dyDescent="0.25">
      <c r="B14">
        <v>2021</v>
      </c>
      <c r="D14" s="14">
        <v>59236213</v>
      </c>
      <c r="F14" s="8">
        <f t="shared" si="0"/>
        <v>2665629585</v>
      </c>
      <c r="G14" s="1">
        <f>D14*90</f>
        <v>5331259170</v>
      </c>
      <c r="H14" s="19">
        <f>D14*153</f>
        <v>9063140589</v>
      </c>
      <c r="J14" s="8">
        <f>0.6*J$3+0.4*J$3*D14/D13</f>
        <v>2483147.2258517426</v>
      </c>
      <c r="L14" s="19">
        <f t="shared" si="1"/>
        <v>11586421411.954041</v>
      </c>
    </row>
    <row r="15" spans="1:14" x14ac:dyDescent="0.25">
      <c r="B15">
        <v>2022</v>
      </c>
      <c r="D15" s="14">
        <v>59030133</v>
      </c>
      <c r="F15" s="8">
        <f t="shared" si="0"/>
        <v>2656355985</v>
      </c>
      <c r="G15" s="1">
        <f>D15*90</f>
        <v>5312711970</v>
      </c>
      <c r="H15" s="19">
        <f>D15*153</f>
        <v>9031610349</v>
      </c>
      <c r="J15" s="8">
        <f>0.6*J$3+0.4*J$3*D15/D14</f>
        <v>2486450.0811119545</v>
      </c>
      <c r="L15" s="19">
        <f t="shared" si="1"/>
        <v>11601832609.690968</v>
      </c>
    </row>
    <row r="16" spans="1:14" x14ac:dyDescent="0.25">
      <c r="A16">
        <f>COUNTBLANK(C15:C22)</f>
        <v>8</v>
      </c>
      <c r="B16">
        <v>2023</v>
      </c>
      <c r="D16" s="15">
        <f t="shared" ref="D16:D22" si="2">D15-(D$15-D$23)/A$16</f>
        <v>58776366.375</v>
      </c>
      <c r="F16" s="8">
        <f t="shared" si="0"/>
        <v>2644936486.875</v>
      </c>
      <c r="G16" s="1">
        <f>D16*90</f>
        <v>5289872973.75</v>
      </c>
      <c r="H16" s="19">
        <f>D16*153</f>
        <v>8992784055.375</v>
      </c>
      <c r="J16" s="8">
        <f>0.6*J$3+0.4*J$3*D16/D15</f>
        <v>2485633.4082503296</v>
      </c>
      <c r="L16" s="19">
        <f t="shared" si="1"/>
        <v>11598021995.550983</v>
      </c>
    </row>
    <row r="17" spans="1:12" x14ac:dyDescent="0.25">
      <c r="B17">
        <v>2024</v>
      </c>
      <c r="D17" s="15">
        <f t="shared" si="2"/>
        <v>58522599.75</v>
      </c>
      <c r="F17" s="8">
        <f t="shared" si="0"/>
        <v>2633516988.75</v>
      </c>
      <c r="G17" s="1">
        <f>D17*90</f>
        <v>5267033977.5</v>
      </c>
      <c r="H17" s="19">
        <f>D17*153</f>
        <v>8953957761.75</v>
      </c>
      <c r="J17" s="8">
        <f>0.6*J$3+0.4*J$3*D17/D16</f>
        <v>2485614.9225024865</v>
      </c>
      <c r="L17" s="19">
        <f t="shared" si="1"/>
        <v>11597935740.63126</v>
      </c>
    </row>
    <row r="18" spans="1:12" x14ac:dyDescent="0.25">
      <c r="B18">
        <v>2025</v>
      </c>
      <c r="D18" s="15">
        <f t="shared" si="2"/>
        <v>58268833.125</v>
      </c>
      <c r="F18" s="8">
        <f t="shared" si="0"/>
        <v>2622097490.625</v>
      </c>
      <c r="G18" s="1">
        <f>D18*90</f>
        <v>5244194981.25</v>
      </c>
      <c r="H18" s="19">
        <f>D18*153</f>
        <v>8915131468.125</v>
      </c>
      <c r="J18" s="8">
        <f>0.6*J$3+0.4*J$3*D18/D17</f>
        <v>2485596.2764382577</v>
      </c>
      <c r="L18" s="19">
        <f t="shared" si="1"/>
        <v>11597848737.671638</v>
      </c>
    </row>
    <row r="19" spans="1:12" x14ac:dyDescent="0.25">
      <c r="B19">
        <v>2026</v>
      </c>
      <c r="D19" s="15">
        <f t="shared" si="2"/>
        <v>58015066.5</v>
      </c>
      <c r="F19" s="8">
        <f t="shared" si="0"/>
        <v>2610677992.5</v>
      </c>
      <c r="G19" s="1">
        <f>D19*90</f>
        <v>5221355985</v>
      </c>
      <c r="H19" s="19">
        <f>D19*153</f>
        <v>8876305174.5</v>
      </c>
      <c r="J19" s="8">
        <f>0.6*J$3+0.4*J$3*D19/D18</f>
        <v>2485577.4679630608</v>
      </c>
      <c r="L19" s="19">
        <f t="shared" si="1"/>
        <v>11597760976.898745</v>
      </c>
    </row>
    <row r="20" spans="1:12" x14ac:dyDescent="0.25">
      <c r="B20">
        <v>2027</v>
      </c>
      <c r="D20" s="15">
        <f t="shared" si="2"/>
        <v>57761299.875</v>
      </c>
      <c r="F20" s="8">
        <f t="shared" si="0"/>
        <v>2599258494.375</v>
      </c>
      <c r="G20" s="1">
        <f>D20*90</f>
        <v>5198516988.75</v>
      </c>
      <c r="H20" s="19">
        <f>D20*153</f>
        <v>8837478880.875</v>
      </c>
      <c r="J20" s="8">
        <f>0.6*J$3+0.4*J$3*D20/D19</f>
        <v>2485558.4949456663</v>
      </c>
      <c r="L20" s="19">
        <f t="shared" si="1"/>
        <v>11597672448.368216</v>
      </c>
    </row>
    <row r="21" spans="1:12" x14ac:dyDescent="0.25">
      <c r="B21">
        <v>2028</v>
      </c>
      <c r="D21" s="15">
        <f t="shared" si="2"/>
        <v>57507533.25</v>
      </c>
      <c r="F21" s="8">
        <f t="shared" si="0"/>
        <v>2587838996.25</v>
      </c>
      <c r="G21" s="1">
        <f>D21*90</f>
        <v>5175677992.5</v>
      </c>
      <c r="H21" s="19">
        <f>D21*153</f>
        <v>8798652587.25</v>
      </c>
      <c r="J21" s="8">
        <f>0.6*J$3+0.4*J$3*D21/D20</f>
        <v>2485539.3552173912</v>
      </c>
      <c r="L21" s="19">
        <f t="shared" si="1"/>
        <v>11597583141.96093</v>
      </c>
    </row>
    <row r="22" spans="1:12" x14ac:dyDescent="0.25">
      <c r="B22">
        <v>2029</v>
      </c>
      <c r="D22" s="15">
        <f t="shared" si="2"/>
        <v>57253766.625</v>
      </c>
      <c r="F22" s="8">
        <f t="shared" si="0"/>
        <v>2576419498.125</v>
      </c>
      <c r="G22" s="1">
        <f>D22*90</f>
        <v>5152838996.25</v>
      </c>
      <c r="H22" s="19">
        <f>D22*153</f>
        <v>8759826293.625</v>
      </c>
      <c r="J22" s="8">
        <f>0.6*J$3+0.4*J$3*D22/D21</f>
        <v>2485520.0465712724</v>
      </c>
      <c r="L22" s="19">
        <f t="shared" si="1"/>
        <v>11597493047.379143</v>
      </c>
    </row>
    <row r="23" spans="1:12" x14ac:dyDescent="0.25">
      <c r="B23">
        <v>2030</v>
      </c>
      <c r="D23" s="16">
        <v>57000000</v>
      </c>
      <c r="F23" s="9">
        <f t="shared" si="0"/>
        <v>2565000000</v>
      </c>
      <c r="G23" s="1">
        <f>D23*90</f>
        <v>5130000000</v>
      </c>
      <c r="H23" s="19">
        <f>D23*153</f>
        <v>8721000000</v>
      </c>
      <c r="J23" s="8">
        <f>0.6*J$3+0.4*J$3*D23/D22</f>
        <v>2485500.5667612199</v>
      </c>
      <c r="L23" s="19">
        <f t="shared" si="1"/>
        <v>11597402154.142551</v>
      </c>
    </row>
    <row r="24" spans="1:12" x14ac:dyDescent="0.25">
      <c r="A24">
        <f>COUNTBLANK(C24:C43)</f>
        <v>20</v>
      </c>
      <c r="B24">
        <v>2031</v>
      </c>
      <c r="D24" s="15">
        <f t="shared" ref="D24:D42" si="3">D23-(D$23-D$43)/A$24</f>
        <v>56860000</v>
      </c>
      <c r="F24" s="8">
        <f t="shared" si="0"/>
        <v>2558700000</v>
      </c>
      <c r="G24" s="1">
        <f>D24*90</f>
        <v>5117400000</v>
      </c>
      <c r="H24" s="19">
        <f>D24*153</f>
        <v>8699580000</v>
      </c>
      <c r="J24" s="8">
        <f>0.6*J$3+0.4*J$3*D24/D23</f>
        <v>2487468.7677192981</v>
      </c>
      <c r="L24" s="19">
        <f t="shared" si="1"/>
        <v>11606585824.561401</v>
      </c>
    </row>
    <row r="25" spans="1:12" x14ac:dyDescent="0.25">
      <c r="B25">
        <v>2032</v>
      </c>
      <c r="D25" s="15">
        <f t="shared" si="3"/>
        <v>56720000</v>
      </c>
      <c r="F25" s="8">
        <f t="shared" si="0"/>
        <v>2552400000</v>
      </c>
      <c r="G25" s="1">
        <f>D25*90</f>
        <v>5104800000</v>
      </c>
      <c r="H25" s="19">
        <f>D25*153</f>
        <v>8678160000</v>
      </c>
      <c r="J25" s="8">
        <f>0.6*J$3+0.4*J$3*D25/D24</f>
        <v>2487462.744635948</v>
      </c>
      <c r="L25" s="19">
        <f t="shared" si="1"/>
        <v>11606557720.71755</v>
      </c>
    </row>
    <row r="26" spans="1:12" x14ac:dyDescent="0.25">
      <c r="B26">
        <v>2033</v>
      </c>
      <c r="D26" s="15">
        <f t="shared" si="3"/>
        <v>56580000</v>
      </c>
      <c r="F26" s="8">
        <f t="shared" si="0"/>
        <v>2546100000</v>
      </c>
      <c r="G26" s="1">
        <f>D26*90</f>
        <v>5092200000</v>
      </c>
      <c r="H26" s="19">
        <f>D26*153</f>
        <v>8656740000</v>
      </c>
      <c r="J26" s="8">
        <f>0.6*J$3+0.4*J$3*D26/D25</f>
        <v>2487456.6918194639</v>
      </c>
      <c r="L26" s="19">
        <f t="shared" si="1"/>
        <v>11606529478.138222</v>
      </c>
    </row>
    <row r="27" spans="1:12" x14ac:dyDescent="0.25">
      <c r="B27">
        <v>2034</v>
      </c>
      <c r="D27" s="15">
        <f t="shared" si="3"/>
        <v>56440000</v>
      </c>
      <c r="F27" s="8">
        <f t="shared" si="0"/>
        <v>2539800000</v>
      </c>
      <c r="G27" s="1">
        <f>D27*90</f>
        <v>5079600000</v>
      </c>
      <c r="H27" s="19">
        <f>D27*153</f>
        <v>8635320000</v>
      </c>
      <c r="J27" s="8">
        <f>0.6*J$3+0.4*J$3*D27/D26</f>
        <v>2487450.609049134</v>
      </c>
      <c r="L27" s="19">
        <f t="shared" si="1"/>
        <v>11606501095.793566</v>
      </c>
    </row>
    <row r="28" spans="1:12" x14ac:dyDescent="0.25">
      <c r="B28">
        <v>2035</v>
      </c>
      <c r="D28" s="15">
        <f t="shared" si="3"/>
        <v>56300000</v>
      </c>
      <c r="F28" s="8">
        <f t="shared" si="0"/>
        <v>2533500000</v>
      </c>
      <c r="G28" s="1">
        <f>D28*90</f>
        <v>5067000000</v>
      </c>
      <c r="H28" s="19">
        <f>D28*153</f>
        <v>8613900000</v>
      </c>
      <c r="J28" s="8">
        <f>0.6*J$3+0.4*J$3*D28/D27</f>
        <v>2487444.4961020555</v>
      </c>
      <c r="L28" s="19">
        <f t="shared" si="1"/>
        <v>11606472572.643515</v>
      </c>
    </row>
    <row r="29" spans="1:12" x14ac:dyDescent="0.25">
      <c r="B29">
        <v>2036</v>
      </c>
      <c r="D29" s="15">
        <f t="shared" si="3"/>
        <v>56160000</v>
      </c>
      <c r="F29" s="8">
        <f t="shared" si="0"/>
        <v>2527200000</v>
      </c>
      <c r="G29" s="1">
        <f>D29*90</f>
        <v>5054400000</v>
      </c>
      <c r="H29" s="19">
        <f>D29*153</f>
        <v>8592480000</v>
      </c>
      <c r="J29" s="8">
        <f>0.6*J$3+0.4*J$3*D29/D28</f>
        <v>2487438.3527531084</v>
      </c>
      <c r="L29" s="19">
        <f t="shared" si="1"/>
        <v>11606443907.637653</v>
      </c>
    </row>
    <row r="30" spans="1:12" x14ac:dyDescent="0.25">
      <c r="B30">
        <v>2037</v>
      </c>
      <c r="D30" s="15">
        <f t="shared" si="3"/>
        <v>56020000</v>
      </c>
      <c r="F30" s="8">
        <f t="shared" si="0"/>
        <v>2520900000</v>
      </c>
      <c r="G30" s="1">
        <f>D30*90</f>
        <v>5041800000</v>
      </c>
      <c r="H30" s="19">
        <f>D30*153</f>
        <v>8571060000</v>
      </c>
      <c r="J30" s="8">
        <f>0.6*J$3+0.4*J$3*D30/D29</f>
        <v>2487432.1787749287</v>
      </c>
      <c r="L30" s="19">
        <f t="shared" si="1"/>
        <v>11606415099.715099</v>
      </c>
    </row>
    <row r="31" spans="1:12" x14ac:dyDescent="0.25">
      <c r="B31">
        <v>2038</v>
      </c>
      <c r="D31" s="15">
        <f t="shared" si="3"/>
        <v>55880000</v>
      </c>
      <c r="F31" s="8">
        <f t="shared" si="0"/>
        <v>2514600000</v>
      </c>
      <c r="G31" s="1">
        <f>D31*90</f>
        <v>5029200000</v>
      </c>
      <c r="H31" s="19">
        <f>D31*153</f>
        <v>8549640000</v>
      </c>
      <c r="J31" s="8">
        <f>0.6*J$3+0.4*J$3*D31/D30</f>
        <v>2487425.9739378793</v>
      </c>
      <c r="L31" s="19">
        <f t="shared" si="1"/>
        <v>11606386147.804356</v>
      </c>
    </row>
    <row r="32" spans="1:12" x14ac:dyDescent="0.25">
      <c r="B32">
        <v>2039</v>
      </c>
      <c r="D32" s="15">
        <f t="shared" si="3"/>
        <v>55740000</v>
      </c>
      <c r="F32" s="8">
        <f t="shared" si="0"/>
        <v>2508300000</v>
      </c>
      <c r="G32" s="1">
        <f>D32*90</f>
        <v>5016600000</v>
      </c>
      <c r="H32" s="19">
        <f>D32*153</f>
        <v>8528220000</v>
      </c>
      <c r="J32" s="8">
        <f>0.6*J$3+0.4*J$3*D32/D31</f>
        <v>2487419.7380100214</v>
      </c>
      <c r="L32" s="19">
        <f t="shared" si="1"/>
        <v>11606357050.823191</v>
      </c>
    </row>
    <row r="33" spans="1:12" x14ac:dyDescent="0.25">
      <c r="B33">
        <v>2040</v>
      </c>
      <c r="D33" s="15">
        <f t="shared" si="3"/>
        <v>55600000</v>
      </c>
      <c r="F33" s="8">
        <f t="shared" si="0"/>
        <v>2502000000</v>
      </c>
      <c r="G33" s="1">
        <f>D33*90</f>
        <v>5004000000</v>
      </c>
      <c r="H33" s="19">
        <f>D33*153</f>
        <v>8506800000</v>
      </c>
      <c r="J33" s="8">
        <f>0.6*J$3+0.4*J$3*D33/D32</f>
        <v>2487413.4707570868</v>
      </c>
      <c r="L33" s="19">
        <f t="shared" si="1"/>
        <v>11606327807.678507</v>
      </c>
    </row>
    <row r="34" spans="1:12" x14ac:dyDescent="0.25">
      <c r="B34">
        <v>2041</v>
      </c>
      <c r="D34" s="15">
        <f t="shared" si="3"/>
        <v>55460000</v>
      </c>
      <c r="F34" s="8">
        <f t="shared" si="0"/>
        <v>2495700000</v>
      </c>
      <c r="G34" s="1">
        <f>D34*90</f>
        <v>4991400000</v>
      </c>
      <c r="H34" s="19">
        <f>D34*153</f>
        <v>8485380000</v>
      </c>
      <c r="J34" s="8">
        <f>0.6*J$3+0.4*J$3*D34/D33</f>
        <v>2487407.1719424459</v>
      </c>
      <c r="L34" s="19">
        <f t="shared" si="1"/>
        <v>11606298417.266186</v>
      </c>
    </row>
    <row r="35" spans="1:12" x14ac:dyDescent="0.25">
      <c r="B35">
        <v>2042</v>
      </c>
      <c r="D35" s="15">
        <f t="shared" si="3"/>
        <v>55320000</v>
      </c>
      <c r="F35" s="8">
        <f t="shared" si="0"/>
        <v>2489400000</v>
      </c>
      <c r="G35" s="1">
        <f>D35*90</f>
        <v>4978800000</v>
      </c>
      <c r="H35" s="19">
        <f>D35*153</f>
        <v>8463960000</v>
      </c>
      <c r="J35" s="8">
        <f>0.6*J$3+0.4*J$3*D35/D34</f>
        <v>2487400.8413270824</v>
      </c>
      <c r="L35" s="19">
        <f t="shared" si="1"/>
        <v>11606268878.470968</v>
      </c>
    </row>
    <row r="36" spans="1:12" x14ac:dyDescent="0.25">
      <c r="B36">
        <v>2043</v>
      </c>
      <c r="D36" s="15">
        <f t="shared" si="3"/>
        <v>55180000</v>
      </c>
      <c r="F36" s="8">
        <f t="shared" si="0"/>
        <v>2483100000</v>
      </c>
      <c r="G36" s="1">
        <f>D36*90</f>
        <v>4966200000</v>
      </c>
      <c r="H36" s="19">
        <f>D36*153</f>
        <v>8442540000</v>
      </c>
      <c r="J36" s="8">
        <f>0.6*J$3+0.4*J$3*D36/D35</f>
        <v>2487394.4786695587</v>
      </c>
      <c r="L36" s="19">
        <f t="shared" si="1"/>
        <v>11606239190.166302</v>
      </c>
    </row>
    <row r="37" spans="1:12" x14ac:dyDescent="0.25">
      <c r="B37">
        <v>2044</v>
      </c>
      <c r="D37" s="15">
        <f t="shared" si="3"/>
        <v>55040000</v>
      </c>
      <c r="F37" s="8">
        <f t="shared" si="0"/>
        <v>2476800000</v>
      </c>
      <c r="G37" s="1">
        <f>D37*90</f>
        <v>4953600000</v>
      </c>
      <c r="H37" s="19">
        <f>D37*153</f>
        <v>8421120000</v>
      </c>
      <c r="J37" s="8">
        <f>0.6*J$3+0.4*J$3*D37/D36</f>
        <v>2487388.0837259879</v>
      </c>
      <c r="L37" s="19">
        <f t="shared" si="1"/>
        <v>11606209351.214209</v>
      </c>
    </row>
    <row r="38" spans="1:12" x14ac:dyDescent="0.25">
      <c r="B38">
        <v>2045</v>
      </c>
      <c r="D38" s="15">
        <f t="shared" si="3"/>
        <v>54900000</v>
      </c>
      <c r="F38" s="8">
        <f t="shared" si="0"/>
        <v>2470500000</v>
      </c>
      <c r="G38" s="1">
        <f>D38*90</f>
        <v>4941000000</v>
      </c>
      <c r="H38" s="19">
        <f>D38*153</f>
        <v>8399700000</v>
      </c>
      <c r="J38" s="8">
        <f>0.6*J$3+0.4*J$3*D38/D37</f>
        <v>2487381.65625</v>
      </c>
      <c r="L38" s="19">
        <f t="shared" si="1"/>
        <v>11606179360.465115</v>
      </c>
    </row>
    <row r="39" spans="1:12" x14ac:dyDescent="0.25">
      <c r="B39">
        <v>2046</v>
      </c>
      <c r="D39" s="15">
        <f t="shared" si="3"/>
        <v>54760000</v>
      </c>
      <c r="F39" s="8">
        <f t="shared" si="0"/>
        <v>2464200000</v>
      </c>
      <c r="G39" s="1">
        <f>D39*90</f>
        <v>4928400000</v>
      </c>
      <c r="H39" s="19">
        <f>D39*153</f>
        <v>8378280000</v>
      </c>
      <c r="J39" s="8">
        <f>0.6*J$3+0.4*J$3*D39/D38</f>
        <v>2487375.1959927138</v>
      </c>
      <c r="L39" s="19">
        <f t="shared" si="1"/>
        <v>11606149216.757738</v>
      </c>
    </row>
    <row r="40" spans="1:12" x14ac:dyDescent="0.25">
      <c r="B40">
        <v>2047</v>
      </c>
      <c r="D40" s="15">
        <f t="shared" si="3"/>
        <v>54620000</v>
      </c>
      <c r="F40" s="8">
        <f t="shared" si="0"/>
        <v>2457900000</v>
      </c>
      <c r="G40" s="1">
        <f>D40*90</f>
        <v>4915800000</v>
      </c>
      <c r="H40" s="19">
        <f>D40*153</f>
        <v>8356860000</v>
      </c>
      <c r="J40" s="8">
        <f>0.6*J$3+0.4*J$3*D40/D39</f>
        <v>2487368.702702703</v>
      </c>
      <c r="L40" s="19">
        <f t="shared" si="1"/>
        <v>11606118918.918919</v>
      </c>
    </row>
    <row r="41" spans="1:12" x14ac:dyDescent="0.25">
      <c r="B41">
        <v>2048</v>
      </c>
      <c r="D41" s="15">
        <f t="shared" si="3"/>
        <v>54480000</v>
      </c>
      <c r="F41" s="8">
        <f t="shared" si="0"/>
        <v>2451600000</v>
      </c>
      <c r="G41" s="1">
        <f>D41*90</f>
        <v>4903200000</v>
      </c>
      <c r="H41" s="19">
        <f>D41*153</f>
        <v>8335440000</v>
      </c>
      <c r="J41" s="8">
        <f>0.6*J$3+0.4*J$3*D41/D40</f>
        <v>2487362.1761259614</v>
      </c>
      <c r="L41" s="19">
        <f t="shared" si="1"/>
        <v>11606088465.763456</v>
      </c>
    </row>
    <row r="42" spans="1:12" x14ac:dyDescent="0.25">
      <c r="B42">
        <v>2049</v>
      </c>
      <c r="D42" s="15">
        <f t="shared" si="3"/>
        <v>54340000</v>
      </c>
      <c r="F42" s="8">
        <f t="shared" si="0"/>
        <v>2445300000</v>
      </c>
      <c r="G42" s="1">
        <f>D42*90</f>
        <v>4890600000</v>
      </c>
      <c r="H42" s="19">
        <f>D42*153</f>
        <v>8314020000</v>
      </c>
      <c r="J42" s="8">
        <f>0.6*J$3+0.4*J$3*D42/D41</f>
        <v>2487355.6160058738</v>
      </c>
      <c r="L42" s="19">
        <f t="shared" si="1"/>
        <v>11606057856.093979</v>
      </c>
    </row>
    <row r="43" spans="1:12" x14ac:dyDescent="0.25">
      <c r="B43">
        <v>2050</v>
      </c>
      <c r="D43" s="16">
        <v>54200000</v>
      </c>
      <c r="F43" s="9">
        <f t="shared" si="0"/>
        <v>2439000000</v>
      </c>
      <c r="G43" s="1">
        <f>D43*90</f>
        <v>4878000000</v>
      </c>
      <c r="H43" s="19">
        <f>D43*153</f>
        <v>8292600000</v>
      </c>
      <c r="J43" s="8">
        <f>0.6*J$3+0.4*J$3*D43/D42</f>
        <v>2487349.02208318</v>
      </c>
      <c r="L43" s="19">
        <f t="shared" si="1"/>
        <v>11606027088.700771</v>
      </c>
    </row>
    <row r="44" spans="1:12" x14ac:dyDescent="0.25">
      <c r="A44">
        <f>COUNTBLANK(C44:C63)</f>
        <v>20</v>
      </c>
      <c r="B44">
        <v>2051</v>
      </c>
      <c r="D44" s="15">
        <f t="shared" ref="D44:D62" si="4">D43-(D$43-D$63)/A$44</f>
        <v>53875000</v>
      </c>
      <c r="F44" s="8">
        <f t="shared" si="0"/>
        <v>2424375000</v>
      </c>
      <c r="G44" s="1">
        <f>D44*90</f>
        <v>4848750000</v>
      </c>
      <c r="H44" s="19">
        <f>D44*153</f>
        <v>8242875000</v>
      </c>
      <c r="J44" s="8">
        <f>0.6*J$3+0.4*J$3*D44/D43</f>
        <v>2483942.8791512917</v>
      </c>
      <c r="L44" s="19">
        <f t="shared" si="1"/>
        <v>11590133948.339483</v>
      </c>
    </row>
    <row r="45" spans="1:12" x14ac:dyDescent="0.25">
      <c r="B45">
        <v>2052</v>
      </c>
      <c r="D45" s="15">
        <f t="shared" si="4"/>
        <v>53550000</v>
      </c>
      <c r="F45" s="8">
        <f t="shared" si="0"/>
        <v>2409750000</v>
      </c>
      <c r="G45" s="1">
        <f>D45*90</f>
        <v>4819500000</v>
      </c>
      <c r="H45" s="19">
        <f>D45*153</f>
        <v>8193150000</v>
      </c>
      <c r="J45" s="8">
        <f>0.6*J$3+0.4*J$3*D45/D44</f>
        <v>2483906.8524361951</v>
      </c>
      <c r="L45" s="19">
        <f t="shared" si="1"/>
        <v>11589965846.86775</v>
      </c>
    </row>
    <row r="46" spans="1:12" x14ac:dyDescent="0.25">
      <c r="B46">
        <v>2053</v>
      </c>
      <c r="D46" s="15">
        <f t="shared" si="4"/>
        <v>53225000</v>
      </c>
      <c r="F46" s="8">
        <f t="shared" si="0"/>
        <v>2395125000</v>
      </c>
      <c r="G46" s="1">
        <f>D46*90</f>
        <v>4790250000</v>
      </c>
      <c r="H46" s="19">
        <f>D46*153</f>
        <v>8143425000</v>
      </c>
      <c r="J46" s="8">
        <f>0.6*J$3+0.4*J$3*D46/D45</f>
        <v>2483870.3884220356</v>
      </c>
      <c r="L46" s="19">
        <f t="shared" si="1"/>
        <v>11589795704.948645</v>
      </c>
    </row>
    <row r="47" spans="1:12" x14ac:dyDescent="0.25">
      <c r="B47">
        <v>2054</v>
      </c>
      <c r="D47" s="15">
        <f t="shared" si="4"/>
        <v>52900000</v>
      </c>
      <c r="F47" s="8">
        <f t="shared" si="0"/>
        <v>2380500000</v>
      </c>
      <c r="G47" s="1">
        <f>D47*90</f>
        <v>4761000000</v>
      </c>
      <c r="H47" s="19">
        <f>D47*153</f>
        <v>8093700000</v>
      </c>
      <c r="J47" s="8">
        <f>0.6*J$3+0.4*J$3*D47/D46</f>
        <v>2483833.4790981682</v>
      </c>
      <c r="L47" s="19">
        <f t="shared" si="1"/>
        <v>11589623485.204321</v>
      </c>
    </row>
    <row r="48" spans="1:12" x14ac:dyDescent="0.25">
      <c r="B48">
        <v>2055</v>
      </c>
      <c r="D48" s="15">
        <f t="shared" si="4"/>
        <v>52575000</v>
      </c>
      <c r="F48" s="8">
        <f t="shared" si="0"/>
        <v>2365875000</v>
      </c>
      <c r="G48" s="1">
        <f>D48*90</f>
        <v>4731750000</v>
      </c>
      <c r="H48" s="19">
        <f>D48*153</f>
        <v>8043975000</v>
      </c>
      <c r="J48" s="8">
        <f>0.6*J$3+0.4*J$3*D48/D47</f>
        <v>2483796.1162570887</v>
      </c>
      <c r="L48" s="19">
        <f t="shared" si="1"/>
        <v>11589449149.338371</v>
      </c>
    </row>
    <row r="49" spans="2:12" x14ac:dyDescent="0.25">
      <c r="B49">
        <v>2056</v>
      </c>
      <c r="D49" s="15">
        <f t="shared" si="4"/>
        <v>52250000</v>
      </c>
      <c r="F49" s="8">
        <f t="shared" si="0"/>
        <v>2351250000</v>
      </c>
      <c r="G49" s="1">
        <f>D49*90</f>
        <v>4702500000</v>
      </c>
      <c r="H49" s="19">
        <f>D49*153</f>
        <v>7994250000</v>
      </c>
      <c r="J49" s="8">
        <f>0.6*J$3+0.4*J$3*D49/D48</f>
        <v>2483758.2914883499</v>
      </c>
      <c r="L49" s="19">
        <f t="shared" si="1"/>
        <v>11589272658.107464</v>
      </c>
    </row>
    <row r="50" spans="2:12" x14ac:dyDescent="0.25">
      <c r="B50">
        <v>2057</v>
      </c>
      <c r="D50" s="15">
        <f t="shared" si="4"/>
        <v>51925000</v>
      </c>
      <c r="F50" s="8">
        <f t="shared" si="0"/>
        <v>2336625000</v>
      </c>
      <c r="G50" s="1">
        <f>D50*90</f>
        <v>4673250000</v>
      </c>
      <c r="H50" s="19">
        <f>D50*153</f>
        <v>7944525000</v>
      </c>
      <c r="J50" s="8">
        <f>0.6*J$3+0.4*J$3*D50/D49</f>
        <v>2483719.9961722489</v>
      </c>
      <c r="L50" s="19">
        <f t="shared" si="1"/>
        <v>11589093971.291866</v>
      </c>
    </row>
    <row r="51" spans="2:12" x14ac:dyDescent="0.25">
      <c r="B51">
        <v>2058</v>
      </c>
      <c r="D51" s="15">
        <f t="shared" si="4"/>
        <v>51600000</v>
      </c>
      <c r="F51" s="8">
        <f t="shared" si="0"/>
        <v>2322000000</v>
      </c>
      <c r="G51" s="1">
        <f>D51*90</f>
        <v>4644000000</v>
      </c>
      <c r="H51" s="19">
        <f>D51*153</f>
        <v>7894800000</v>
      </c>
      <c r="J51" s="8">
        <f>0.6*J$3+0.4*J$3*D51/D50</f>
        <v>2483681.2214732785</v>
      </c>
      <c r="L51" s="19">
        <f t="shared" si="1"/>
        <v>11588913047.6649</v>
      </c>
    </row>
    <row r="52" spans="2:12" x14ac:dyDescent="0.25">
      <c r="B52">
        <v>2059</v>
      </c>
      <c r="D52" s="15">
        <f t="shared" si="4"/>
        <v>51275000</v>
      </c>
      <c r="F52" s="8">
        <f t="shared" si="0"/>
        <v>2307375000</v>
      </c>
      <c r="G52" s="1">
        <f>D52*90</f>
        <v>4614750000</v>
      </c>
      <c r="H52" s="19">
        <f>D52*153</f>
        <v>7845075000</v>
      </c>
      <c r="J52" s="8">
        <f>0.6*J$3+0.4*J$3*D52/D51</f>
        <v>2483641.9583333335</v>
      </c>
      <c r="L52" s="19">
        <f t="shared" si="1"/>
        <v>11588729844.961241</v>
      </c>
    </row>
    <row r="53" spans="2:12" x14ac:dyDescent="0.25">
      <c r="B53">
        <v>2060</v>
      </c>
      <c r="D53" s="17">
        <f t="shared" si="4"/>
        <v>50950000</v>
      </c>
      <c r="F53" s="10">
        <f t="shared" si="0"/>
        <v>2292750000</v>
      </c>
      <c r="G53" s="18">
        <f>D53*90</f>
        <v>4585500000</v>
      </c>
      <c r="H53" s="20">
        <f>D53*153</f>
        <v>7795350000</v>
      </c>
      <c r="J53" s="10">
        <f>0.6*J$3+0.4*J$3*D53/D52</f>
        <v>2483602.1974646514</v>
      </c>
      <c r="K53" s="11"/>
      <c r="L53" s="19">
        <f t="shared" si="1"/>
        <v>11588544319.843977</v>
      </c>
    </row>
    <row r="54" spans="2:12" x14ac:dyDescent="0.25">
      <c r="D54" s="1">
        <f t="shared" si="4"/>
        <v>50625000</v>
      </c>
    </row>
    <row r="55" spans="2:12" x14ac:dyDescent="0.25">
      <c r="D55" s="1">
        <f t="shared" si="4"/>
        <v>50300000</v>
      </c>
    </row>
    <row r="56" spans="2:12" x14ac:dyDescent="0.25">
      <c r="D56" s="1">
        <f t="shared" si="4"/>
        <v>49975000</v>
      </c>
    </row>
    <row r="57" spans="2:12" x14ac:dyDescent="0.25">
      <c r="D57" s="1">
        <f t="shared" si="4"/>
        <v>49650000</v>
      </c>
    </row>
    <row r="58" spans="2:12" x14ac:dyDescent="0.25">
      <c r="D58" s="1">
        <f t="shared" si="4"/>
        <v>49325000</v>
      </c>
    </row>
    <row r="59" spans="2:12" x14ac:dyDescent="0.25">
      <c r="D59" s="1">
        <f t="shared" si="4"/>
        <v>49000000</v>
      </c>
    </row>
    <row r="60" spans="2:12" x14ac:dyDescent="0.25">
      <c r="D60" s="1">
        <f t="shared" si="4"/>
        <v>48675000</v>
      </c>
    </row>
    <row r="61" spans="2:12" x14ac:dyDescent="0.25">
      <c r="D61" s="1">
        <f t="shared" si="4"/>
        <v>48350000</v>
      </c>
    </row>
    <row r="62" spans="2:12" x14ac:dyDescent="0.25">
      <c r="D62" s="1">
        <f t="shared" si="4"/>
        <v>48025000</v>
      </c>
    </row>
    <row r="63" spans="2:12" x14ac:dyDescent="0.25">
      <c r="D63" s="2">
        <v>47700000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Ghesini</dc:creator>
  <cp:lastModifiedBy>Matteo Ghesini</cp:lastModifiedBy>
  <dcterms:created xsi:type="dcterms:W3CDTF">2023-05-03T12:19:12Z</dcterms:created>
  <dcterms:modified xsi:type="dcterms:W3CDTF">2023-05-05T14:32:51Z</dcterms:modified>
</cp:coreProperties>
</file>