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tte\Desktop\Epicode\Esercitazioni\M2-1-1\"/>
    </mc:Choice>
  </mc:AlternateContent>
  <xr:revisionPtr revIDLastSave="0" documentId="13_ncr:1_{41313BC3-4469-4256-B492-78AFA5A8239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OSTI">Table_2[]</definedName>
    <definedName name="CPU">Assoluti_Iva!$A$165:$C$185</definedName>
    <definedName name="DANIELE">#REF!</definedName>
    <definedName name="DATI">Assoluti_Iva!$A$3:$C$339</definedName>
    <definedName name="Giudizi">Cerca_Vert_Giudizio!$D$4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PESE">Table_2[]</definedName>
    <definedName name="STAMP">Assoluti_Iva!$A$282:$C$315</definedName>
    <definedName name="TAST">Assoluti_Iva!$A$187:$C$193</definedName>
    <definedName name="TEST">Cerca_Vert_Giudizio!$F$3:$H$6</definedName>
    <definedName name="valori">CONTA_SE!$A$2:$E$80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8" i="5" l="1"/>
  <c r="I4" i="5"/>
  <c r="I5" i="5"/>
  <c r="I6" i="5"/>
  <c r="I9" i="5"/>
  <c r="I10" i="5"/>
  <c r="I11" i="5"/>
  <c r="I12" i="5"/>
  <c r="I13" i="5"/>
  <c r="I14" i="5"/>
  <c r="I3" i="5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H5" i="4"/>
  <c r="H6" i="4"/>
  <c r="H7" i="4"/>
  <c r="H8" i="4"/>
  <c r="H9" i="4"/>
  <c r="H10" i="4"/>
  <c r="H11" i="4"/>
  <c r="H12" i="4"/>
  <c r="H13" i="4"/>
  <c r="H14" i="4"/>
  <c r="H15" i="4"/>
  <c r="H16" i="4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B3" i="2"/>
  <c r="B4" i="2"/>
  <c r="B5" i="2"/>
  <c r="B6" i="2"/>
  <c r="B7" i="2"/>
  <c r="B8" i="2"/>
  <c r="B9" i="2"/>
  <c r="B2" i="2"/>
  <c r="E3" i="2"/>
  <c r="E4" i="2"/>
  <c r="E5" i="2"/>
  <c r="E6" i="2"/>
  <c r="E7" i="2"/>
  <c r="E8" i="2"/>
  <c r="E9" i="2"/>
  <c r="E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I7" i="7" l="1"/>
  <c r="I13" i="7"/>
  <c r="I29" i="7"/>
  <c r="I23" i="7"/>
  <c r="I22" i="7"/>
  <c r="I21" i="7"/>
  <c r="I19" i="7"/>
  <c r="I15" i="7"/>
  <c r="I14" i="7"/>
  <c r="I27" i="7"/>
  <c r="I11" i="7"/>
  <c r="I28" i="7"/>
  <c r="I20" i="7"/>
  <c r="I12" i="7"/>
  <c r="I26" i="7"/>
  <c r="I18" i="7"/>
  <c r="I10" i="7"/>
  <c r="I25" i="7"/>
  <c r="I17" i="7"/>
  <c r="I9" i="7"/>
  <c r="I24" i="7"/>
  <c r="I16" i="7"/>
  <c r="I8" i="7"/>
  <c r="H29" i="7"/>
  <c r="H28" i="7"/>
  <c r="H22" i="7"/>
  <c r="H21" i="7"/>
  <c r="H20" i="7"/>
  <c r="H23" i="7"/>
  <c r="H15" i="7"/>
  <c r="H14" i="7"/>
  <c r="H13" i="7"/>
  <c r="H12" i="7"/>
  <c r="H11" i="7"/>
  <c r="H10" i="7"/>
  <c r="H9" i="7"/>
  <c r="H27" i="7"/>
  <c r="H19" i="7"/>
  <c r="H26" i="7"/>
  <c r="H18" i="7"/>
  <c r="H25" i="7"/>
  <c r="H17" i="7"/>
  <c r="H24" i="7"/>
  <c r="H16" i="7"/>
  <c r="H8" i="7"/>
</calcChain>
</file>

<file path=xl/sharedStrings.xml><?xml version="1.0" encoding="utf-8"?>
<sst xmlns="http://schemas.openxmlformats.org/spreadsheetml/2006/main" count="1016" uniqueCount="656">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</sst>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Colonna1" dataDxfId="0">
      <calculatedColumnFormula>VLOOKUP(Table_1[[#This Row],[Punteggio]],TEST,2,TRUE)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4" sqref="E4:E339"/>
    </sheetView>
  </sheetViews>
  <sheetFormatPr defaultColWidth="14.44140625" defaultRowHeight="15" customHeight="1" x14ac:dyDescent="0.3"/>
  <cols>
    <col min="1" max="1" width="41.88671875" bestFit="1" customWidth="1"/>
    <col min="2" max="2" width="55.21875" bestFit="1" customWidth="1"/>
    <col min="3" max="3" width="15.44140625" customWidth="1"/>
    <col min="4" max="4" width="14.6640625" bestFit="1" customWidth="1"/>
    <col min="5" max="5" width="89.6640625" bestFit="1" customWidth="1"/>
    <col min="6" max="6" width="3.88671875" bestFit="1" customWidth="1"/>
    <col min="7" max="7" width="4.77734375" bestFit="1" customWidth="1"/>
    <col min="8" max="26" width="8.6640625" customWidth="1"/>
  </cols>
  <sheetData>
    <row r="1" spans="1:26" ht="39" customHeight="1" x14ac:dyDescent="0.3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>C5*IVATOT</f>
        <v>64600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>C6*IVATOT</f>
        <v>68800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>C7*IVATOT</f>
        <v>72200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>C8*IVATOT</f>
        <v>104200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>C9*IVATOT</f>
        <v>105400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>C10*IVATOT</f>
        <v>125200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C11*IVATOT</f>
        <v>131200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>C12*IVATOT</f>
        <v>133200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>C13*IVATOT</f>
        <v>176400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>C14*IVATOT</f>
        <v>221600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>C15*IVATOT</f>
        <v>263200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>C16*IVATOT</f>
        <v>318800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>C17*IVATOT</f>
        <v>543800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>C18*IVATOT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C19*IVATOT</f>
        <v>818400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C20*IVATOT</f>
        <v>2771800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>C21*IVATOT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>C22*IVATOT</f>
        <v>33400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>C23*IVATOT</f>
        <v>40400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>C24*IVATOT</f>
        <v>40600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>C25*IVATOT</f>
        <v>46800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>C26*IVATOT</f>
        <v>50400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>C27*IVATOT</f>
        <v>51800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>C28*IVATOT</f>
        <v>53800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>C29*IVATOT</f>
        <v>54200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>C30*IVATOT</f>
        <v>58400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>C31*IVATOT</f>
        <v>58600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>C32*IVATOT</f>
        <v>61400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>C33*IVATOT</f>
        <v>88000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>C34*IVATOT</f>
        <v>97400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>C35*IVATOT</f>
        <v>113200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>C36*IVATOT</f>
        <v>160400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>C37*IVATOT</f>
        <v>315800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>C38*IVATOT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>C39*IVATOT</f>
        <v>14000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>C40*IVATOT</f>
        <v>20800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>C41*IVATOT</f>
        <v>25400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>C42*IVATOT</f>
        <v>32400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>C43*IVATOT</f>
        <v>35800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>C44*IVATOT</f>
        <v>37200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>C45*IVATOT</f>
        <v>37200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>C46*IVATOT</f>
        <v>40600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>C47*IVATOT</f>
        <v>42400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>C48*IVATOT</f>
        <v>44400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>C49*IVATOT</f>
        <v>49000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>C50*IVATOT</f>
        <v>50200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>C51*IVATOT</f>
        <v>51400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>C52*IVATOT</f>
        <v>53800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>C53*IVATOT</f>
        <v>62800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>C54*IVATOT</f>
        <v>65000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>C55*IVATOT</f>
        <v>69400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>C56*IVATOT</f>
        <v>73800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>C57*IVATOT</f>
        <v>80400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>C58*IVATOT</f>
        <v>94200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>C59*IVATOT</f>
        <v>95200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>C60*IVATOT</f>
        <v>98400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>C61*IVATOT</f>
        <v>106200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>C62*IVATOT</f>
        <v>110400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>C63*IVATOT</f>
        <v>297400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>C64*IVATOT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>C65*IVATOT</f>
        <v>20200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>C66*IVATOT</f>
        <v>7600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>C67*IVATOT</f>
        <v>27400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>C68*IVATOT</f>
        <v>44400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>C69*IVATOT</f>
        <v>100200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>C70*IVATOT</f>
        <v>85600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>C71*IVATOT</f>
        <v>112200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>C72*IVATOT</f>
        <v>315600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>C73*IVATOT</f>
        <v>6800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>C74*IVATOT</f>
        <v>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>C75*IVATOT</f>
        <v>4600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>C76*IVATOT</f>
        <v>19600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>C77*IVATOT</f>
        <v>50200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>C78*IVATOT</f>
        <v>3000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>C79*IVATOT</f>
        <v>2800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>C80*IVATOT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>C81*IVATOT</f>
        <v>79800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>C82*IVATOT</f>
        <v>51800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>C83*IVATOT</f>
        <v>64800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>C84*IVATOT</f>
        <v>75600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>C85*IVATOT</f>
        <v>93800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>C86*IVATOT</f>
        <v>111200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>C87*IVATOT</f>
        <v>95200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>C88*IVATOT</f>
        <v>95400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>C89*IVATOT</f>
        <v>111200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>C90*IVATOT</f>
        <v>139000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>C91*IVATOT</f>
        <v>255800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>C92*IVATOT</f>
        <v>7000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>C93*IVATOT</f>
        <v>35000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>C94*IVATOT</f>
        <v>54400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>C95*IVATOT</f>
        <v>39600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>C96*IVATOT</f>
        <v>58000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>C97*IVATOT</f>
        <v>117800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>C98*IVATOT</f>
        <v>148600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>C99*IVATOT</f>
        <v>54200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>C100*IVATOT</f>
        <v>126400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>C101*IVATOT</f>
        <v>18000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>C102*IVATOT</f>
        <v>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>C103*IVATOT</f>
        <v>1000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>C104*IVATOT</f>
        <v>8200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>C105*IVATOT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C106*IVATOT</f>
        <v>147400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C107*IVATOT</f>
        <v>182000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C108*IVATOT</f>
        <v>48200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>C109*IVATOT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>C110*IVATOT</f>
        <v>22400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>C111*IVATOT</f>
        <v>22600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>C112*IVATOT</f>
        <v>24200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>C113*IVATOT</f>
        <v>32000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>C114*IVATOT</f>
        <v>39000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>C115*IVATOT</f>
        <v>43000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>C116*IVATOT</f>
        <v>64200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>C117*IVATOT</f>
        <v>122800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>C118*IVATOT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>C119*IVATOT</f>
        <v>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>C120*IVATOT</f>
        <v>6800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>C121*IVATOT</f>
        <v>7000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>C122*IVATOT</f>
        <v>15400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>C123*IVATOT</f>
        <v>144600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>C124*IVATOT</f>
        <v>148400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>C125*IVATOT</f>
        <v>155600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>C126*IVATOT</f>
        <v>175600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>C127*IVATOT</f>
        <v>176600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>C128*IVATOT</f>
        <v>182600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>C129*IVATOT</f>
        <v>225000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>C130*IVATOT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C131*IVATOT</f>
        <v>6600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C132*IVATOT</f>
        <v>10400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C133*IVATOT</f>
        <v>19400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>C134*IVATOT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>C135*IVATOT</f>
        <v>26200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>C136*IVATOT</f>
        <v>33800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>C137*IVATOT</f>
        <v>38000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>C138*IVATOT</f>
        <v>38200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>C139*IVATOT</f>
        <v>39400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>C140*IVATOT</f>
        <v>40200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>C141*IVATOT</f>
        <v>44000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>C142*IVATOT</f>
        <v>50000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>C143*IVATOT</f>
        <v>51400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>C144*IVATOT</f>
        <v>55600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>C145*IVATOT</f>
        <v>56000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>C146*IVATOT</f>
        <v>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>C147*IVATOT</f>
        <v>61000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>C148*IVATOT</f>
        <v>67000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>C149*IVATOT</f>
        <v>72000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>C150*IVATOT</f>
        <v>85800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>C151*IVATOT</f>
        <v>140200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>C152*IVATOT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>C153*IVATOT</f>
        <v>18000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>C154*IVATOT</f>
        <v>13800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>C155*IVATOT</f>
        <v>17800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>C156*IVATOT</f>
        <v>27600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>C157*IVATOT</f>
        <v>39200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>C158*IVATOT</f>
        <v>65800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>C159*IVATOT</f>
        <v>59000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>C160*IVATOT</f>
        <v>3800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>C161*IVATOT</f>
        <v>5200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>C162*IVATOT</f>
        <v>5600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>C163*IVATOT</f>
        <v>11200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>C164*IVATOT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>C165*IVATOT</f>
        <v>43200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>C166*IVATOT</f>
        <v>50000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>C167*IVATOT</f>
        <v>76400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>C168*IVATOT</f>
        <v>104800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>C169*IVATOT</f>
        <v>151400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>C170*IVATOT</f>
        <v>209000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>C171*IVATOT</f>
        <v>313600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>C172*IVATOT</f>
        <v>23400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>C173*IVATOT</f>
        <v>31600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>C174*IVATOT</f>
        <v>52000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>C175*IVATOT</f>
        <v>38600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>C176*IVATOT</f>
        <v>54000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>C177*IVATOT</f>
        <v>62800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>C178*IVATOT</f>
        <v>178800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>C179*IVATOT</f>
        <v>208000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>C180*IVATOT</f>
        <v>1600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>C181*IVATOT</f>
        <v>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>C182*IVATOT</f>
        <v>4800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>C183*IVATOT</f>
        <v>2200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>C184*IVATOT</f>
        <v>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>C185*IVATOT</f>
        <v>5200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>C186*IVATOT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>C187*IVATOT</f>
        <v>4400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>C188*IVATOT</f>
        <v>12600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>C189*IVATOT</f>
        <v>12600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>C190*IVATOT</f>
        <v>5200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>C191*IVATOT</f>
        <v>5000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>C192*IVATOT</f>
        <v>5000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>C193*IVATOT</f>
        <v>9200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>C194*IVATOT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>C195*IVATOT</f>
        <v>7400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>C196*IVATOT</f>
        <v>7400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>C197*IVATOT</f>
        <v>2200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>C198*IVATOT</f>
        <v>9200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>C199*IVATOT</f>
        <v>3800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>C200*IVATOT</f>
        <v>2600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>C201*IVATOT</f>
        <v>5200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>C202*IVATOT</f>
        <v>5200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>C203*IVATOT</f>
        <v>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>C204*IVATOT</f>
        <v>9800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>C205*IVATOT</f>
        <v>6600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>C206*IVATOT</f>
        <v>13600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>C207*IVATOT</f>
        <v>6600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>C208*IVATOT</f>
        <v>29400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>C209*IVATOT</f>
        <v>30200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>C210*IVATOT</f>
        <v>39400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>C211*IVATOT</f>
        <v>62000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>C212*IVATOT</f>
        <v>54200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>C213*IVATOT</f>
        <v>91600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>C214*IVATOT</f>
        <v>82400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>C215*IVATOT</f>
        <v>161400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>C216*IVATOT</f>
        <v>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>C217*IVATOT</f>
        <v>16200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>C218*IVATOT</f>
        <v>25000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>C219*IVATOT</f>
        <v>19600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>C220*IVATOT</f>
        <v>28000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>C221*IVATOT</f>
        <v>1000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>C222*IVATOT</f>
        <v>1200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>C223*IVATOT</f>
        <v>1800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>C224*IVATOT</f>
        <v>1600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>C225*IVATOT</f>
        <v>2200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>C226*IVATOT</f>
        <v>4200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>C227*IVATOT</f>
        <v>2800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>C228*IVATOT</f>
        <v>4600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>C229*IVATOT</f>
        <v>10200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>C230*IVATOT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>C231*IVATOT</f>
        <v>39600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>C232*IVATOT</f>
        <v>33400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>C233*IVATOT</f>
        <v>19000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>C234*IVATOT</f>
        <v>28200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>C235*IVATOT</f>
        <v>70200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>C236*IVATOT</f>
        <v>82800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>C237*IVATOT</f>
        <v>12200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>C238*IVATOT</f>
        <v>178600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>C239*IVATOT</f>
        <v>197000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>C240*IVATOT</f>
        <v>59200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>C241*IVATOT</f>
        <v>137000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>C242*IVATOT</f>
        <v>227600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>C243*IVATOT</f>
        <v>266800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>C244*IVATOT</f>
        <v>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>C245*IVATOT</f>
        <v>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>C246*IVATOT</f>
        <v>81200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>C247*IVATOT</f>
        <v>39400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>C248*IVATOT</f>
        <v>129000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>C249*IVATOT</f>
        <v>129000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>C250*IVATOT</f>
        <v>51800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>C251*IVATOT</f>
        <v>129200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>C252*IVATOT</f>
        <v>51800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>C253*IVATOT</f>
        <v>129000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>C254*IVATOT</f>
        <v>175800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>C255*IVATOT</f>
        <v>51800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>C256*IVATOT</f>
        <v>54800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>C257*IVATOT</f>
        <v>195000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>C258*IVATOT</f>
        <v>96000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>C259*IVATOT</f>
        <v>237400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>C260*IVATOT</f>
        <v>166400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>C261*IVATOT</f>
        <v>45400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>C262*IVATOT</f>
        <v>19600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>C263*IVATOT</f>
        <v>238000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>C264*IVATOT</f>
        <v>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>C265*IVATOT</f>
        <v>481400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>C266*IVATOT</f>
        <v>204200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>C267*IVATOT</f>
        <v>129200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>C268*IVATOT</f>
        <v>51800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>C269*IVATOT</f>
        <v>38600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>C270*IVATOT</f>
        <v>19200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>C271*IVATOT</f>
        <v>118800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>C272*IVATOT</f>
        <v>56400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>C273*IVATOT</f>
        <v>362800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>C274*IVATOT</f>
        <v>38600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>C275*IVATOT</f>
        <v>130800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>C276*IVATOT</f>
        <v>145800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>C277*IVATOT</f>
        <v>126400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>C278*IVATOT</f>
        <v>48000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>C279*IVATOT</f>
        <v>191000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>C280*IVATOT</f>
        <v>225200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>C281*IVATOT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>C282*IVATOT</f>
        <v>59400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>C283*IVATOT</f>
        <v>129200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>C284*IVATOT</f>
        <v>142800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>C285*IVATOT</f>
        <v>161400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>C286*IVATOT</f>
        <v>118200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>C287*IVATOT</f>
        <v>183600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>C288*IVATOT</f>
        <v>253000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>C289*IVATOT</f>
        <v>51200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>C290*IVATOT</f>
        <v>74200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>C291*IVATOT</f>
        <v>91400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>C292*IVATOT</f>
        <v>128400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>C293*IVATOT</f>
        <v>314200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>C294*IVATOT</f>
        <v>151200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>C295*IVATOT</f>
        <v>314200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>C296*IVATOT</f>
        <v>543200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>C297*IVATOT</f>
        <v>128000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>C298*IVATOT</f>
        <v>51000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>C299*IVATOT</f>
        <v>82600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>C300*IVATOT</f>
        <v>72200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>C301*IVATOT</f>
        <v>108800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>C302*IVATOT</f>
        <v>135600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>C303*IVATOT</f>
        <v>210800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>C304*IVATOT</f>
        <v>96400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>C305*IVATOT</f>
        <v>144400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>C306*IVATOT</f>
        <v>53800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>C307*IVATOT</f>
        <v>74200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>C308*IVATOT</f>
        <v>92400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>C309*IVATOT</f>
        <v>108200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>C310*IVATOT</f>
        <v>129600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>C311*IVATOT</f>
        <v>128800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>C312*IVATOT</f>
        <v>180400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>C313*IVATOT</f>
        <v>144400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>C314*IVATOT</f>
        <v>291400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>C315*IVATOT</f>
        <v>357200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>C316*IVATOT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>C317*IVATOT</f>
        <v>17000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>C318*IVATOT</f>
        <v>16800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>C319*IVATOT</f>
        <v>23000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>C320*IVATOT</f>
        <v>30400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>C321*IVATOT</f>
        <v>16400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>C322*IVATOT</f>
        <v>16800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>C323*IVATOT</f>
        <v>23000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>C324*IVATOT</f>
        <v>30600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>C325*IVATOT</f>
        <v>16000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>C326*IVATOT</f>
        <v>20400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>C327*IVATOT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>C328*IVATOT</f>
        <v>39600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>C329*IVATOT</f>
        <v>46600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>C330*IVATOT</f>
        <v>55800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>C331*IVATOT</f>
        <v>59600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>C332*IVATOT</f>
        <v>95600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>C333*IVATOT</f>
        <v>125200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>C334*IVATOT</f>
        <v>151400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>C335*IVATOT</f>
        <v>225600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>C336*IVATOT</f>
        <v>305400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>C337*IVATOT</f>
        <v>826800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>C338*IVATOT</f>
        <v>1370000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>C339*IVATOT</f>
        <v>2342400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MID(A2,2,3)</f>
        <v>23</v>
      </c>
      <c r="D2" s="12">
        <v>33086</v>
      </c>
      <c r="E2" s="11">
        <f>DAY(D2)</f>
        <v>1</v>
      </c>
      <c r="G2" s="13" t="str">
        <f>_xlfn.CONCAT(A2,"-",E2)</f>
        <v>a23-1</v>
      </c>
    </row>
    <row r="3" spans="1:7" ht="12.75" customHeight="1" thickBot="1" x14ac:dyDescent="0.35">
      <c r="A3" s="10" t="s">
        <v>495</v>
      </c>
      <c r="B3" s="11" t="str">
        <f t="shared" ref="B3:B9" si="0">MID(A3,2,3)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_xlfn.CONCAT(A3,"-",E3)</f>
        <v>b31-2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c45-3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u87-23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a09-5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l98-6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v34-7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q11-8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34" sqref="D34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0.88671875" bestFit="1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655</v>
      </c>
      <c r="E3" s="1"/>
      <c r="F3" s="17">
        <v>0</v>
      </c>
      <c r="G3" s="18" t="s">
        <v>506</v>
      </c>
      <c r="H3" s="19" t="s">
        <v>506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507</v>
      </c>
      <c r="C4" s="1">
        <v>40</v>
      </c>
      <c r="D4" s="1" t="str">
        <f>VLOOKUP(Table_1[[#This Row],[Punteggio]],TEST,2,TRUE)</f>
        <v>Sufficiente</v>
      </c>
      <c r="E4" s="1"/>
      <c r="F4" s="20">
        <v>40</v>
      </c>
      <c r="G4" s="1" t="s">
        <v>508</v>
      </c>
      <c r="H4" s="21" t="s">
        <v>509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510</v>
      </c>
      <c r="C5" s="1">
        <v>60</v>
      </c>
      <c r="D5" s="1" t="str">
        <f>VLOOKUP(Table_1[[#This Row],[Punteggio]],TEST,2,TRUE)</f>
        <v>Discreto</v>
      </c>
      <c r="E5" s="1"/>
      <c r="F5" s="20">
        <v>60</v>
      </c>
      <c r="G5" s="1" t="s">
        <v>511</v>
      </c>
      <c r="H5" s="21" t="s">
        <v>512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513</v>
      </c>
      <c r="C6" s="1">
        <v>60</v>
      </c>
      <c r="D6" s="1" t="str">
        <f>VLOOKUP(Table_1[[#This Row],[Punteggio]],TEST,2,TRUE)</f>
        <v>Discreto</v>
      </c>
      <c r="E6" s="1"/>
      <c r="F6" s="22">
        <v>70</v>
      </c>
      <c r="G6" s="23" t="s">
        <v>514</v>
      </c>
      <c r="H6" s="24" t="s">
        <v>515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516</v>
      </c>
      <c r="C7" s="1">
        <v>40</v>
      </c>
      <c r="D7" s="1" t="str">
        <f>VLOOKUP(Table_1[[#This Row],[Punteggio]],TEST,2,TRUE)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517</v>
      </c>
      <c r="C8" s="1">
        <v>70</v>
      </c>
      <c r="D8" s="1" t="str">
        <f>VLOOKUP(Table_1[[#This Row],[Punteggio]],TEST,2,TRUE)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518</v>
      </c>
      <c r="C9" s="1">
        <v>0</v>
      </c>
      <c r="D9" s="1" t="str">
        <f>VLOOKUP(Table_1[[#This Row],[Punteggio]],TEST,2,TRUE)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519</v>
      </c>
      <c r="C10" s="1">
        <v>0</v>
      </c>
      <c r="D10" s="1" t="str">
        <f>VLOOKUP(Table_1[[#This Row],[Punteggio]],TEST,2,TRUE)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520</v>
      </c>
      <c r="B14" s="26" t="s">
        <v>521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520</v>
      </c>
      <c r="B15" s="26" t="s">
        <v>522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523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524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525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526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J14" sqref="J1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8" t="s">
        <v>527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528</v>
      </c>
      <c r="D3" s="1" t="s">
        <v>529</v>
      </c>
      <c r="E3" s="1"/>
      <c r="F3" s="1"/>
      <c r="G3" s="27" t="s">
        <v>528</v>
      </c>
      <c r="H3" s="27" t="s">
        <v>529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530</v>
      </c>
      <c r="D4" s="28">
        <v>266</v>
      </c>
      <c r="E4" s="1"/>
      <c r="F4" s="1"/>
      <c r="G4" s="29" t="s">
        <v>531</v>
      </c>
      <c r="H4" s="30">
        <f>VLOOKUP(G4,SPESE,2,0)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532</v>
      </c>
      <c r="D5" s="28">
        <v>402</v>
      </c>
      <c r="E5" s="1"/>
      <c r="F5" s="1"/>
      <c r="G5" s="29" t="s">
        <v>530</v>
      </c>
      <c r="H5" s="30">
        <f>VLOOKUP(G5,SPESE,2,0)</f>
        <v>266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533</v>
      </c>
      <c r="D6" s="28">
        <v>496</v>
      </c>
      <c r="E6" s="1"/>
      <c r="F6" s="1"/>
      <c r="G6" s="29" t="s">
        <v>532</v>
      </c>
      <c r="H6" s="30">
        <f>VLOOKUP(G6,SPESE,2,0)</f>
        <v>402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534</v>
      </c>
      <c r="D7" s="28">
        <v>204</v>
      </c>
      <c r="E7" s="1"/>
      <c r="F7" s="1"/>
      <c r="G7" s="29" t="s">
        <v>533</v>
      </c>
      <c r="H7" s="30">
        <f>VLOOKUP(G7,SPESE,2,0)</f>
        <v>496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535</v>
      </c>
      <c r="D8" s="28">
        <v>154</v>
      </c>
      <c r="E8" s="1"/>
      <c r="F8" s="1"/>
      <c r="G8" s="29" t="s">
        <v>534</v>
      </c>
      <c r="H8" s="30">
        <f>VLOOKUP(G8,SPESE,2,0)</f>
        <v>204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536</v>
      </c>
      <c r="D9" s="28">
        <v>409</v>
      </c>
      <c r="E9" s="1"/>
      <c r="F9" s="1"/>
      <c r="G9" s="29" t="s">
        <v>535</v>
      </c>
      <c r="H9" s="30">
        <f>VLOOKUP(G9,SPESE,2,0)</f>
        <v>154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537</v>
      </c>
      <c r="D10" s="28">
        <v>522</v>
      </c>
      <c r="E10" s="1"/>
      <c r="F10" s="1"/>
      <c r="G10" s="29" t="s">
        <v>536</v>
      </c>
      <c r="H10" s="30">
        <f>VLOOKUP(G10,SPESE,2,0)</f>
        <v>409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538</v>
      </c>
      <c r="D11" s="28">
        <v>490</v>
      </c>
      <c r="E11" s="1"/>
      <c r="F11" s="1"/>
      <c r="G11" s="29" t="s">
        <v>537</v>
      </c>
      <c r="H11" s="30">
        <f>VLOOKUP(G11,SPESE,2,0)</f>
        <v>522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539</v>
      </c>
      <c r="D12" s="28">
        <v>249</v>
      </c>
      <c r="E12" s="1"/>
      <c r="F12" s="1"/>
      <c r="G12" s="29" t="s">
        <v>538</v>
      </c>
      <c r="H12" s="30">
        <f>VLOOKUP(G12,SPESE,2,0)</f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540</v>
      </c>
      <c r="D13" s="28">
        <v>417</v>
      </c>
      <c r="E13" s="1"/>
      <c r="F13" s="1"/>
      <c r="G13" s="29" t="s">
        <v>539</v>
      </c>
      <c r="H13" s="30">
        <f>VLOOKUP(G13,SPESE,2,0)</f>
        <v>249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541</v>
      </c>
      <c r="D14" s="28">
        <v>488</v>
      </c>
      <c r="E14" s="1"/>
      <c r="F14" s="1"/>
      <c r="G14" s="29" t="s">
        <v>540</v>
      </c>
      <c r="H14" s="30">
        <f>VLOOKUP(G14,SPESE,2,0)</f>
        <v>417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531</v>
      </c>
      <c r="D15" s="28">
        <v>329</v>
      </c>
      <c r="E15" s="1"/>
      <c r="F15" s="1"/>
      <c r="G15" s="29" t="s">
        <v>541</v>
      </c>
      <c r="H15" s="30">
        <f>VLOOKUP(G15,SPESE,2,0)</f>
        <v>488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542</v>
      </c>
      <c r="D16" s="28">
        <f>SUBTOTAL(109,Cerca_Vert_Spese!$D$4:$D$15)</f>
        <v>4426</v>
      </c>
      <c r="E16" s="1"/>
      <c r="F16" s="1"/>
      <c r="G16" s="29" t="s">
        <v>531</v>
      </c>
      <c r="H16" s="30">
        <f>VLOOKUP(G16,SPESE,2,0)</f>
        <v>329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1">
    <dataValidation type="list" allowBlank="1" showErrorMessage="1" sqref="G4:G16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E32" sqref="E32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1" t="s">
        <v>543</v>
      </c>
      <c r="B1" s="31" t="s">
        <v>544</v>
      </c>
      <c r="C1" s="31" t="s">
        <v>545</v>
      </c>
      <c r="D1" s="32" t="s">
        <v>546</v>
      </c>
      <c r="E1" s="32" t="s">
        <v>547</v>
      </c>
      <c r="F1" s="33"/>
      <c r="G1" s="33"/>
      <c r="H1" s="34" t="s">
        <v>548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549</v>
      </c>
      <c r="C2" s="36" t="s">
        <v>550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551</v>
      </c>
      <c r="C3" s="36" t="s">
        <v>550</v>
      </c>
      <c r="D3" s="37">
        <v>29970</v>
      </c>
      <c r="E3" s="37">
        <v>29</v>
      </c>
      <c r="H3" s="38" t="s">
        <v>550</v>
      </c>
      <c r="I3" s="39">
        <f>COUNTIF(valori,H3)</f>
        <v>11</v>
      </c>
    </row>
    <row r="4" spans="1:26" ht="13.5" customHeight="1" thickBot="1" x14ac:dyDescent="0.35">
      <c r="A4" s="35">
        <v>36537</v>
      </c>
      <c r="B4" s="36" t="s">
        <v>552</v>
      </c>
      <c r="C4" s="36" t="s">
        <v>553</v>
      </c>
      <c r="D4" s="37">
        <v>27560</v>
      </c>
      <c r="E4" s="37">
        <v>21</v>
      </c>
      <c r="H4" s="40" t="s">
        <v>554</v>
      </c>
      <c r="I4" s="39">
        <f>COUNTIF(valori,H4)</f>
        <v>5</v>
      </c>
    </row>
    <row r="5" spans="1:26" ht="13.5" customHeight="1" thickBot="1" x14ac:dyDescent="0.35">
      <c r="A5" s="35">
        <v>36543</v>
      </c>
      <c r="B5" s="36" t="s">
        <v>555</v>
      </c>
      <c r="C5" s="36" t="s">
        <v>556</v>
      </c>
      <c r="D5" s="37">
        <v>43500</v>
      </c>
      <c r="E5" s="37">
        <v>29</v>
      </c>
      <c r="H5" s="40" t="s">
        <v>557</v>
      </c>
      <c r="I5" s="39">
        <f>COUNTIF(valori,H5)</f>
        <v>4</v>
      </c>
    </row>
    <row r="6" spans="1:26" ht="13.5" customHeight="1" thickBot="1" x14ac:dyDescent="0.35">
      <c r="A6" s="35">
        <v>36545</v>
      </c>
      <c r="B6" s="36" t="s">
        <v>558</v>
      </c>
      <c r="C6" s="36" t="s">
        <v>557</v>
      </c>
      <c r="D6" s="37">
        <v>13500</v>
      </c>
      <c r="E6" s="37">
        <v>15</v>
      </c>
      <c r="H6" s="41" t="s">
        <v>559</v>
      </c>
      <c r="I6" s="39">
        <f>COUNTIF(valori,H6)</f>
        <v>4</v>
      </c>
    </row>
    <row r="7" spans="1:26" ht="13.5" customHeight="1" thickBot="1" x14ac:dyDescent="0.35">
      <c r="A7" s="35">
        <v>36547</v>
      </c>
      <c r="B7" s="36" t="s">
        <v>560</v>
      </c>
      <c r="C7" s="36" t="s">
        <v>561</v>
      </c>
      <c r="D7" s="37">
        <v>50800</v>
      </c>
      <c r="E7" s="37">
        <v>22</v>
      </c>
      <c r="I7" s="39"/>
    </row>
    <row r="8" spans="1:26" ht="13.5" customHeight="1" thickBot="1" x14ac:dyDescent="0.35">
      <c r="A8" s="35">
        <v>36548</v>
      </c>
      <c r="B8" s="36" t="s">
        <v>562</v>
      </c>
      <c r="C8" s="36" t="s">
        <v>563</v>
      </c>
      <c r="D8" s="37">
        <v>98450</v>
      </c>
      <c r="E8" s="37">
        <v>21</v>
      </c>
      <c r="H8" s="42" t="s">
        <v>552</v>
      </c>
      <c r="I8" s="39">
        <f>COUNTIF(valori,H8)</f>
        <v>2</v>
      </c>
    </row>
    <row r="9" spans="1:26" ht="13.5" customHeight="1" thickBot="1" x14ac:dyDescent="0.35">
      <c r="A9" s="35">
        <v>36551</v>
      </c>
      <c r="B9" s="36" t="s">
        <v>552</v>
      </c>
      <c r="C9" s="36" t="s">
        <v>553</v>
      </c>
      <c r="D9" s="37">
        <v>45890</v>
      </c>
      <c r="E9" s="37">
        <v>18</v>
      </c>
      <c r="H9" s="43" t="s">
        <v>560</v>
      </c>
      <c r="I9" s="39">
        <f>COUNTIF(valori,H9)</f>
        <v>1</v>
      </c>
    </row>
    <row r="10" spans="1:26" ht="13.5" customHeight="1" thickBot="1" x14ac:dyDescent="0.35">
      <c r="A10" s="35">
        <v>36552</v>
      </c>
      <c r="B10" s="36" t="s">
        <v>564</v>
      </c>
      <c r="C10" s="36" t="s">
        <v>565</v>
      </c>
      <c r="D10" s="37">
        <v>7950</v>
      </c>
      <c r="E10" s="37">
        <v>23</v>
      </c>
      <c r="H10" s="43" t="s">
        <v>562</v>
      </c>
      <c r="I10" s="39">
        <f>COUNTIF(valori,H10)</f>
        <v>1</v>
      </c>
    </row>
    <row r="11" spans="1:26" ht="13.5" customHeight="1" thickBot="1" x14ac:dyDescent="0.35">
      <c r="A11" s="35">
        <v>36553</v>
      </c>
      <c r="B11" s="36" t="s">
        <v>566</v>
      </c>
      <c r="C11" s="36" t="s">
        <v>563</v>
      </c>
      <c r="D11" s="37">
        <v>87450</v>
      </c>
      <c r="E11" s="37">
        <v>24</v>
      </c>
      <c r="H11" s="43" t="s">
        <v>564</v>
      </c>
      <c r="I11" s="39">
        <f>COUNTIF(valori,H11)</f>
        <v>1</v>
      </c>
    </row>
    <row r="12" spans="1:26" ht="13.5" customHeight="1" thickBot="1" x14ac:dyDescent="0.35">
      <c r="A12" s="35">
        <v>36554</v>
      </c>
      <c r="B12" s="36" t="s">
        <v>567</v>
      </c>
      <c r="C12" s="36" t="s">
        <v>568</v>
      </c>
      <c r="D12" s="37">
        <v>295000</v>
      </c>
      <c r="E12" s="37">
        <v>27</v>
      </c>
      <c r="H12" s="43" t="s">
        <v>569</v>
      </c>
      <c r="I12" s="39">
        <f>COUNTIF(valori,H12)</f>
        <v>4</v>
      </c>
    </row>
    <row r="13" spans="1:26" ht="13.5" customHeight="1" thickBot="1" x14ac:dyDescent="0.35">
      <c r="A13" s="35">
        <v>36555</v>
      </c>
      <c r="B13" s="36" t="s">
        <v>555</v>
      </c>
      <c r="C13" s="36" t="s">
        <v>570</v>
      </c>
      <c r="D13" s="37">
        <v>348980</v>
      </c>
      <c r="E13" s="37">
        <v>15</v>
      </c>
      <c r="H13" s="43" t="s">
        <v>571</v>
      </c>
      <c r="I13" s="39">
        <f>COUNTIF(valori,H13)</f>
        <v>2</v>
      </c>
    </row>
    <row r="14" spans="1:26" ht="13.5" customHeight="1" thickBot="1" x14ac:dyDescent="0.35">
      <c r="A14" s="35">
        <v>36558</v>
      </c>
      <c r="B14" s="36" t="s">
        <v>572</v>
      </c>
      <c r="C14" s="36" t="s">
        <v>573</v>
      </c>
      <c r="D14" s="37">
        <v>127490</v>
      </c>
      <c r="E14" s="37">
        <v>17</v>
      </c>
      <c r="H14" s="44" t="s">
        <v>574</v>
      </c>
      <c r="I14" s="39">
        <f>COUNTIF(valori,H14)</f>
        <v>1</v>
      </c>
    </row>
    <row r="15" spans="1:26" ht="13.5" customHeight="1" x14ac:dyDescent="0.3">
      <c r="A15" s="35">
        <v>36558</v>
      </c>
      <c r="B15" s="36" t="s">
        <v>575</v>
      </c>
      <c r="C15" s="36" t="s">
        <v>553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576</v>
      </c>
      <c r="C16" s="36" t="s">
        <v>577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578</v>
      </c>
      <c r="C17" s="36" t="s">
        <v>577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579</v>
      </c>
      <c r="C18" s="36" t="s">
        <v>580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569</v>
      </c>
      <c r="C19" s="36" t="s">
        <v>550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558</v>
      </c>
      <c r="C20" s="36" t="s">
        <v>557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581</v>
      </c>
      <c r="C21" s="36" t="s">
        <v>582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571</v>
      </c>
      <c r="C22" s="36" t="s">
        <v>553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574</v>
      </c>
      <c r="C23" s="36" t="s">
        <v>583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584</v>
      </c>
      <c r="C24" s="36" t="s">
        <v>583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569</v>
      </c>
      <c r="C25" s="36" t="s">
        <v>550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571</v>
      </c>
      <c r="C26" s="36" t="s">
        <v>553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584</v>
      </c>
      <c r="C27" s="36" t="s">
        <v>583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584</v>
      </c>
      <c r="C28" s="36" t="s">
        <v>583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585</v>
      </c>
      <c r="C29" s="36" t="s">
        <v>550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586</v>
      </c>
      <c r="C30" s="36" t="s">
        <v>570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587</v>
      </c>
      <c r="C31" s="36" t="s">
        <v>588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589</v>
      </c>
      <c r="C32" s="36" t="s">
        <v>583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590</v>
      </c>
      <c r="C33" s="36" t="s">
        <v>583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591</v>
      </c>
      <c r="C34" s="36" t="s">
        <v>582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592</v>
      </c>
      <c r="C35" s="36" t="s">
        <v>593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594</v>
      </c>
      <c r="C36" s="36" t="s">
        <v>583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572</v>
      </c>
      <c r="C37" s="36" t="s">
        <v>573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595</v>
      </c>
      <c r="C38" s="36" t="s">
        <v>580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549</v>
      </c>
      <c r="C39" s="36" t="s">
        <v>596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597</v>
      </c>
      <c r="C40" s="36" t="s">
        <v>598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575</v>
      </c>
      <c r="C41" s="36" t="s">
        <v>553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599</v>
      </c>
      <c r="C42" s="36" t="s">
        <v>559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600</v>
      </c>
      <c r="C43" s="36" t="s">
        <v>550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591</v>
      </c>
      <c r="C44" s="36" t="s">
        <v>582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601</v>
      </c>
      <c r="C45" s="36" t="s">
        <v>582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602</v>
      </c>
      <c r="C46" s="36" t="s">
        <v>603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595</v>
      </c>
      <c r="C47" s="36" t="s">
        <v>580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604</v>
      </c>
      <c r="C48" s="36" t="s">
        <v>553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605</v>
      </c>
      <c r="C49" s="36" t="s">
        <v>603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605</v>
      </c>
      <c r="C50" s="36" t="s">
        <v>603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606</v>
      </c>
      <c r="C51" s="36" t="s">
        <v>559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607</v>
      </c>
      <c r="C52" s="36" t="s">
        <v>608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585</v>
      </c>
      <c r="C53" s="36" t="s">
        <v>550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569</v>
      </c>
      <c r="C54" s="36" t="s">
        <v>550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569</v>
      </c>
      <c r="C55" s="36" t="s">
        <v>550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586</v>
      </c>
      <c r="C56" s="36" t="s">
        <v>570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558</v>
      </c>
      <c r="C57" s="36" t="s">
        <v>557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609</v>
      </c>
      <c r="C58" s="36" t="s">
        <v>554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610</v>
      </c>
      <c r="C59" s="36" t="s">
        <v>603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600</v>
      </c>
      <c r="C60" s="36" t="s">
        <v>550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581</v>
      </c>
      <c r="C61" s="36" t="s">
        <v>582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609</v>
      </c>
      <c r="C62" s="36" t="s">
        <v>554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581</v>
      </c>
      <c r="C63" s="36" t="s">
        <v>582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599</v>
      </c>
      <c r="C64" s="36" t="s">
        <v>559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599</v>
      </c>
      <c r="C65" s="36" t="s">
        <v>559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611</v>
      </c>
      <c r="C66" s="36" t="s">
        <v>554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612</v>
      </c>
      <c r="C67" s="36" t="s">
        <v>613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614</v>
      </c>
      <c r="C68" s="36" t="s">
        <v>556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615</v>
      </c>
      <c r="C69" s="36" t="s">
        <v>553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604</v>
      </c>
      <c r="C70" s="36" t="s">
        <v>553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616</v>
      </c>
      <c r="C71" s="36" t="s">
        <v>596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612</v>
      </c>
      <c r="C72" s="36" t="s">
        <v>613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558</v>
      </c>
      <c r="C73" s="36" t="s">
        <v>557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611</v>
      </c>
      <c r="C74" s="36" t="s">
        <v>554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555</v>
      </c>
      <c r="C75" s="36" t="s">
        <v>556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600</v>
      </c>
      <c r="C76" s="36" t="s">
        <v>550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617</v>
      </c>
      <c r="C77" s="36" t="s">
        <v>580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618</v>
      </c>
      <c r="C78" s="36" t="s">
        <v>553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618</v>
      </c>
      <c r="C79" s="36" t="s">
        <v>553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619</v>
      </c>
      <c r="C80" s="36" t="s">
        <v>554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:H10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59" t="s">
        <v>620</v>
      </c>
      <c r="C1" s="60"/>
      <c r="D1" s="60"/>
    </row>
    <row r="2" spans="1:11" ht="12.75" customHeight="1" x14ac:dyDescent="0.3"/>
    <row r="3" spans="1:11" ht="12.75" customHeight="1" x14ac:dyDescent="0.35">
      <c r="A3" s="45" t="s">
        <v>621</v>
      </c>
      <c r="B3" s="46" t="s">
        <v>622</v>
      </c>
      <c r="C3" s="46" t="s">
        <v>623</v>
      </c>
      <c r="D3" s="45" t="s">
        <v>624</v>
      </c>
      <c r="E3" s="47" t="s">
        <v>625</v>
      </c>
      <c r="G3" s="48" t="s">
        <v>626</v>
      </c>
      <c r="H3" s="26"/>
      <c r="I3" s="26"/>
      <c r="J3" s="26"/>
      <c r="K3" s="26"/>
    </row>
    <row r="4" spans="1:11" ht="12.75" customHeight="1" x14ac:dyDescent="0.3">
      <c r="A4" s="36" t="s">
        <v>530</v>
      </c>
      <c r="B4" s="35">
        <v>37622</v>
      </c>
      <c r="C4" s="36" t="s">
        <v>627</v>
      </c>
      <c r="D4" s="36" t="s">
        <v>628</v>
      </c>
      <c r="E4" s="37">
        <v>23</v>
      </c>
    </row>
    <row r="5" spans="1:11" ht="12.75" customHeight="1" thickBot="1" x14ac:dyDescent="0.35">
      <c r="A5" s="36" t="s">
        <v>530</v>
      </c>
      <c r="B5" s="35">
        <v>37626</v>
      </c>
      <c r="C5" s="36" t="s">
        <v>629</v>
      </c>
      <c r="D5" s="36" t="s">
        <v>630</v>
      </c>
      <c r="E5" s="37">
        <v>25</v>
      </c>
      <c r="G5" s="49" t="s">
        <v>631</v>
      </c>
      <c r="H5" s="50">
        <f>SUMIF(C:C,G5,E:E)</f>
        <v>893.5</v>
      </c>
    </row>
    <row r="6" spans="1:11" ht="12.75" customHeight="1" thickBot="1" x14ac:dyDescent="0.35">
      <c r="A6" s="36" t="s">
        <v>530</v>
      </c>
      <c r="B6" s="35">
        <v>10</v>
      </c>
      <c r="C6" s="36" t="s">
        <v>632</v>
      </c>
      <c r="D6" s="36" t="s">
        <v>633</v>
      </c>
      <c r="E6" s="37">
        <v>69</v>
      </c>
      <c r="G6" s="51" t="s">
        <v>627</v>
      </c>
      <c r="H6" s="50">
        <f t="shared" ref="H6:H10" si="0">SUMIF(C:C,G6,E:E)</f>
        <v>121</v>
      </c>
    </row>
    <row r="7" spans="1:11" ht="12.75" customHeight="1" thickBot="1" x14ac:dyDescent="0.35">
      <c r="A7" s="36" t="s">
        <v>530</v>
      </c>
      <c r="B7" s="35">
        <v>37634</v>
      </c>
      <c r="C7" s="36" t="s">
        <v>634</v>
      </c>
      <c r="D7" s="36" t="s">
        <v>635</v>
      </c>
      <c r="E7" s="37">
        <v>554</v>
      </c>
      <c r="G7" s="51" t="s">
        <v>636</v>
      </c>
      <c r="H7" s="50">
        <f t="shared" si="0"/>
        <v>832</v>
      </c>
    </row>
    <row r="8" spans="1:11" ht="12.75" customHeight="1" thickBot="1" x14ac:dyDescent="0.35">
      <c r="A8" s="36" t="s">
        <v>530</v>
      </c>
      <c r="B8" s="35">
        <v>37635</v>
      </c>
      <c r="C8" s="36" t="s">
        <v>629</v>
      </c>
      <c r="D8" s="36" t="s">
        <v>637</v>
      </c>
      <c r="E8" s="37">
        <v>569</v>
      </c>
      <c r="G8" s="51" t="s">
        <v>638</v>
      </c>
      <c r="H8" s="50">
        <f t="shared" si="0"/>
        <v>19</v>
      </c>
    </row>
    <row r="9" spans="1:11" ht="12.75" customHeight="1" thickBot="1" x14ac:dyDescent="0.35">
      <c r="A9" s="36" t="s">
        <v>530</v>
      </c>
      <c r="B9" s="35">
        <v>37642</v>
      </c>
      <c r="C9" s="36" t="s">
        <v>634</v>
      </c>
      <c r="D9" s="36" t="s">
        <v>639</v>
      </c>
      <c r="E9" s="37">
        <v>58</v>
      </c>
      <c r="G9" s="51" t="s">
        <v>634</v>
      </c>
      <c r="H9" s="50">
        <f t="shared" si="0"/>
        <v>766</v>
      </c>
    </row>
    <row r="10" spans="1:11" ht="12.75" customHeight="1" thickBot="1" x14ac:dyDescent="0.35">
      <c r="A10" s="36" t="s">
        <v>530</v>
      </c>
      <c r="B10" s="35">
        <v>37650</v>
      </c>
      <c r="C10" s="36" t="s">
        <v>629</v>
      </c>
      <c r="D10" s="36" t="s">
        <v>640</v>
      </c>
      <c r="E10" s="37">
        <v>885</v>
      </c>
      <c r="G10" s="52" t="s">
        <v>629</v>
      </c>
      <c r="H10" s="50">
        <f t="shared" si="0"/>
        <v>1479</v>
      </c>
    </row>
    <row r="11" spans="1:11" ht="12.75" customHeight="1" x14ac:dyDescent="0.3">
      <c r="A11" s="36" t="s">
        <v>532</v>
      </c>
      <c r="B11" s="35">
        <v>37653</v>
      </c>
      <c r="C11" s="36" t="s">
        <v>631</v>
      </c>
      <c r="D11" s="36" t="s">
        <v>641</v>
      </c>
      <c r="E11" s="37">
        <v>821</v>
      </c>
    </row>
    <row r="12" spans="1:11" ht="12.75" customHeight="1" x14ac:dyDescent="0.3">
      <c r="A12" s="36" t="s">
        <v>532</v>
      </c>
      <c r="B12" s="35">
        <v>37657</v>
      </c>
      <c r="C12" s="36" t="s">
        <v>634</v>
      </c>
      <c r="D12" s="36" t="s">
        <v>639</v>
      </c>
      <c r="E12" s="37">
        <v>23</v>
      </c>
    </row>
    <row r="13" spans="1:11" ht="12.75" customHeight="1" x14ac:dyDescent="0.3">
      <c r="A13" s="36" t="s">
        <v>532</v>
      </c>
      <c r="B13" s="35">
        <v>37658</v>
      </c>
      <c r="C13" s="36" t="s">
        <v>627</v>
      </c>
      <c r="D13" s="36" t="s">
        <v>628</v>
      </c>
      <c r="E13" s="37">
        <v>36</v>
      </c>
    </row>
    <row r="14" spans="1:11" ht="12.75" customHeight="1" x14ac:dyDescent="0.3">
      <c r="A14" s="36" t="s">
        <v>532</v>
      </c>
      <c r="B14" s="35">
        <v>37663</v>
      </c>
      <c r="C14" s="36" t="s">
        <v>638</v>
      </c>
      <c r="D14" s="36" t="s">
        <v>642</v>
      </c>
      <c r="E14" s="37">
        <v>5</v>
      </c>
    </row>
    <row r="15" spans="1:11" ht="12.75" customHeight="1" x14ac:dyDescent="0.3">
      <c r="A15" s="36" t="s">
        <v>532</v>
      </c>
      <c r="B15" s="35">
        <v>37666</v>
      </c>
      <c r="C15" s="36" t="s">
        <v>636</v>
      </c>
      <c r="D15" s="36" t="s">
        <v>643</v>
      </c>
      <c r="E15" s="37">
        <v>266</v>
      </c>
    </row>
    <row r="16" spans="1:11" ht="12.75" customHeight="1" x14ac:dyDescent="0.3">
      <c r="A16" s="36" t="s">
        <v>532</v>
      </c>
      <c r="B16" s="35">
        <v>37671</v>
      </c>
      <c r="C16" s="36" t="s">
        <v>636</v>
      </c>
      <c r="D16" s="36" t="s">
        <v>644</v>
      </c>
      <c r="E16" s="37">
        <v>221</v>
      </c>
    </row>
    <row r="17" spans="1:5" ht="12.75" customHeight="1" x14ac:dyDescent="0.3">
      <c r="A17" s="36" t="s">
        <v>532</v>
      </c>
      <c r="B17" s="35">
        <v>37673</v>
      </c>
      <c r="C17" s="36" t="s">
        <v>634</v>
      </c>
      <c r="D17" s="36" t="s">
        <v>639</v>
      </c>
      <c r="E17" s="37">
        <v>56</v>
      </c>
    </row>
    <row r="18" spans="1:5" ht="12.75" customHeight="1" x14ac:dyDescent="0.3">
      <c r="A18" s="36" t="s">
        <v>532</v>
      </c>
      <c r="B18" s="35">
        <v>37675</v>
      </c>
      <c r="C18" s="36" t="s">
        <v>627</v>
      </c>
      <c r="D18" s="36" t="s">
        <v>645</v>
      </c>
      <c r="E18" s="37">
        <v>11</v>
      </c>
    </row>
    <row r="19" spans="1:5" ht="12.75" customHeight="1" x14ac:dyDescent="0.3">
      <c r="A19" s="36" t="s">
        <v>532</v>
      </c>
      <c r="B19" s="35">
        <v>37678</v>
      </c>
      <c r="C19" s="36" t="s">
        <v>634</v>
      </c>
      <c r="D19" s="36" t="s">
        <v>639</v>
      </c>
      <c r="E19" s="37">
        <v>25</v>
      </c>
    </row>
    <row r="20" spans="1:5" ht="12.75" customHeight="1" x14ac:dyDescent="0.3">
      <c r="A20" s="36" t="s">
        <v>533</v>
      </c>
      <c r="B20" s="35">
        <v>37682</v>
      </c>
      <c r="C20" s="36" t="s">
        <v>631</v>
      </c>
      <c r="D20" s="36" t="s">
        <v>646</v>
      </c>
      <c r="E20" s="37">
        <v>72.5</v>
      </c>
    </row>
    <row r="21" spans="1:5" ht="12.75" customHeight="1" x14ac:dyDescent="0.3">
      <c r="A21" s="36" t="s">
        <v>533</v>
      </c>
      <c r="B21" s="35">
        <v>37685</v>
      </c>
      <c r="C21" s="36" t="s">
        <v>634</v>
      </c>
      <c r="D21" s="36" t="s">
        <v>639</v>
      </c>
      <c r="E21" s="37">
        <v>30</v>
      </c>
    </row>
    <row r="22" spans="1:5" ht="12.75" customHeight="1" x14ac:dyDescent="0.3">
      <c r="A22" s="36" t="s">
        <v>533</v>
      </c>
      <c r="B22" s="35">
        <v>37690</v>
      </c>
      <c r="C22" s="36" t="s">
        <v>627</v>
      </c>
      <c r="D22" s="36" t="s">
        <v>628</v>
      </c>
      <c r="E22" s="37">
        <v>51</v>
      </c>
    </row>
    <row r="23" spans="1:5" ht="12.75" customHeight="1" x14ac:dyDescent="0.3">
      <c r="A23" s="36" t="s">
        <v>533</v>
      </c>
      <c r="B23" s="35">
        <v>37695</v>
      </c>
      <c r="C23" s="36" t="s">
        <v>638</v>
      </c>
      <c r="D23" s="36" t="s">
        <v>642</v>
      </c>
      <c r="E23" s="37">
        <v>14</v>
      </c>
    </row>
    <row r="24" spans="1:5" ht="12.75" customHeight="1" x14ac:dyDescent="0.3">
      <c r="A24" s="36" t="s">
        <v>533</v>
      </c>
      <c r="B24" s="35">
        <v>37699</v>
      </c>
      <c r="C24" s="36" t="s">
        <v>636</v>
      </c>
      <c r="D24" s="36" t="s">
        <v>647</v>
      </c>
      <c r="E24" s="37">
        <v>75</v>
      </c>
    </row>
    <row r="25" spans="1:5" ht="12.75" customHeight="1" x14ac:dyDescent="0.3">
      <c r="A25" s="36" t="s">
        <v>533</v>
      </c>
      <c r="B25" s="35">
        <v>37701</v>
      </c>
      <c r="C25" s="36" t="s">
        <v>636</v>
      </c>
      <c r="D25" s="36" t="s">
        <v>648</v>
      </c>
      <c r="E25" s="37">
        <v>270</v>
      </c>
    </row>
    <row r="26" spans="1:5" ht="12.75" customHeight="1" x14ac:dyDescent="0.3">
      <c r="A26" s="36" t="s">
        <v>533</v>
      </c>
      <c r="B26" s="35">
        <v>37705</v>
      </c>
      <c r="C26" s="36" t="s">
        <v>634</v>
      </c>
      <c r="D26" s="36" t="s">
        <v>639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7" sqref="I7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3" t="s">
        <v>649</v>
      </c>
    </row>
    <row r="2" spans="1:9" ht="12.75" customHeight="1" x14ac:dyDescent="0.3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650</v>
      </c>
      <c r="F4" s="61">
        <f ca="1">TODAY()</f>
        <v>45272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622</v>
      </c>
      <c r="B6" s="36" t="s">
        <v>623</v>
      </c>
      <c r="C6" s="36" t="s">
        <v>624</v>
      </c>
      <c r="D6" s="36" t="s">
        <v>625</v>
      </c>
      <c r="E6" s="48" t="s">
        <v>651</v>
      </c>
      <c r="F6" s="48" t="s">
        <v>528</v>
      </c>
      <c r="G6" s="48" t="s">
        <v>652</v>
      </c>
      <c r="H6" s="48" t="s">
        <v>653</v>
      </c>
      <c r="I6" s="48" t="s">
        <v>654</v>
      </c>
    </row>
    <row r="7" spans="1:9" ht="12.75" customHeight="1" x14ac:dyDescent="0.3">
      <c r="A7" s="35">
        <v>37622</v>
      </c>
      <c r="B7" s="36" t="s">
        <v>627</v>
      </c>
      <c r="C7" s="36" t="s">
        <v>628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7650</v>
      </c>
      <c r="I7">
        <f ca="1">NETWORKDAYS(A7,$F$4)</f>
        <v>5465</v>
      </c>
    </row>
    <row r="8" spans="1:9" ht="12.75" customHeight="1" x14ac:dyDescent="0.3">
      <c r="A8" s="35">
        <v>37261</v>
      </c>
      <c r="B8" s="36" t="s">
        <v>629</v>
      </c>
      <c r="C8" s="36" t="s">
        <v>630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8011</v>
      </c>
      <c r="I8">
        <f t="shared" ref="I8:I29" ca="1" si="4">NETWORKDAYS(A8,$F$4)</f>
        <v>5722</v>
      </c>
    </row>
    <row r="9" spans="1:9" ht="12.75" customHeight="1" x14ac:dyDescent="0.3">
      <c r="A9" s="35">
        <v>38718</v>
      </c>
      <c r="B9" s="36" t="s">
        <v>632</v>
      </c>
      <c r="C9" s="36" t="s">
        <v>633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6554</v>
      </c>
      <c r="I9">
        <f t="shared" ca="1" si="4"/>
        <v>4682</v>
      </c>
    </row>
    <row r="10" spans="1:9" ht="12.75" customHeight="1" x14ac:dyDescent="0.3">
      <c r="A10" s="35">
        <v>37634</v>
      </c>
      <c r="B10" s="36" t="s">
        <v>634</v>
      </c>
      <c r="C10" s="36" t="s">
        <v>635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7638</v>
      </c>
      <c r="I10">
        <f t="shared" ca="1" si="4"/>
        <v>5457</v>
      </c>
    </row>
    <row r="11" spans="1:9" ht="12.75" customHeight="1" x14ac:dyDescent="0.3">
      <c r="A11" s="35">
        <v>37635</v>
      </c>
      <c r="B11" s="36" t="s">
        <v>629</v>
      </c>
      <c r="C11" s="36" t="s">
        <v>637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7637</v>
      </c>
      <c r="I11">
        <f t="shared" ca="1" si="4"/>
        <v>5456</v>
      </c>
    </row>
    <row r="12" spans="1:9" ht="12.75" customHeight="1" x14ac:dyDescent="0.3">
      <c r="A12" s="35">
        <v>37642</v>
      </c>
      <c r="B12" s="36" t="s">
        <v>634</v>
      </c>
      <c r="C12" s="36" t="s">
        <v>639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7630</v>
      </c>
      <c r="I12">
        <f t="shared" ca="1" si="4"/>
        <v>5451</v>
      </c>
    </row>
    <row r="13" spans="1:9" ht="12.75" customHeight="1" x14ac:dyDescent="0.3">
      <c r="A13" s="35">
        <v>37650</v>
      </c>
      <c r="B13" s="36" t="s">
        <v>629</v>
      </c>
      <c r="C13" s="36" t="s">
        <v>640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7622</v>
      </c>
      <c r="I13">
        <f t="shared" ca="1" si="4"/>
        <v>5445</v>
      </c>
    </row>
    <row r="14" spans="1:9" ht="12.75" customHeight="1" x14ac:dyDescent="0.3">
      <c r="A14" s="35">
        <v>37653</v>
      </c>
      <c r="B14" s="36" t="s">
        <v>631</v>
      </c>
      <c r="C14" s="36" t="s">
        <v>641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7619</v>
      </c>
      <c r="I14">
        <f t="shared" ca="1" si="4"/>
        <v>5442</v>
      </c>
    </row>
    <row r="15" spans="1:9" ht="12.75" customHeight="1" x14ac:dyDescent="0.3">
      <c r="A15" s="35">
        <v>37657</v>
      </c>
      <c r="B15" s="36" t="s">
        <v>634</v>
      </c>
      <c r="C15" s="36" t="s">
        <v>639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7615</v>
      </c>
      <c r="I15">
        <f t="shared" ca="1" si="4"/>
        <v>5440</v>
      </c>
    </row>
    <row r="16" spans="1:9" ht="12.75" customHeight="1" x14ac:dyDescent="0.3">
      <c r="A16" s="35">
        <v>37658</v>
      </c>
      <c r="B16" s="36" t="s">
        <v>627</v>
      </c>
      <c r="C16" s="36" t="s">
        <v>628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7614</v>
      </c>
      <c r="I16">
        <f t="shared" ca="1" si="4"/>
        <v>5439</v>
      </c>
    </row>
    <row r="17" spans="1:9" ht="12.75" customHeight="1" x14ac:dyDescent="0.3">
      <c r="A17" s="35">
        <v>37663</v>
      </c>
      <c r="B17" s="36" t="s">
        <v>638</v>
      </c>
      <c r="C17" s="36" t="s">
        <v>642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7609</v>
      </c>
      <c r="I17">
        <f t="shared" ca="1" si="4"/>
        <v>5436</v>
      </c>
    </row>
    <row r="18" spans="1:9" ht="12.75" customHeight="1" x14ac:dyDescent="0.3">
      <c r="A18" s="35">
        <v>37666</v>
      </c>
      <c r="B18" s="36" t="s">
        <v>636</v>
      </c>
      <c r="C18" s="36" t="s">
        <v>643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7606</v>
      </c>
      <c r="I18">
        <f t="shared" ca="1" si="4"/>
        <v>5433</v>
      </c>
    </row>
    <row r="19" spans="1:9" ht="12.75" customHeight="1" x14ac:dyDescent="0.3">
      <c r="A19" s="35">
        <v>38402</v>
      </c>
      <c r="B19" s="36" t="s">
        <v>636</v>
      </c>
      <c r="C19" s="36" t="s">
        <v>644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6870</v>
      </c>
      <c r="I19">
        <f t="shared" ca="1" si="4"/>
        <v>4907</v>
      </c>
    </row>
    <row r="20" spans="1:9" ht="12.75" customHeight="1" x14ac:dyDescent="0.3">
      <c r="A20" s="35">
        <v>37673</v>
      </c>
      <c r="B20" s="36" t="s">
        <v>634</v>
      </c>
      <c r="C20" s="36" t="s">
        <v>639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7599</v>
      </c>
      <c r="I20">
        <f t="shared" ca="1" si="4"/>
        <v>5428</v>
      </c>
    </row>
    <row r="21" spans="1:9" ht="12.75" customHeight="1" x14ac:dyDescent="0.3">
      <c r="A21" s="35">
        <v>37675</v>
      </c>
      <c r="B21" s="36" t="s">
        <v>627</v>
      </c>
      <c r="C21" s="36" t="s">
        <v>645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7597</v>
      </c>
      <c r="I21">
        <f t="shared" ca="1" si="4"/>
        <v>5427</v>
      </c>
    </row>
    <row r="22" spans="1:9" ht="12.75" customHeight="1" x14ac:dyDescent="0.3">
      <c r="A22" s="35">
        <v>37678</v>
      </c>
      <c r="B22" s="36" t="s">
        <v>634</v>
      </c>
      <c r="C22" s="36" t="s">
        <v>639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7594</v>
      </c>
      <c r="I22">
        <f t="shared" ca="1" si="4"/>
        <v>5425</v>
      </c>
    </row>
    <row r="23" spans="1:9" ht="12.75" customHeight="1" x14ac:dyDescent="0.3">
      <c r="A23" s="35">
        <v>38048</v>
      </c>
      <c r="B23" s="36" t="s">
        <v>631</v>
      </c>
      <c r="C23" s="36" t="s">
        <v>646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7224</v>
      </c>
      <c r="I23">
        <f t="shared" ca="1" si="4"/>
        <v>5161</v>
      </c>
    </row>
    <row r="24" spans="1:9" ht="12.75" customHeight="1" x14ac:dyDescent="0.3">
      <c r="A24" s="35">
        <v>37685</v>
      </c>
      <c r="B24" s="36" t="s">
        <v>634</v>
      </c>
      <c r="C24" s="36" t="s">
        <v>639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7587</v>
      </c>
      <c r="I24">
        <f t="shared" ca="1" si="4"/>
        <v>5420</v>
      </c>
    </row>
    <row r="25" spans="1:9" ht="12.75" customHeight="1" x14ac:dyDescent="0.3">
      <c r="A25" s="35">
        <v>37690</v>
      </c>
      <c r="B25" s="36" t="s">
        <v>627</v>
      </c>
      <c r="C25" s="36" t="s">
        <v>628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7582</v>
      </c>
      <c r="I25">
        <f t="shared" ca="1" si="4"/>
        <v>5417</v>
      </c>
    </row>
    <row r="26" spans="1:9" ht="12.75" customHeight="1" x14ac:dyDescent="0.3">
      <c r="A26" s="35">
        <v>37695</v>
      </c>
      <c r="B26" s="36" t="s">
        <v>638</v>
      </c>
      <c r="C26" s="36" t="s">
        <v>642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7577</v>
      </c>
      <c r="I26">
        <f t="shared" ca="1" si="4"/>
        <v>5412</v>
      </c>
    </row>
    <row r="27" spans="1:9" ht="12.75" customHeight="1" x14ac:dyDescent="0.3">
      <c r="A27" s="35">
        <v>38065</v>
      </c>
      <c r="B27" s="36" t="s">
        <v>636</v>
      </c>
      <c r="C27" s="36" t="s">
        <v>647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7207</v>
      </c>
      <c r="I27">
        <f t="shared" ca="1" si="4"/>
        <v>5148</v>
      </c>
    </row>
    <row r="28" spans="1:9" ht="12.75" customHeight="1" x14ac:dyDescent="0.3">
      <c r="A28" s="35">
        <v>39528</v>
      </c>
      <c r="B28" s="36" t="s">
        <v>636</v>
      </c>
      <c r="C28" s="36" t="s">
        <v>648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5744</v>
      </c>
      <c r="I28">
        <f t="shared" ca="1" si="4"/>
        <v>4103</v>
      </c>
    </row>
    <row r="29" spans="1:9" ht="12.75" customHeight="1" x14ac:dyDescent="0.3">
      <c r="A29" s="35">
        <v>37705</v>
      </c>
      <c r="B29" s="36" t="s">
        <v>634</v>
      </c>
      <c r="C29" s="36" t="s">
        <v>639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7567</v>
      </c>
      <c r="I29">
        <f t="shared" ca="1" si="4"/>
        <v>5406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26</vt:i4>
      </vt:variant>
    </vt:vector>
  </HeadingPairs>
  <TitlesOfParts>
    <vt:vector size="33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COSTI</vt:lpstr>
      <vt:lpstr>CPU</vt:lpstr>
      <vt:lpstr>DATI</vt:lpstr>
      <vt:lpstr>Giudizi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SPESE</vt:lpstr>
      <vt:lpstr>STAMP</vt:lpstr>
      <vt:lpstr>TAST</vt:lpstr>
      <vt:lpstr>TEST</vt:lpstr>
      <vt:lpstr>valori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matteo mattera</cp:lastModifiedBy>
  <dcterms:created xsi:type="dcterms:W3CDTF">2005-04-12T12:35:30Z</dcterms:created>
  <dcterms:modified xsi:type="dcterms:W3CDTF">2023-12-12T19:36:57Z</dcterms:modified>
</cp:coreProperties>
</file>