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<sst xmlns="http://schemas.openxmlformats.org/spreadsheetml/2006/main" count="174" uniqueCount="40">
  <si>
    <t>SERIALE - 1 processore</t>
  </si>
  <si>
    <t>PARALLELO VERSIONE 1</t>
  </si>
  <si>
    <t>PARALLELO VERSIONE 2</t>
  </si>
  <si>
    <t xml:space="preserve"> PARALLELO  VERSIONE 3</t>
  </si>
  <si>
    <t>(T1/Tp(n))</t>
  </si>
  <si>
    <t>(Sn/n)</t>
  </si>
  <si>
    <t>Matrice</t>
  </si>
  <si>
    <t>Tempo Medio</t>
  </si>
  <si>
    <t>Processori</t>
  </si>
  <si>
    <t>Tempo</t>
  </si>
  <si>
    <t>Tempo_1</t>
  </si>
  <si>
    <t>Tempo_2</t>
  </si>
  <si>
    <t>Tempo_3</t>
  </si>
  <si>
    <t>Media_Tempi</t>
  </si>
  <si>
    <t>SpeedUp</t>
  </si>
  <si>
    <t>Efficienza</t>
  </si>
  <si>
    <t>2x2</t>
  </si>
  <si>
    <t>6x6</t>
  </si>
  <si>
    <t>7x7</t>
  </si>
  <si>
    <t>4=2x2</t>
  </si>
  <si>
    <t>4=4x1</t>
  </si>
  <si>
    <t>5=5x1</t>
  </si>
  <si>
    <t>6=6x1</t>
  </si>
  <si>
    <t>6=3x2</t>
  </si>
  <si>
    <t>8=8x1</t>
  </si>
  <si>
    <t>8=4x2</t>
  </si>
  <si>
    <t>10x10</t>
  </si>
  <si>
    <t>GRAFICI SPEED UP</t>
  </si>
  <si>
    <t xml:space="preserve"> PARALLELO VERSIONE 3.1 </t>
  </si>
  <si>
    <t>10=5x2</t>
  </si>
  <si>
    <t>12=6x2</t>
  </si>
  <si>
    <t>14=7x2</t>
  </si>
  <si>
    <t>20x20</t>
  </si>
  <si>
    <t>30x30</t>
  </si>
  <si>
    <t>6=6X1</t>
  </si>
  <si>
    <t>50x50</t>
  </si>
  <si>
    <t>7=7x1</t>
  </si>
  <si>
    <t>100x100</t>
  </si>
  <si>
    <t>3,72 min</t>
  </si>
  <si>
    <t>3,140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</si>
</sst>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b/>
    </font>
    <font>
      <b/>
      <color rgb="FF000000"/>
      <name val="Arial"/>
    </font>
    <font>
      <b/>
      <sz val="10.0"/>
      <color rgb="FF000000"/>
      <name val="Arial"/>
    </font>
    <font>
      <b/>
      <color rgb="FFEFEFEF"/>
    </font>
    <font>
      <b/>
      <sz val="10.0"/>
      <color rgb="FFEFEFEF"/>
    </font>
    <font>
      <b/>
      <color rgb="FF000000"/>
    </font>
    <font>
      <color rgb="FF000000"/>
    </font>
    <font>
      <b/>
      <color rgb="FF38761D"/>
    </font>
    <font>
      <color rgb="FF38761D"/>
    </font>
    <font>
      <color rgb="FF274E13"/>
    </font>
    <font>
      <b/>
      <color rgb="FF0000FF"/>
    </font>
    <font>
      <color rgb="FF0000FF"/>
    </font>
    <font>
      <b/>
      <color rgb="FF9900FF"/>
    </font>
    <font>
      <color rgb="FF9900FF"/>
    </font>
    <font>
      <b/>
      <color rgb="FFFF0000"/>
    </font>
    <font>
      <b/>
      <sz val="12.0"/>
      <color rgb="FF000000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2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/>
    </xf>
    <xf borderId="1" fillId="4" fontId="7" numFmtId="0" xfId="0" applyAlignment="1" applyBorder="1" applyFill="1" applyFont="1">
      <alignment horizontal="center"/>
    </xf>
    <xf borderId="1" fillId="4" fontId="8" numFmtId="0" xfId="0" applyAlignment="1" applyBorder="1" applyFont="1">
      <alignment horizontal="center"/>
    </xf>
    <xf borderId="0" fillId="4" fontId="8" numFmtId="0" xfId="0" applyAlignment="1" applyFont="1">
      <alignment horizontal="center"/>
    </xf>
    <xf borderId="1" fillId="4" fontId="8" numFmtId="0" xfId="0" applyAlignment="1" applyBorder="1" applyFont="1">
      <alignment horizontal="center"/>
    </xf>
    <xf borderId="1" fillId="5" fontId="9" numFmtId="0" xfId="0" applyAlignment="1" applyBorder="1" applyFill="1" applyFont="1">
      <alignment horizontal="center"/>
    </xf>
    <xf borderId="1" fillId="5" fontId="10" numFmtId="0" xfId="0" applyAlignment="1" applyBorder="1" applyFont="1">
      <alignment horizontal="center"/>
    </xf>
    <xf borderId="1" fillId="6" fontId="10" numFmtId="0" xfId="0" applyAlignment="1" applyBorder="1" applyFill="1" applyFont="1">
      <alignment horizontal="center"/>
    </xf>
    <xf borderId="1" fillId="5" fontId="10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11" numFmtId="0" xfId="0" applyAlignment="1" applyBorder="1" applyFont="1">
      <alignment horizontal="center"/>
    </xf>
    <xf borderId="1" fillId="7" fontId="12" numFmtId="0" xfId="0" applyAlignment="1" applyBorder="1" applyFill="1" applyFont="1">
      <alignment horizontal="center"/>
    </xf>
    <xf borderId="1" fillId="7" fontId="13" numFmtId="0" xfId="0" applyAlignment="1" applyBorder="1" applyFont="1">
      <alignment horizontal="center"/>
    </xf>
    <xf borderId="1" fillId="7" fontId="13" numFmtId="0" xfId="0" applyAlignment="1" applyBorder="1" applyFont="1">
      <alignment horizontal="center"/>
    </xf>
    <xf borderId="1" fillId="8" fontId="13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9" fontId="14" numFmtId="0" xfId="0" applyAlignment="1" applyBorder="1" applyFill="1" applyFont="1">
      <alignment horizontal="center"/>
    </xf>
    <xf borderId="1" fillId="9" fontId="15" numFmtId="0" xfId="0" applyAlignment="1" applyBorder="1" applyFont="1">
      <alignment horizontal="center"/>
    </xf>
    <xf borderId="1" fillId="9" fontId="15" numFmtId="0" xfId="0" applyAlignment="1" applyBorder="1" applyFont="1">
      <alignment horizontal="center"/>
    </xf>
    <xf borderId="1" fillId="10" fontId="15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1" fillId="11" fontId="7" numFmtId="0" xfId="0" applyAlignment="1" applyBorder="1" applyFill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center"/>
    </xf>
    <xf borderId="1" fillId="13" fontId="8" numFmtId="0" xfId="0" applyAlignment="1" applyBorder="1" applyFill="1" applyFont="1">
      <alignment horizontal="center"/>
    </xf>
    <xf borderId="0" fillId="0" fontId="16" numFmtId="0" xfId="0" applyAlignment="1" applyFont="1">
      <alignment horizontal="center"/>
    </xf>
    <xf borderId="0" fillId="2" fontId="17" numFmtId="0" xfId="0" applyAlignment="1" applyFont="1">
      <alignment horizontal="center"/>
    </xf>
    <xf borderId="1" fillId="14" fontId="8" numFmtId="0" xfId="0" applyAlignment="1" applyBorder="1" applyFill="1" applyFont="1">
      <alignment horizontal="center"/>
    </xf>
    <xf borderId="0" fillId="2" fontId="8" numFmtId="0" xfId="0" applyAlignment="1" applyFont="1">
      <alignment horizontal="center"/>
    </xf>
    <xf borderId="0" fillId="2" fontId="8" numFmtId="0" xfId="0" applyAlignment="1" applyFont="1">
      <alignment horizontal="center"/>
    </xf>
    <xf borderId="1" fillId="5" fontId="8" numFmtId="0" xfId="0" applyAlignment="1" applyBorder="1" applyFont="1">
      <alignment horizontal="center"/>
    </xf>
    <xf borderId="3" fillId="5" fontId="9" numFmtId="0" xfId="0" applyAlignment="1" applyBorder="1" applyFont="1">
      <alignment horizontal="center"/>
    </xf>
    <xf borderId="3" fillId="5" fontId="10" numFmtId="0" xfId="0" applyAlignment="1" applyBorder="1" applyFont="1">
      <alignment horizontal="center"/>
    </xf>
    <xf borderId="3" fillId="5" fontId="11" numFmtId="0" xfId="0" applyAlignment="1" applyBorder="1" applyFont="1">
      <alignment horizontal="center"/>
    </xf>
    <xf borderId="3" fillId="5" fontId="10" numFmtId="0" xfId="0" applyAlignment="1" applyBorder="1" applyFont="1">
      <alignment horizontal="center"/>
    </xf>
    <xf borderId="3" fillId="6" fontId="10" numFmtId="0" xfId="0" applyAlignment="1" applyBorder="1" applyFont="1">
      <alignment horizontal="center"/>
    </xf>
    <xf borderId="0" fillId="2" fontId="10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2" fontId="13" numFmtId="0" xfId="0" applyAlignment="1" applyFont="1">
      <alignment horizontal="center"/>
    </xf>
    <xf borderId="0" fillId="2" fontId="13" numFmtId="0" xfId="0" applyAlignment="1" applyFont="1">
      <alignment horizontal="center"/>
    </xf>
    <xf borderId="4" fillId="9" fontId="15" numFmtId="0" xfId="0" applyAlignment="1" applyBorder="1" applyFont="1">
      <alignment horizontal="center"/>
    </xf>
    <xf borderId="0" fillId="2" fontId="15" numFmtId="0" xfId="0" applyAlignment="1" applyFont="1">
      <alignment horizontal="center"/>
    </xf>
    <xf borderId="0" fillId="2" fontId="15" numFmtId="0" xfId="0" applyAlignment="1" applyFont="1">
      <alignment horizontal="center"/>
    </xf>
    <xf borderId="0" fillId="11" fontId="18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11"/>
          <c:y val="0.04861"/>
          <c:w val="0.89914"/>
          <c:h val="0.84028"/>
        </c:manualLayout>
      </c:layout>
      <c:lineChart>
        <c:ser>
          <c:idx val="0"/>
          <c:order val="0"/>
          <c:spPr>
            <a:ln cmpd="sng" w="25400">
              <a:solidFill>
                <a:srgbClr val="F1C232"/>
              </a:solidFill>
            </a:ln>
          </c:spPr>
          <c:marker>
            <c:symbol val="circle"/>
            <c:size val="10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cat>
            <c:strRef>
              <c:f>Foglio1!$W$27:$W$32</c:f>
            </c:strRef>
          </c:cat>
          <c:val>
            <c:numRef>
              <c:f>Foglio1!$X$27:$X$32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Foglio1!$W$27:$W$32</c:f>
            </c:strRef>
          </c:cat>
          <c:val>
            <c:numRef>
              <c:f>Foglio1!$W$34:$W$39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38761D"/>
              </a:solidFill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Foglio1!$W$27:$W$32</c:f>
            </c:strRef>
          </c:cat>
          <c:val>
            <c:numRef>
              <c:f>Foglio1!$X$34:$X$39</c:f>
            </c:numRef>
          </c:val>
          <c:smooth val="0"/>
        </c:ser>
        <c:axId val="771936701"/>
        <c:axId val="1315709072"/>
      </c:lineChart>
      <c:catAx>
        <c:axId val="77193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757575"/>
                    </a:solidFill>
                    <a:latin typeface="Roboto"/>
                  </a:defRPr>
                </a:pPr>
                <a:r>
                  <a:t>processori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315709072"/>
      </c:catAx>
      <c:valAx>
        <c:axId val="1315709072"/>
        <c:scaling>
          <c:orientation val="minMax"/>
          <c:max val="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757575"/>
                    </a:solidFill>
                    <a:latin typeface="Roboto"/>
                  </a:defRPr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771936701"/>
      </c:valAx>
    </c:plotArea>
  </c:chart>
  <c:spPr>
    <a:solidFill>
      <a:srgbClr val="FFFFFF">
        <a:alpha val="4000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511"/>
          <c:y val="0.04861"/>
          <c:w val="0.89914"/>
          <c:h val="0.84028"/>
        </c:manualLayout>
      </c:layout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Foglio1!$W$43:$W$48</c:f>
            </c:strRef>
          </c:cat>
          <c:val>
            <c:numRef>
              <c:f>Foglio1!$X$43:$X$48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Foglio1!$W$43:$W$48</c:f>
            </c:strRef>
          </c:cat>
          <c:val>
            <c:numRef>
              <c:f>Foglio1!$W$50:$W$55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C27BA0"/>
              </a:solidFill>
            </a:ln>
          </c:spPr>
          <c:marker>
            <c:symbol val="circle"/>
            <c:size val="10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cat>
            <c:strRef>
              <c:f>Foglio1!$W$43:$W$48</c:f>
            </c:strRef>
          </c:cat>
          <c:val>
            <c:numRef>
              <c:f>Foglio1!$X$50:$X$55</c:f>
            </c:numRef>
          </c:val>
          <c:smooth val="0"/>
        </c:ser>
        <c:ser>
          <c:idx val="3"/>
          <c:order val="3"/>
          <c:spPr>
            <a:ln cmpd="sng" w="2540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Foglio1!$W$43:$W$48</c:f>
            </c:strRef>
          </c:cat>
          <c:val>
            <c:numRef>
              <c:f>Foglio1!$W$57:$W$62</c:f>
            </c:numRef>
          </c:val>
          <c:smooth val="0"/>
        </c:ser>
        <c:ser>
          <c:idx val="4"/>
          <c:order val="4"/>
          <c:spPr>
            <a:ln cmpd="sng" w="25400">
              <a:solidFill>
                <a:srgbClr val="666666"/>
              </a:solidFill>
            </a:ln>
          </c:spPr>
          <c:marker>
            <c:symbol val="circle"/>
            <c:size val="10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strRef>
              <c:f>Foglio1!$W$43:$W$48</c:f>
            </c:strRef>
          </c:cat>
          <c:val>
            <c:numRef>
              <c:f>Foglio1!$X$57:$X$62</c:f>
            </c:numRef>
          </c:val>
          <c:smooth val="0"/>
        </c:ser>
        <c:axId val="96922291"/>
        <c:axId val="145602581"/>
      </c:lineChart>
      <c:catAx>
        <c:axId val="96922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757575"/>
                    </a:solidFill>
                    <a:latin typeface="Roboto"/>
                  </a:defRPr>
                </a:pPr>
                <a:r>
                  <a:t>processori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45602581"/>
      </c:catAx>
      <c:valAx>
        <c:axId val="145602581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 sz="1200">
                    <a:solidFill>
                      <a:srgbClr val="757575"/>
                    </a:solidFill>
                    <a:latin typeface="Roboto"/>
                  </a:defRPr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96922291"/>
      </c:valAx>
    </c:plotArea>
  </c:chart>
  <c:spPr>
    <a:solidFill>
      <a:srgbClr val="FFFFFF">
        <a:alpha val="4000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24</xdr:col>
      <xdr:colOff>228600</xdr:colOff>
      <xdr:row>25</xdr:row>
      <xdr:rowOff>180975</xdr:rowOff>
    </xdr:from>
    <xdr:to>
      <xdr:col>27</xdr:col>
      <xdr:colOff>523875</xdr:colOff>
      <xdr:row>39</xdr:row>
      <xdr:rowOff>114300</xdr:rowOff>
    </xdr:to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24</xdr:col>
      <xdr:colOff>333375</xdr:colOff>
      <xdr:row>43</xdr:row>
      <xdr:rowOff>190500</xdr:rowOff>
    </xdr:from>
    <xdr:to>
      <xdr:col>27</xdr:col>
      <xdr:colOff>714375</xdr:colOff>
      <xdr:row>57</xdr:row>
      <xdr:rowOff>123825</xdr:rowOff>
    </xdr:to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0"/>
    <col customWidth="1" min="3" max="3" width="9.43"/>
    <col customWidth="1" min="4" max="4" width="7.57"/>
    <col customWidth="1" min="8" max="8" width="11.43"/>
    <col customWidth="1" min="12" max="12" width="15.43"/>
    <col customWidth="1" min="13" max="13" width="21.71"/>
    <col customWidth="1" min="14" max="14" width="14.43"/>
    <col customWidth="1" min="15" max="15" width="14.71"/>
    <col hidden="1" min="17" max="18"/>
    <col customWidth="1" min="19" max="19" width="14.29"/>
    <col customWidth="1" min="21" max="21" width="17.43"/>
    <col customWidth="1" min="27" max="27" width="31.86"/>
    <col customWidth="1" min="28" max="28" width="14.43"/>
  </cols>
  <sheetData>
    <row r="1">
      <c r="A1" s="1"/>
      <c r="B1" s="2" t="s">
        <v>0</v>
      </c>
      <c r="C1" s="3"/>
      <c r="D1" s="3"/>
      <c r="E1" s="4"/>
      <c r="F1" s="5" t="s">
        <v>1</v>
      </c>
      <c r="G1" s="3"/>
      <c r="H1" s="3"/>
      <c r="I1" s="6"/>
      <c r="J1" s="7" t="s">
        <v>2</v>
      </c>
      <c r="K1" s="8"/>
      <c r="L1" s="3"/>
      <c r="M1" s="6"/>
      <c r="N1" s="7" t="s">
        <v>3</v>
      </c>
      <c r="O1" s="8"/>
      <c r="P1" s="8"/>
      <c r="Q1" s="8"/>
      <c r="R1" s="8"/>
      <c r="S1" s="8"/>
      <c r="T1" s="9" t="s">
        <v>4</v>
      </c>
      <c r="U1" s="9" t="s">
        <v>5</v>
      </c>
      <c r="V1" s="3"/>
      <c r="W1" s="3"/>
      <c r="X1" s="3"/>
      <c r="Y1" s="3"/>
      <c r="Z1" s="3"/>
      <c r="AA1" s="3"/>
      <c r="AB1" s="3"/>
    </row>
    <row r="2">
      <c r="A2" s="2" t="s">
        <v>6</v>
      </c>
      <c r="B2" s="2" t="s">
        <v>7</v>
      </c>
      <c r="C2" s="3"/>
      <c r="D2" s="3"/>
      <c r="E2" s="10" t="s">
        <v>6</v>
      </c>
      <c r="F2" s="10" t="s">
        <v>8</v>
      </c>
      <c r="G2" s="10" t="s">
        <v>9</v>
      </c>
      <c r="H2" s="3"/>
      <c r="I2" s="10" t="s">
        <v>6</v>
      </c>
      <c r="J2" s="10" t="s">
        <v>8</v>
      </c>
      <c r="K2" s="10" t="s">
        <v>9</v>
      </c>
      <c r="L2" s="11"/>
      <c r="M2" s="12" t="s">
        <v>6</v>
      </c>
      <c r="N2" s="12" t="s">
        <v>8</v>
      </c>
      <c r="O2" s="12" t="s">
        <v>10</v>
      </c>
      <c r="P2" s="12" t="s">
        <v>11</v>
      </c>
      <c r="Q2" s="12" t="s">
        <v>12</v>
      </c>
      <c r="R2" s="12"/>
      <c r="S2" s="12" t="s">
        <v>13</v>
      </c>
      <c r="T2" s="13" t="s">
        <v>14</v>
      </c>
      <c r="U2" s="13" t="s">
        <v>15</v>
      </c>
      <c r="V2" s="3"/>
      <c r="W2" s="3"/>
      <c r="X2" s="3"/>
      <c r="Y2" s="3"/>
      <c r="Z2" s="3"/>
      <c r="AA2" s="3"/>
      <c r="AB2" s="3"/>
    </row>
    <row r="3">
      <c r="A3" s="10">
        <v>2.0</v>
      </c>
      <c r="B3" s="10">
        <v>2.85E-4</v>
      </c>
      <c r="C3" s="3"/>
      <c r="D3" s="3"/>
      <c r="E3" s="10" t="s">
        <v>16</v>
      </c>
      <c r="F3" s="10">
        <v>3.0</v>
      </c>
      <c r="G3" s="10">
        <v>0.040856</v>
      </c>
      <c r="H3" s="3"/>
      <c r="I3" s="10" t="s">
        <v>16</v>
      </c>
      <c r="J3" s="10">
        <v>3.0</v>
      </c>
      <c r="K3" s="10">
        <v>0.04225</v>
      </c>
      <c r="L3" s="11"/>
      <c r="M3" s="14">
        <v>500.0</v>
      </c>
      <c r="N3" s="15">
        <v>3.0</v>
      </c>
      <c r="O3" s="15">
        <v>21.812725</v>
      </c>
      <c r="P3" s="15">
        <v>20.804597</v>
      </c>
      <c r="Q3" s="16"/>
      <c r="R3" s="15"/>
      <c r="S3" s="17">
        <f>AVERAGE(O3,P3,O3,R3)</f>
        <v>21.47668233</v>
      </c>
      <c r="T3" s="17">
        <f t="shared" ref="T3:T6" si="1">$B$13/S3</f>
        <v>0.6613467006</v>
      </c>
      <c r="U3" s="17">
        <f t="shared" ref="U3:U6" si="2">T3/$M$3</f>
        <v>0.001322693401</v>
      </c>
      <c r="V3" s="3"/>
      <c r="W3" s="3"/>
      <c r="X3" s="3"/>
      <c r="Y3" s="3"/>
      <c r="Z3" s="3"/>
      <c r="AA3" s="3"/>
      <c r="AB3" s="3"/>
    </row>
    <row r="4">
      <c r="A4" s="10">
        <v>6.0</v>
      </c>
      <c r="B4" s="10">
        <v>4.61E-4</v>
      </c>
      <c r="C4" s="3"/>
      <c r="D4" s="3"/>
      <c r="E4" s="10" t="s">
        <v>16</v>
      </c>
      <c r="F4" s="10">
        <v>4.0</v>
      </c>
      <c r="G4" s="10">
        <v>0.041766</v>
      </c>
      <c r="H4" s="3"/>
      <c r="I4" s="10" t="s">
        <v>16</v>
      </c>
      <c r="J4" s="10">
        <v>4.0</v>
      </c>
      <c r="K4" s="10">
        <v>0.048835</v>
      </c>
      <c r="L4" s="11"/>
      <c r="M4" s="14">
        <v>500.0</v>
      </c>
      <c r="N4" s="15">
        <v>5.0</v>
      </c>
      <c r="O4" s="15">
        <v>38.989315</v>
      </c>
      <c r="P4" s="15">
        <v>39.282151</v>
      </c>
      <c r="Q4" s="16"/>
      <c r="R4" s="17"/>
      <c r="S4" s="17">
        <f>AVERAGE(O4,P4,O4)</f>
        <v>39.086927</v>
      </c>
      <c r="T4" s="17">
        <f t="shared" si="1"/>
        <v>0.3633832099</v>
      </c>
      <c r="U4" s="17">
        <f t="shared" si="2"/>
        <v>0.0007267664199</v>
      </c>
      <c r="V4" s="3"/>
      <c r="W4" s="3"/>
      <c r="X4" s="3"/>
      <c r="Y4" s="3"/>
      <c r="Z4" s="3"/>
      <c r="AA4" s="3"/>
      <c r="AB4" s="3"/>
    </row>
    <row r="5">
      <c r="A5" s="10">
        <v>10.0</v>
      </c>
      <c r="B5" s="10">
        <v>6.76E-4</v>
      </c>
      <c r="C5" s="3"/>
      <c r="D5" s="3"/>
      <c r="E5" s="10" t="s">
        <v>16</v>
      </c>
      <c r="F5" s="10">
        <v>5.0</v>
      </c>
      <c r="G5" s="10">
        <v>0.041823</v>
      </c>
      <c r="H5" s="3"/>
      <c r="I5" s="10" t="s">
        <v>16</v>
      </c>
      <c r="J5" s="10">
        <v>5.0</v>
      </c>
      <c r="K5" s="10">
        <v>0.041815</v>
      </c>
      <c r="L5" s="11"/>
      <c r="M5" s="14">
        <v>500.0</v>
      </c>
      <c r="N5" s="15">
        <v>6.0</v>
      </c>
      <c r="O5" s="15">
        <v>48.17225</v>
      </c>
      <c r="P5" s="15">
        <v>48.131741</v>
      </c>
      <c r="Q5" s="17"/>
      <c r="R5" s="17"/>
      <c r="S5" s="17">
        <f t="shared" ref="S5:S6" si="3">AVERAGE(O5,P5,Q5)</f>
        <v>48.1519955</v>
      </c>
      <c r="T5" s="17">
        <f t="shared" si="1"/>
        <v>0.2949728844</v>
      </c>
      <c r="U5" s="17">
        <f t="shared" si="2"/>
        <v>0.0005899457687</v>
      </c>
      <c r="V5" s="3"/>
      <c r="W5" s="3"/>
      <c r="X5" s="3"/>
      <c r="Y5" s="3"/>
      <c r="Z5" s="3"/>
      <c r="AA5" s="3"/>
      <c r="AB5" s="3"/>
    </row>
    <row r="6">
      <c r="A6" s="10">
        <v>20.0</v>
      </c>
      <c r="B6" s="10">
        <v>0.001591</v>
      </c>
      <c r="C6" s="3"/>
      <c r="D6" s="3"/>
      <c r="E6" s="10" t="s">
        <v>17</v>
      </c>
      <c r="F6" s="10">
        <v>3.0</v>
      </c>
      <c r="G6" s="10">
        <v>0.092223</v>
      </c>
      <c r="H6" s="3"/>
      <c r="I6" s="10" t="s">
        <v>16</v>
      </c>
      <c r="J6" s="10">
        <v>6.0</v>
      </c>
      <c r="K6" s="10">
        <v>0.03971</v>
      </c>
      <c r="L6" s="11"/>
      <c r="M6" s="14">
        <v>500.0</v>
      </c>
      <c r="N6" s="15">
        <v>8.0</v>
      </c>
      <c r="O6" s="15">
        <v>62.94318</v>
      </c>
      <c r="P6" s="15">
        <v>62.046536</v>
      </c>
      <c r="Q6" s="17"/>
      <c r="R6" s="17"/>
      <c r="S6" s="17">
        <f t="shared" si="3"/>
        <v>62.494858</v>
      </c>
      <c r="T6" s="17">
        <f t="shared" si="1"/>
        <v>0.2272752264</v>
      </c>
      <c r="U6" s="17">
        <f t="shared" si="2"/>
        <v>0.0004545504528</v>
      </c>
      <c r="V6" s="3"/>
      <c r="W6" s="3"/>
      <c r="X6" s="3"/>
      <c r="Y6" s="3"/>
      <c r="Z6" s="3"/>
      <c r="AA6" s="3"/>
      <c r="AB6" s="3"/>
    </row>
    <row r="7">
      <c r="A7" s="10">
        <v>30.0</v>
      </c>
      <c r="B7" s="10">
        <v>0.003259</v>
      </c>
      <c r="C7" s="3"/>
      <c r="D7" s="3"/>
      <c r="E7" s="10" t="s">
        <v>17</v>
      </c>
      <c r="F7" s="10">
        <v>4.0</v>
      </c>
      <c r="G7" s="10">
        <v>0.088476</v>
      </c>
      <c r="H7" s="3"/>
      <c r="I7" s="10" t="s">
        <v>17</v>
      </c>
      <c r="J7" s="10">
        <v>3.0</v>
      </c>
      <c r="K7" s="10">
        <v>0.076225</v>
      </c>
      <c r="L7" s="11"/>
      <c r="M7" s="18">
        <v>700.0</v>
      </c>
      <c r="N7" s="19">
        <v>3.0</v>
      </c>
      <c r="O7" s="19">
        <v>40.945212</v>
      </c>
      <c r="P7" s="19">
        <v>44.281832</v>
      </c>
      <c r="Q7" s="18"/>
      <c r="R7" s="19"/>
      <c r="S7" s="20">
        <f>AVERAGE(O7,P7,Q7,R7)</f>
        <v>42.613522</v>
      </c>
      <c r="T7" s="21">
        <f t="shared" ref="T7:T10" si="4">$B$14/S7</f>
        <v>1.375136277</v>
      </c>
      <c r="U7" s="21">
        <f t="shared" ref="U7:U10" si="5">T7/$M$7</f>
        <v>0.001964480396</v>
      </c>
      <c r="V7" s="3"/>
      <c r="W7" s="3"/>
      <c r="X7" s="3"/>
      <c r="Y7" s="3"/>
      <c r="Z7" s="3"/>
      <c r="AA7" s="3"/>
      <c r="AB7" s="3"/>
    </row>
    <row r="8">
      <c r="A8" s="10">
        <v>50.0</v>
      </c>
      <c r="B8" s="10">
        <v>0.010238</v>
      </c>
      <c r="C8" s="3"/>
      <c r="D8" s="3"/>
      <c r="E8" s="10" t="s">
        <v>17</v>
      </c>
      <c r="F8" s="10">
        <v>5.0</v>
      </c>
      <c r="G8" s="10">
        <v>0.091287</v>
      </c>
      <c r="H8" s="3"/>
      <c r="I8" s="10" t="s">
        <v>17</v>
      </c>
      <c r="J8" s="10">
        <v>4.0</v>
      </c>
      <c r="K8" s="10">
        <v>0.067537</v>
      </c>
      <c r="L8" s="11"/>
      <c r="M8" s="18">
        <v>700.0</v>
      </c>
      <c r="N8" s="19">
        <v>5.0</v>
      </c>
      <c r="O8" s="19">
        <v>89.725171</v>
      </c>
      <c r="P8" s="19">
        <v>89.152788</v>
      </c>
      <c r="Q8" s="21"/>
      <c r="R8" s="21"/>
      <c r="S8" s="20">
        <f t="shared" ref="S8:S11" si="6">AVERAGE(O8,P8,Q8)</f>
        <v>89.4389795</v>
      </c>
      <c r="T8" s="21">
        <f t="shared" si="4"/>
        <v>0.6551886026</v>
      </c>
      <c r="U8" s="21">
        <f t="shared" si="5"/>
        <v>0.0009359837181</v>
      </c>
      <c r="V8" s="3"/>
      <c r="W8" s="3"/>
      <c r="X8" s="11"/>
      <c r="Y8" s="11"/>
      <c r="Z8" s="3"/>
      <c r="AA8" s="3"/>
      <c r="AB8" s="3"/>
    </row>
    <row r="9">
      <c r="A9" s="10">
        <v>100.0</v>
      </c>
      <c r="B9" s="10">
        <v>0.067649</v>
      </c>
      <c r="C9" s="3"/>
      <c r="D9" s="3"/>
      <c r="E9" s="10" t="s">
        <v>17</v>
      </c>
      <c r="F9" s="10">
        <v>6.0</v>
      </c>
      <c r="G9" s="10">
        <v>0.088342</v>
      </c>
      <c r="H9" s="3"/>
      <c r="I9" s="10" t="s">
        <v>17</v>
      </c>
      <c r="J9" s="10">
        <v>5.0</v>
      </c>
      <c r="K9" s="10">
        <v>0.067741</v>
      </c>
      <c r="L9" s="11"/>
      <c r="M9" s="18">
        <v>700.0</v>
      </c>
      <c r="N9" s="19">
        <v>6.0</v>
      </c>
      <c r="O9" s="19">
        <v>109.825491</v>
      </c>
      <c r="P9" s="19">
        <v>107.519488</v>
      </c>
      <c r="Q9" s="19"/>
      <c r="R9" s="22"/>
      <c r="S9" s="20">
        <f t="shared" si="6"/>
        <v>108.6724895</v>
      </c>
      <c r="T9" s="21">
        <f t="shared" si="4"/>
        <v>0.5392293879</v>
      </c>
      <c r="U9" s="21">
        <f t="shared" si="5"/>
        <v>0.0007703276971</v>
      </c>
      <c r="V9" s="3"/>
      <c r="W9" s="3"/>
      <c r="X9" s="11"/>
      <c r="Y9" s="11"/>
      <c r="Z9" s="3"/>
      <c r="AA9" s="3"/>
      <c r="AB9" s="3"/>
    </row>
    <row r="10">
      <c r="A10" s="10">
        <v>200.0</v>
      </c>
      <c r="B10" s="10">
        <v>0.542451</v>
      </c>
      <c r="C10" s="3"/>
      <c r="D10" s="3"/>
      <c r="E10" s="10" t="s">
        <v>17</v>
      </c>
      <c r="F10" s="10">
        <v>7.0</v>
      </c>
      <c r="G10" s="10">
        <v>0.0117547</v>
      </c>
      <c r="H10" s="3"/>
      <c r="I10" s="10" t="s">
        <v>17</v>
      </c>
      <c r="J10" s="10">
        <v>6.0</v>
      </c>
      <c r="K10" s="10">
        <v>0.069127</v>
      </c>
      <c r="L10" s="11"/>
      <c r="M10" s="18">
        <v>700.0</v>
      </c>
      <c r="N10" s="19">
        <v>8.0</v>
      </c>
      <c r="O10" s="23">
        <v>139.613357</v>
      </c>
      <c r="P10" s="23">
        <v>135.742915</v>
      </c>
      <c r="Q10" s="21"/>
      <c r="R10" s="21"/>
      <c r="S10" s="20">
        <f t="shared" si="6"/>
        <v>137.678136</v>
      </c>
      <c r="T10" s="21">
        <f t="shared" si="4"/>
        <v>0.4256260413</v>
      </c>
      <c r="U10" s="21">
        <f t="shared" si="5"/>
        <v>0.0006080372019</v>
      </c>
      <c r="V10" s="3"/>
      <c r="W10" s="3"/>
      <c r="X10" s="11"/>
      <c r="Y10" s="11"/>
      <c r="AA10" s="3"/>
      <c r="AB10" s="3"/>
    </row>
    <row r="11">
      <c r="A11" s="10">
        <v>300.0</v>
      </c>
      <c r="B11" s="10">
        <v>2.243608</v>
      </c>
      <c r="C11" s="3"/>
      <c r="D11" s="3"/>
      <c r="E11" s="10" t="s">
        <v>18</v>
      </c>
      <c r="F11" s="10">
        <v>3.0</v>
      </c>
      <c r="G11" s="10">
        <v>0.12209</v>
      </c>
      <c r="H11" s="3"/>
      <c r="I11" s="10" t="s">
        <v>17</v>
      </c>
      <c r="J11" s="10">
        <v>7.0</v>
      </c>
      <c r="K11" s="10">
        <v>0.099259</v>
      </c>
      <c r="L11" s="11"/>
      <c r="M11" s="24">
        <v>1000.0</v>
      </c>
      <c r="N11" s="25">
        <v>3.0</v>
      </c>
      <c r="O11" s="25">
        <v>124.78</v>
      </c>
      <c r="P11" s="25">
        <v>143.782785</v>
      </c>
      <c r="Q11" s="25"/>
      <c r="R11" s="26"/>
      <c r="S11" s="27">
        <f t="shared" si="6"/>
        <v>134.2813925</v>
      </c>
      <c r="T11" s="26">
        <f t="shared" ref="T11:T14" si="7">$B$15/S11</f>
        <v>9.184950111</v>
      </c>
      <c r="U11" s="26">
        <f t="shared" ref="U11:U14" si="8">T11/$M$11</f>
        <v>0.009184950111</v>
      </c>
      <c r="V11" s="3"/>
      <c r="W11" s="3"/>
      <c r="X11" s="11"/>
      <c r="Y11" s="11"/>
      <c r="AA11" s="3"/>
      <c r="AB11" s="3"/>
    </row>
    <row r="12">
      <c r="A12" s="10">
        <v>400.0</v>
      </c>
      <c r="B12" s="10">
        <v>7.226812</v>
      </c>
      <c r="C12" s="3"/>
      <c r="D12" s="3"/>
      <c r="E12" s="10" t="s">
        <v>18</v>
      </c>
      <c r="F12" s="10" t="s">
        <v>19</v>
      </c>
      <c r="G12" s="10">
        <v>0.299754</v>
      </c>
      <c r="H12" s="3"/>
      <c r="I12" s="10" t="s">
        <v>18</v>
      </c>
      <c r="J12" s="10">
        <v>3.0</v>
      </c>
      <c r="K12" s="10">
        <v>0.09898</v>
      </c>
      <c r="L12" s="11"/>
      <c r="M12" s="24">
        <v>1000.0</v>
      </c>
      <c r="N12" s="25">
        <v>5.0</v>
      </c>
      <c r="O12" s="25">
        <v>229.565453</v>
      </c>
      <c r="P12" s="25">
        <v>237.514843</v>
      </c>
      <c r="Q12" s="3"/>
      <c r="R12" s="26"/>
      <c r="S12" s="27">
        <f t="shared" ref="S12:S13" si="9">AVERAGE(O12,P12,O12)</f>
        <v>232.2152497</v>
      </c>
      <c r="T12" s="26">
        <f t="shared" si="7"/>
        <v>5.311313072</v>
      </c>
      <c r="U12" s="26">
        <f t="shared" si="8"/>
        <v>0.005311313072</v>
      </c>
      <c r="V12" s="3"/>
      <c r="W12" s="3"/>
      <c r="X12" s="3"/>
      <c r="Y12" s="3"/>
      <c r="AA12" s="3"/>
      <c r="AB12" s="3"/>
    </row>
    <row r="13">
      <c r="A13" s="10">
        <v>500.0</v>
      </c>
      <c r="B13" s="10">
        <v>14.203533</v>
      </c>
      <c r="C13" s="3"/>
      <c r="D13" s="3"/>
      <c r="E13" s="10" t="s">
        <v>18</v>
      </c>
      <c r="F13" s="10" t="s">
        <v>20</v>
      </c>
      <c r="G13" s="10">
        <v>0.117002</v>
      </c>
      <c r="H13" s="3"/>
      <c r="I13" s="10" t="s">
        <v>18</v>
      </c>
      <c r="J13" s="10">
        <v>4.0</v>
      </c>
      <c r="K13" s="10">
        <v>0.0778</v>
      </c>
      <c r="L13" s="11"/>
      <c r="M13" s="24">
        <v>1000.0</v>
      </c>
      <c r="N13" s="25">
        <v>6.0</v>
      </c>
      <c r="O13" s="25">
        <v>282.488869</v>
      </c>
      <c r="P13" s="25">
        <v>281.077912</v>
      </c>
      <c r="Q13" s="3"/>
      <c r="R13" s="26"/>
      <c r="S13" s="27">
        <f t="shared" si="9"/>
        <v>282.01855</v>
      </c>
      <c r="T13" s="26">
        <f t="shared" si="7"/>
        <v>4.373357323</v>
      </c>
      <c r="U13" s="26">
        <f t="shared" si="8"/>
        <v>0.004373357323</v>
      </c>
      <c r="V13" s="3"/>
      <c r="W13" s="3"/>
      <c r="X13" s="3"/>
      <c r="Y13" s="3"/>
      <c r="AA13" s="3"/>
      <c r="AB13" s="3"/>
    </row>
    <row r="14">
      <c r="A14" s="10">
        <v>700.0</v>
      </c>
      <c r="B14" s="28">
        <v>58.5994</v>
      </c>
      <c r="C14" s="3"/>
      <c r="D14" s="3"/>
      <c r="E14" s="10" t="s">
        <v>18</v>
      </c>
      <c r="F14" s="10" t="s">
        <v>21</v>
      </c>
      <c r="G14" s="10">
        <v>0.113485</v>
      </c>
      <c r="H14" s="3"/>
      <c r="I14" s="10" t="s">
        <v>18</v>
      </c>
      <c r="J14" s="10">
        <v>5.0</v>
      </c>
      <c r="K14" s="10">
        <v>0.078504</v>
      </c>
      <c r="L14" s="11"/>
      <c r="M14" s="24">
        <v>1000.0</v>
      </c>
      <c r="N14" s="25">
        <v>8.0</v>
      </c>
      <c r="O14" s="25">
        <v>340.0</v>
      </c>
      <c r="P14" s="25">
        <v>320.807397</v>
      </c>
      <c r="Q14" s="3"/>
      <c r="R14" s="26"/>
      <c r="S14" s="27">
        <f t="shared" ref="S14:S15" si="10">AVERAGE(O14,P14,P14)</f>
        <v>327.2049313</v>
      </c>
      <c r="T14" s="26">
        <f t="shared" si="7"/>
        <v>3.76940496</v>
      </c>
      <c r="U14" s="26">
        <f t="shared" si="8"/>
        <v>0.00376940496</v>
      </c>
      <c r="V14" s="3"/>
      <c r="W14" s="3"/>
      <c r="X14" s="3"/>
      <c r="Y14" s="3"/>
      <c r="Z14" s="3"/>
      <c r="AA14" s="3"/>
      <c r="AB14" s="3"/>
    </row>
    <row r="15">
      <c r="A15" s="10">
        <v>1000.0</v>
      </c>
      <c r="B15" s="29">
        <v>1233.367891</v>
      </c>
      <c r="C15" s="3"/>
      <c r="D15" s="3"/>
      <c r="E15" s="10" t="s">
        <v>18</v>
      </c>
      <c r="F15" s="10" t="s">
        <v>22</v>
      </c>
      <c r="G15" s="10">
        <v>0.114847</v>
      </c>
      <c r="H15" s="3"/>
      <c r="I15" s="10" t="s">
        <v>18</v>
      </c>
      <c r="J15" s="10">
        <v>6.0</v>
      </c>
      <c r="K15" s="10">
        <v>0.081878</v>
      </c>
      <c r="L15" s="11"/>
      <c r="M15" s="30">
        <v>1200.0</v>
      </c>
      <c r="N15" s="31">
        <v>3.0</v>
      </c>
      <c r="O15" s="31">
        <v>250.06</v>
      </c>
      <c r="P15" s="31">
        <v>255.283452</v>
      </c>
      <c r="Q15" s="3"/>
      <c r="R15" s="32"/>
      <c r="S15" s="33">
        <f t="shared" si="10"/>
        <v>253.5423013</v>
      </c>
      <c r="T15" s="32">
        <f t="shared" ref="T15:T18" si="11">$B$16/S15</f>
        <v>8.346367012</v>
      </c>
      <c r="U15" s="32">
        <f t="shared" ref="U15:U18" si="12">T15/$M$15</f>
        <v>0.006955305843</v>
      </c>
      <c r="V15" s="3"/>
      <c r="W15" s="3"/>
      <c r="X15" s="3"/>
      <c r="Y15" s="3"/>
      <c r="Z15" s="3"/>
      <c r="AA15" s="3"/>
      <c r="AB15" s="3"/>
    </row>
    <row r="16">
      <c r="A16" s="10">
        <v>1200.0</v>
      </c>
      <c r="B16" s="34">
        <v>2116.1571</v>
      </c>
      <c r="C16" s="4"/>
      <c r="D16" s="3"/>
      <c r="E16" s="10" t="s">
        <v>18</v>
      </c>
      <c r="F16" s="10" t="s">
        <v>23</v>
      </c>
      <c r="G16" s="10">
        <v>0.241346</v>
      </c>
      <c r="H16" s="3"/>
      <c r="I16" s="10" t="s">
        <v>18</v>
      </c>
      <c r="J16" s="10">
        <v>7.0</v>
      </c>
      <c r="K16" s="10">
        <v>0.067981</v>
      </c>
      <c r="L16" s="11"/>
      <c r="M16" s="30">
        <v>1200.0</v>
      </c>
      <c r="N16" s="31">
        <v>5.0</v>
      </c>
      <c r="O16" s="31">
        <v>367.4</v>
      </c>
      <c r="P16" s="31">
        <v>363.838877</v>
      </c>
      <c r="Q16" s="31"/>
      <c r="R16" s="32"/>
      <c r="S16" s="33">
        <f>AVERAGE(O16,P16,Q16)</f>
        <v>365.6194385</v>
      </c>
      <c r="T16" s="32">
        <f t="shared" si="11"/>
        <v>5.787868141</v>
      </c>
      <c r="U16" s="32">
        <f t="shared" si="12"/>
        <v>0.004823223451</v>
      </c>
      <c r="V16" s="3"/>
      <c r="W16" s="3"/>
      <c r="X16" s="3"/>
      <c r="Y16" s="3"/>
      <c r="Z16" s="3"/>
      <c r="AA16" s="3"/>
      <c r="AB16" s="3"/>
    </row>
    <row r="17">
      <c r="A17" s="10">
        <v>1700.0</v>
      </c>
      <c r="B17" s="29">
        <v>5264.408303</v>
      </c>
      <c r="C17" s="3"/>
      <c r="D17" s="3"/>
      <c r="E17" s="10" t="s">
        <v>18</v>
      </c>
      <c r="F17" s="10">
        <v>7.0</v>
      </c>
      <c r="G17" s="10">
        <v>0.114984</v>
      </c>
      <c r="H17" s="3"/>
      <c r="I17" s="10" t="s">
        <v>18</v>
      </c>
      <c r="J17" s="10">
        <v>8.0</v>
      </c>
      <c r="K17" s="10">
        <v>0.135626</v>
      </c>
      <c r="L17" s="11"/>
      <c r="M17" s="30">
        <v>1200.0</v>
      </c>
      <c r="N17" s="31">
        <v>6.0</v>
      </c>
      <c r="O17" s="31">
        <v>404.929592</v>
      </c>
      <c r="P17" s="31">
        <v>393.516156</v>
      </c>
      <c r="Q17" s="3"/>
      <c r="R17" s="32"/>
      <c r="S17" s="33">
        <f>AVERAGE(O17,P17,O17)</f>
        <v>401.1251133</v>
      </c>
      <c r="T17" s="32">
        <f t="shared" si="11"/>
        <v>5.27555376</v>
      </c>
      <c r="U17" s="32">
        <f t="shared" si="12"/>
        <v>0.0043962948</v>
      </c>
      <c r="V17" s="3"/>
      <c r="W17" s="3"/>
      <c r="X17" s="3"/>
      <c r="Y17" s="3"/>
      <c r="Z17" s="3"/>
      <c r="AA17" s="3"/>
      <c r="AB17" s="3"/>
    </row>
    <row r="18">
      <c r="A18" s="3"/>
      <c r="C18" s="3"/>
      <c r="D18" s="3"/>
      <c r="E18" s="10" t="s">
        <v>18</v>
      </c>
      <c r="F18" s="10" t="s">
        <v>24</v>
      </c>
      <c r="G18" s="10">
        <v>0.121091</v>
      </c>
      <c r="H18" s="3"/>
      <c r="I18" s="10" t="s">
        <v>18</v>
      </c>
      <c r="J18" s="10">
        <v>10.0</v>
      </c>
      <c r="K18" s="10">
        <v>0.188567</v>
      </c>
      <c r="L18" s="11"/>
      <c r="M18" s="30">
        <v>1200.0</v>
      </c>
      <c r="N18" s="31">
        <v>8.0</v>
      </c>
      <c r="O18" s="31">
        <v>505.119881</v>
      </c>
      <c r="P18" s="31">
        <v>515.565363</v>
      </c>
      <c r="Q18" s="31"/>
      <c r="R18" s="32"/>
      <c r="S18" s="33">
        <f t="shared" ref="S18:S22" si="13">AVERAGE(O18,P18,Q18)</f>
        <v>510.342622</v>
      </c>
      <c r="T18" s="32">
        <f t="shared" si="11"/>
        <v>4.146541968</v>
      </c>
      <c r="U18" s="32">
        <f t="shared" si="12"/>
        <v>0.00345545164</v>
      </c>
      <c r="V18" s="3"/>
      <c r="W18" s="3"/>
      <c r="X18" s="3"/>
      <c r="Y18" s="3"/>
      <c r="Z18" s="3"/>
      <c r="AA18" s="3"/>
      <c r="AB18" s="3"/>
    </row>
    <row r="19">
      <c r="A19" s="11"/>
      <c r="B19" s="11"/>
      <c r="C19" s="3"/>
      <c r="D19" s="3"/>
      <c r="E19" s="10" t="s">
        <v>18</v>
      </c>
      <c r="F19" s="10" t="s">
        <v>25</v>
      </c>
      <c r="G19" s="10">
        <v>0.253743</v>
      </c>
      <c r="H19" s="3"/>
      <c r="I19" s="10" t="s">
        <v>18</v>
      </c>
      <c r="J19" s="10">
        <v>12.0</v>
      </c>
      <c r="K19" s="10">
        <v>0.265443</v>
      </c>
      <c r="L19" s="11"/>
      <c r="M19" s="35">
        <v>1700.0</v>
      </c>
      <c r="N19" s="36">
        <v>3.0</v>
      </c>
      <c r="O19" s="36">
        <v>1309.384804</v>
      </c>
      <c r="P19" s="36">
        <v>1339.569804</v>
      </c>
      <c r="Q19" s="37"/>
      <c r="R19" s="37"/>
      <c r="S19" s="38">
        <f t="shared" si="13"/>
        <v>1324.477304</v>
      </c>
      <c r="T19" s="37">
        <f t="shared" ref="T19:T22" si="14">$B$17/S19</f>
        <v>3.974706314</v>
      </c>
      <c r="U19" s="37">
        <f t="shared" ref="U19:U22" si="15">T19/$M$19</f>
        <v>0.002338062538</v>
      </c>
      <c r="V19" s="3"/>
      <c r="W19" s="3"/>
      <c r="X19" s="3"/>
      <c r="Y19" s="3"/>
      <c r="Z19" s="3"/>
      <c r="AA19" s="3"/>
      <c r="AB19" s="3"/>
    </row>
    <row r="20">
      <c r="A20" s="11"/>
      <c r="C20" s="3"/>
      <c r="D20" s="3"/>
      <c r="E20" s="10" t="s">
        <v>18</v>
      </c>
      <c r="F20" s="10">
        <v>10.0</v>
      </c>
      <c r="G20" s="10">
        <v>0.281131</v>
      </c>
      <c r="H20" s="3"/>
      <c r="I20" s="10" t="s">
        <v>18</v>
      </c>
      <c r="J20" s="10">
        <v>14.0</v>
      </c>
      <c r="K20" s="10">
        <v>0.275395</v>
      </c>
      <c r="L20" s="11"/>
      <c r="M20" s="35">
        <v>1700.0</v>
      </c>
      <c r="N20" s="36">
        <v>5.0</v>
      </c>
      <c r="O20" s="36">
        <v>1822.170478</v>
      </c>
      <c r="P20" s="36">
        <v>1703.424157</v>
      </c>
      <c r="Q20" s="35"/>
      <c r="R20" s="37"/>
      <c r="S20" s="38">
        <f t="shared" si="13"/>
        <v>1762.797318</v>
      </c>
      <c r="T20" s="37">
        <f t="shared" si="14"/>
        <v>2.986394551</v>
      </c>
      <c r="U20" s="37">
        <f t="shared" si="15"/>
        <v>0.001756702677</v>
      </c>
      <c r="V20" s="3"/>
      <c r="W20" s="3"/>
      <c r="X20" s="3"/>
      <c r="Y20" s="3"/>
      <c r="Z20" s="3"/>
      <c r="AA20" s="3"/>
      <c r="AB20" s="3"/>
    </row>
    <row r="21">
      <c r="A21" s="11"/>
      <c r="B21" s="11"/>
      <c r="C21" s="3"/>
      <c r="D21" s="3"/>
      <c r="E21" s="10" t="s">
        <v>18</v>
      </c>
      <c r="F21" s="10">
        <v>12.0</v>
      </c>
      <c r="G21" s="10">
        <v>0.204327</v>
      </c>
      <c r="H21" s="3"/>
      <c r="I21" s="10" t="s">
        <v>18</v>
      </c>
      <c r="J21" s="10">
        <v>16.0</v>
      </c>
      <c r="K21" s="10">
        <v>0.339374</v>
      </c>
      <c r="L21" s="11"/>
      <c r="M21" s="35">
        <v>1700.0</v>
      </c>
      <c r="N21" s="36">
        <v>6.0</v>
      </c>
      <c r="O21" s="36">
        <v>2135.052589</v>
      </c>
      <c r="P21" s="39">
        <v>1579.666591</v>
      </c>
      <c r="Q21" s="37"/>
      <c r="R21" s="37"/>
      <c r="S21" s="38">
        <f t="shared" si="13"/>
        <v>1857.35959</v>
      </c>
      <c r="T21" s="37">
        <f t="shared" si="14"/>
        <v>2.834350619</v>
      </c>
      <c r="U21" s="37">
        <f t="shared" si="15"/>
        <v>0.00166726507</v>
      </c>
      <c r="V21" s="3"/>
      <c r="W21" s="3"/>
      <c r="X21" s="3"/>
      <c r="Y21" s="3"/>
      <c r="Z21" s="3"/>
      <c r="AA21" s="3"/>
      <c r="AB21" s="3"/>
    </row>
    <row r="22">
      <c r="A22" s="11"/>
      <c r="B22" s="11"/>
      <c r="C22" s="3"/>
      <c r="D22" s="3"/>
      <c r="E22" s="10" t="s">
        <v>18</v>
      </c>
      <c r="F22" s="10">
        <v>14.0</v>
      </c>
      <c r="G22" s="10">
        <v>0.218402</v>
      </c>
      <c r="H22" s="3"/>
      <c r="I22" s="10" t="s">
        <v>26</v>
      </c>
      <c r="J22" s="10">
        <v>3.0</v>
      </c>
      <c r="K22" s="10">
        <v>0.08094</v>
      </c>
      <c r="L22" s="11"/>
      <c r="M22" s="35">
        <v>1700.0</v>
      </c>
      <c r="N22" s="36">
        <v>8.0</v>
      </c>
      <c r="O22" s="36">
        <v>2254.571063</v>
      </c>
      <c r="P22" s="36">
        <v>2253.5241</v>
      </c>
      <c r="Q22" s="37"/>
      <c r="R22" s="37"/>
      <c r="S22" s="38">
        <f t="shared" si="13"/>
        <v>2254.047582</v>
      </c>
      <c r="T22" s="37">
        <f t="shared" si="14"/>
        <v>2.33553557</v>
      </c>
      <c r="U22" s="37">
        <f t="shared" si="15"/>
        <v>0.001373844453</v>
      </c>
      <c r="V22" s="3"/>
      <c r="W22" s="3"/>
      <c r="X22" s="3"/>
      <c r="Y22" s="3"/>
      <c r="Z22" s="3"/>
      <c r="AA22" s="3"/>
      <c r="AB22" s="3"/>
    </row>
    <row r="23">
      <c r="A23" s="11"/>
      <c r="B23" s="11"/>
      <c r="C23" s="3"/>
      <c r="D23" s="3"/>
      <c r="E23" s="10" t="s">
        <v>18</v>
      </c>
      <c r="F23" s="10">
        <v>16.0</v>
      </c>
      <c r="G23" s="10">
        <v>0.173251</v>
      </c>
      <c r="H23" s="3"/>
      <c r="I23" s="10" t="s">
        <v>26</v>
      </c>
      <c r="J23" s="10">
        <v>4.0</v>
      </c>
      <c r="K23" s="10">
        <v>0.071358</v>
      </c>
      <c r="L23" s="11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1"/>
      <c r="B24" s="11"/>
      <c r="C24" s="3"/>
      <c r="D24" s="3"/>
      <c r="E24" s="10" t="s">
        <v>26</v>
      </c>
      <c r="F24" s="10">
        <v>3.0</v>
      </c>
      <c r="G24" s="10">
        <v>0.303901</v>
      </c>
      <c r="H24" s="3"/>
      <c r="I24" s="10" t="s">
        <v>26</v>
      </c>
      <c r="J24" s="10">
        <v>5.0</v>
      </c>
      <c r="K24" s="10">
        <v>0.065337</v>
      </c>
      <c r="L24" s="11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/>
      <c r="B25" s="40"/>
      <c r="C25" s="3"/>
      <c r="D25" s="3"/>
      <c r="E25" s="10" t="s">
        <v>26</v>
      </c>
      <c r="F25" s="10" t="s">
        <v>20</v>
      </c>
      <c r="G25" s="10">
        <v>0.264866</v>
      </c>
      <c r="H25" s="3"/>
      <c r="I25" s="10" t="s">
        <v>26</v>
      </c>
      <c r="J25" s="10">
        <v>6.0</v>
      </c>
      <c r="K25" s="10">
        <v>0.06414</v>
      </c>
      <c r="L25" s="11"/>
      <c r="S25" s="3"/>
      <c r="T25" s="3"/>
      <c r="U25" s="3"/>
      <c r="V25" s="3"/>
      <c r="W25" s="3"/>
      <c r="X25" s="3"/>
      <c r="Y25" s="41" t="s">
        <v>27</v>
      </c>
      <c r="Z25" s="3"/>
      <c r="AA25" s="3"/>
      <c r="AB25" s="3"/>
    </row>
    <row r="26">
      <c r="B26" s="1"/>
      <c r="C26" s="40"/>
      <c r="D26" s="3"/>
      <c r="E26" s="10" t="s">
        <v>26</v>
      </c>
      <c r="F26" s="10" t="s">
        <v>19</v>
      </c>
      <c r="G26" s="10">
        <v>0.332601</v>
      </c>
      <c r="H26" s="3"/>
      <c r="I26" s="10" t="s">
        <v>26</v>
      </c>
      <c r="J26" s="10">
        <v>7.0</v>
      </c>
      <c r="K26" s="10">
        <v>0.063179</v>
      </c>
      <c r="L26" s="11"/>
      <c r="S26" s="3"/>
      <c r="T26" s="3"/>
      <c r="U26" s="3"/>
      <c r="V26" s="3"/>
      <c r="W26" s="4"/>
      <c r="X26" s="3"/>
      <c r="Y26" s="3"/>
      <c r="Z26" s="3"/>
      <c r="AA26" s="3"/>
      <c r="AB26" s="3"/>
    </row>
    <row r="27">
      <c r="A27" s="11"/>
      <c r="B27" s="11"/>
      <c r="C27" s="3"/>
      <c r="D27" s="3"/>
      <c r="E27" s="10" t="s">
        <v>26</v>
      </c>
      <c r="F27" s="10">
        <v>5.0</v>
      </c>
      <c r="G27" s="10">
        <v>0.258732</v>
      </c>
      <c r="H27" s="3"/>
      <c r="I27" s="10" t="s">
        <v>26</v>
      </c>
      <c r="J27" s="10">
        <v>8.0</v>
      </c>
      <c r="K27" s="10">
        <v>0.07021</v>
      </c>
      <c r="L27" s="11"/>
      <c r="M27" s="6"/>
      <c r="N27" s="7" t="s">
        <v>28</v>
      </c>
      <c r="O27" s="8"/>
      <c r="P27" s="8"/>
      <c r="Q27" s="8"/>
      <c r="R27" s="8"/>
      <c r="S27" s="8"/>
      <c r="T27" s="9" t="s">
        <v>4</v>
      </c>
      <c r="U27" s="9" t="s">
        <v>5</v>
      </c>
      <c r="V27" s="3"/>
      <c r="W27" s="15">
        <v>3.0</v>
      </c>
      <c r="X27" s="17">
        <f t="shared" ref="X27:X32" si="16">T29</f>
        <v>0.6632314686</v>
      </c>
      <c r="Y27" s="3"/>
      <c r="Z27" s="3"/>
      <c r="AA27" s="3"/>
      <c r="AB27" s="3"/>
    </row>
    <row r="28">
      <c r="A28" s="11"/>
      <c r="B28" s="11"/>
      <c r="C28" s="3"/>
      <c r="D28" s="3"/>
      <c r="E28" s="10" t="s">
        <v>26</v>
      </c>
      <c r="F28" s="10" t="s">
        <v>22</v>
      </c>
      <c r="G28" s="10">
        <v>0.253904</v>
      </c>
      <c r="H28" s="3"/>
      <c r="I28" s="10" t="s">
        <v>26</v>
      </c>
      <c r="J28" s="10" t="s">
        <v>29</v>
      </c>
      <c r="K28" s="10">
        <v>0.14413</v>
      </c>
      <c r="L28" s="11"/>
      <c r="M28" s="12" t="s">
        <v>6</v>
      </c>
      <c r="N28" s="12" t="s">
        <v>8</v>
      </c>
      <c r="O28" s="12" t="s">
        <v>10</v>
      </c>
      <c r="P28" s="12" t="s">
        <v>11</v>
      </c>
      <c r="Q28" s="12" t="s">
        <v>12</v>
      </c>
      <c r="R28" s="12"/>
      <c r="S28" s="12" t="s">
        <v>13</v>
      </c>
      <c r="T28" s="13" t="s">
        <v>14</v>
      </c>
      <c r="U28" s="13" t="s">
        <v>15</v>
      </c>
      <c r="V28" s="3"/>
      <c r="W28" s="15">
        <v>4.0</v>
      </c>
      <c r="X28" s="17">
        <f t="shared" si="16"/>
        <v>0.7766373951</v>
      </c>
      <c r="Y28" s="3"/>
      <c r="Z28" s="3"/>
      <c r="AA28" s="3"/>
      <c r="AB28" s="3"/>
    </row>
    <row r="29">
      <c r="A29" s="11"/>
      <c r="B29" s="11"/>
      <c r="C29" s="3"/>
      <c r="D29" s="3"/>
      <c r="E29" s="10" t="s">
        <v>26</v>
      </c>
      <c r="F29" s="10">
        <v>7.0</v>
      </c>
      <c r="G29" s="10">
        <v>0.272071</v>
      </c>
      <c r="H29" s="3"/>
      <c r="I29" s="10" t="s">
        <v>26</v>
      </c>
      <c r="J29" s="10" t="s">
        <v>30</v>
      </c>
      <c r="K29" s="10">
        <v>0.146873</v>
      </c>
      <c r="L29" s="11"/>
      <c r="M29" s="14">
        <v>500.0</v>
      </c>
      <c r="N29" s="15">
        <v>3.0</v>
      </c>
      <c r="O29" s="15">
        <v>21.8079</v>
      </c>
      <c r="P29" s="15">
        <v>21.0234</v>
      </c>
      <c r="Q29" s="15"/>
      <c r="R29" s="15"/>
      <c r="S29" s="42">
        <f t="shared" ref="S29:S40" si="17">AVERAGE(O29:Q29)</f>
        <v>21.41565</v>
      </c>
      <c r="T29" s="17">
        <f t="shared" ref="T29:T34" si="18">$B$13/S29</f>
        <v>0.6632314686</v>
      </c>
      <c r="U29" s="17">
        <f t="shared" ref="U29:U58" si="19">T29/M29</f>
        <v>0.001326462937</v>
      </c>
      <c r="V29" s="3"/>
      <c r="W29" s="15">
        <v>8.0</v>
      </c>
      <c r="X29" s="17">
        <f t="shared" si="16"/>
        <v>0.416082358</v>
      </c>
      <c r="Y29" s="3"/>
      <c r="Z29" s="3"/>
      <c r="AA29" s="3"/>
      <c r="AB29" s="3"/>
    </row>
    <row r="30">
      <c r="A30" s="11"/>
      <c r="B30" s="11"/>
      <c r="C30" s="3"/>
      <c r="D30" s="3"/>
      <c r="E30" s="10" t="s">
        <v>26</v>
      </c>
      <c r="F30" s="10">
        <v>8.0</v>
      </c>
      <c r="G30" s="10">
        <v>0.244578</v>
      </c>
      <c r="H30" s="3"/>
      <c r="I30" s="10" t="s">
        <v>26</v>
      </c>
      <c r="J30" s="10" t="s">
        <v>31</v>
      </c>
      <c r="K30" s="10">
        <v>0.211297</v>
      </c>
      <c r="L30" s="11"/>
      <c r="M30" s="14">
        <v>500.0</v>
      </c>
      <c r="N30" s="15">
        <v>4.0</v>
      </c>
      <c r="O30" s="15">
        <v>17.8924</v>
      </c>
      <c r="P30" s="15">
        <v>18.6846</v>
      </c>
      <c r="Q30" s="16"/>
      <c r="R30" s="17"/>
      <c r="S30" s="42">
        <f t="shared" si="17"/>
        <v>18.2885</v>
      </c>
      <c r="T30" s="17">
        <f t="shared" si="18"/>
        <v>0.7766373951</v>
      </c>
      <c r="U30" s="17">
        <f t="shared" si="19"/>
        <v>0.00155327479</v>
      </c>
      <c r="V30" s="3"/>
      <c r="W30" s="15">
        <v>12.0</v>
      </c>
      <c r="X30" s="17">
        <f t="shared" si="16"/>
        <v>0.3045432773</v>
      </c>
      <c r="Y30" s="3"/>
      <c r="Z30" s="3"/>
      <c r="AA30" s="3"/>
      <c r="AB30" s="3"/>
    </row>
    <row r="31">
      <c r="A31" s="11"/>
      <c r="B31" s="11"/>
      <c r="C31" s="3"/>
      <c r="D31" s="3"/>
      <c r="E31" s="10" t="s">
        <v>26</v>
      </c>
      <c r="F31" s="10" t="s">
        <v>25</v>
      </c>
      <c r="G31" s="10">
        <v>0.551086</v>
      </c>
      <c r="H31" s="3"/>
      <c r="I31" s="10" t="s">
        <v>32</v>
      </c>
      <c r="J31" s="10">
        <v>3.0</v>
      </c>
      <c r="K31" s="10">
        <v>1.257414</v>
      </c>
      <c r="L31" s="11"/>
      <c r="M31" s="14">
        <v>500.0</v>
      </c>
      <c r="N31" s="15">
        <v>8.0</v>
      </c>
      <c r="O31" s="15">
        <v>34.1102</v>
      </c>
      <c r="P31" s="15">
        <v>34.1625</v>
      </c>
      <c r="Q31" s="16"/>
      <c r="R31" s="17"/>
      <c r="S31" s="42">
        <f t="shared" si="17"/>
        <v>34.13635</v>
      </c>
      <c r="T31" s="17">
        <f t="shared" si="18"/>
        <v>0.416082358</v>
      </c>
      <c r="U31" s="17">
        <f t="shared" si="19"/>
        <v>0.0008321647159</v>
      </c>
      <c r="V31" s="3"/>
      <c r="W31" s="15">
        <v>14.0</v>
      </c>
      <c r="X31" s="17">
        <f t="shared" si="16"/>
        <v>0.3299797531</v>
      </c>
      <c r="Y31" s="3"/>
      <c r="Z31" s="3"/>
      <c r="AA31" s="3"/>
      <c r="AB31" s="3"/>
    </row>
    <row r="32">
      <c r="A32" s="11"/>
      <c r="B32" s="11"/>
      <c r="C32" s="3"/>
      <c r="D32" s="3"/>
      <c r="E32" s="10" t="s">
        <v>26</v>
      </c>
      <c r="F32" s="10" t="s">
        <v>29</v>
      </c>
      <c r="G32" s="10">
        <v>0.389612</v>
      </c>
      <c r="H32" s="3"/>
      <c r="I32" s="10" t="s">
        <v>32</v>
      </c>
      <c r="J32" s="10">
        <v>4.0</v>
      </c>
      <c r="K32" s="10">
        <v>0.911833</v>
      </c>
      <c r="L32" s="11"/>
      <c r="M32" s="14">
        <v>500.0</v>
      </c>
      <c r="N32" s="15">
        <v>12.0</v>
      </c>
      <c r="O32" s="15">
        <v>48.4504</v>
      </c>
      <c r="P32" s="15">
        <v>44.8272</v>
      </c>
      <c r="Q32" s="16"/>
      <c r="R32" s="17"/>
      <c r="S32" s="42">
        <f t="shared" si="17"/>
        <v>46.6388</v>
      </c>
      <c r="T32" s="17">
        <f t="shared" si="18"/>
        <v>0.3045432773</v>
      </c>
      <c r="U32" s="17">
        <f t="shared" si="19"/>
        <v>0.0006090865545</v>
      </c>
      <c r="V32" s="3"/>
      <c r="W32" s="15">
        <v>16.0</v>
      </c>
      <c r="X32" s="17">
        <f t="shared" si="16"/>
        <v>0.3458578123</v>
      </c>
      <c r="Y32" s="3"/>
      <c r="Z32" s="3"/>
      <c r="AA32" s="3"/>
      <c r="AB32" s="3"/>
    </row>
    <row r="33">
      <c r="A33" s="11"/>
      <c r="B33" s="11"/>
      <c r="C33" s="3"/>
      <c r="D33" s="3"/>
      <c r="E33" s="10" t="s">
        <v>26</v>
      </c>
      <c r="F33" s="10" t="s">
        <v>30</v>
      </c>
      <c r="G33" s="10">
        <v>0.456556</v>
      </c>
      <c r="H33" s="3"/>
      <c r="I33" s="10" t="s">
        <v>32</v>
      </c>
      <c r="J33" s="10">
        <v>5.0</v>
      </c>
      <c r="K33" s="10">
        <v>0.730178</v>
      </c>
      <c r="L33" s="11"/>
      <c r="M33" s="14">
        <v>500.0</v>
      </c>
      <c r="N33" s="15">
        <v>14.0</v>
      </c>
      <c r="O33" s="15">
        <v>44.697</v>
      </c>
      <c r="P33" s="15">
        <v>41.3903</v>
      </c>
      <c r="Q33" s="16"/>
      <c r="R33" s="17"/>
      <c r="S33" s="42">
        <f t="shared" si="17"/>
        <v>43.04365</v>
      </c>
      <c r="T33" s="17">
        <f t="shared" si="18"/>
        <v>0.3299797531</v>
      </c>
      <c r="U33" s="17">
        <f t="shared" si="19"/>
        <v>0.0006599595062</v>
      </c>
      <c r="V33" s="3"/>
      <c r="W33" s="43"/>
      <c r="X33" s="44"/>
      <c r="Y33" s="3"/>
      <c r="Z33" s="3"/>
      <c r="AA33" s="3"/>
      <c r="AB33" s="3"/>
    </row>
    <row r="34">
      <c r="A34" s="11"/>
      <c r="B34" s="11"/>
      <c r="C34" s="3"/>
      <c r="D34" s="3"/>
      <c r="E34" s="10" t="s">
        <v>32</v>
      </c>
      <c r="F34" s="10">
        <v>3.0</v>
      </c>
      <c r="G34" s="10">
        <v>2.474781</v>
      </c>
      <c r="H34" s="3"/>
      <c r="I34" s="10" t="s">
        <v>32</v>
      </c>
      <c r="J34" s="10">
        <v>6.0</v>
      </c>
      <c r="K34" s="10">
        <v>0.61245</v>
      </c>
      <c r="L34" s="11"/>
      <c r="M34" s="14">
        <v>500.0</v>
      </c>
      <c r="N34" s="15">
        <v>16.0</v>
      </c>
      <c r="O34" s="15">
        <v>41.1091</v>
      </c>
      <c r="P34" s="15">
        <v>41.026</v>
      </c>
      <c r="Q34" s="16"/>
      <c r="R34" s="17"/>
      <c r="S34" s="42">
        <f t="shared" si="17"/>
        <v>41.06755</v>
      </c>
      <c r="T34" s="17">
        <f t="shared" si="18"/>
        <v>0.3458578123</v>
      </c>
      <c r="U34" s="17">
        <f t="shared" si="19"/>
        <v>0.0006917156246</v>
      </c>
      <c r="V34" s="3"/>
      <c r="W34" s="19">
        <v>3.0</v>
      </c>
      <c r="X34" s="45">
        <f t="shared" ref="X34:X39" si="20">T35</f>
        <v>1.207861486</v>
      </c>
      <c r="Y34" s="3"/>
      <c r="Z34" s="3"/>
      <c r="AA34" s="3"/>
      <c r="AB34" s="3"/>
    </row>
    <row r="35">
      <c r="A35" s="4"/>
      <c r="B35" s="40"/>
      <c r="C35" s="3"/>
      <c r="D35" s="3"/>
      <c r="E35" s="10" t="s">
        <v>32</v>
      </c>
      <c r="F35" s="10" t="s">
        <v>20</v>
      </c>
      <c r="G35" s="10">
        <v>1.873994</v>
      </c>
      <c r="H35" s="3"/>
      <c r="I35" s="10" t="s">
        <v>32</v>
      </c>
      <c r="J35" s="10">
        <v>7.0</v>
      </c>
      <c r="K35" s="10">
        <v>0.567031</v>
      </c>
      <c r="L35" s="11"/>
      <c r="M35" s="18">
        <v>700.0</v>
      </c>
      <c r="N35" s="19">
        <v>3.0</v>
      </c>
      <c r="O35" s="19">
        <v>48.9769</v>
      </c>
      <c r="P35" s="19">
        <v>48.0531</v>
      </c>
      <c r="Q35" s="3"/>
      <c r="R35" s="19"/>
      <c r="S35" s="20">
        <f t="shared" si="17"/>
        <v>48.515</v>
      </c>
      <c r="T35" s="21">
        <f t="shared" ref="T35:T40" si="21">$B$14/S35</f>
        <v>1.207861486</v>
      </c>
      <c r="U35" s="21">
        <f t="shared" si="19"/>
        <v>0.001725516409</v>
      </c>
      <c r="V35" s="3"/>
      <c r="W35" s="19">
        <v>4.0</v>
      </c>
      <c r="X35" s="45">
        <f t="shared" si="20"/>
        <v>1.526878947</v>
      </c>
      <c r="Y35" s="3"/>
      <c r="Z35" s="3"/>
      <c r="AA35" s="3"/>
      <c r="AB35" s="3"/>
    </row>
    <row r="36">
      <c r="A36" s="3"/>
      <c r="B36" s="3"/>
      <c r="C36" s="3"/>
      <c r="D36" s="3"/>
      <c r="E36" s="10" t="s">
        <v>32</v>
      </c>
      <c r="F36" s="10">
        <v>5.0</v>
      </c>
      <c r="G36" s="10">
        <v>1.624494</v>
      </c>
      <c r="H36" s="3"/>
      <c r="I36" s="10" t="s">
        <v>32</v>
      </c>
      <c r="J36" s="10">
        <v>8.0</v>
      </c>
      <c r="K36" s="10">
        <v>0.443899</v>
      </c>
      <c r="L36" s="11"/>
      <c r="M36" s="18">
        <v>700.0</v>
      </c>
      <c r="N36" s="19">
        <v>4.0</v>
      </c>
      <c r="O36" s="19">
        <v>38.382</v>
      </c>
      <c r="P36" s="19">
        <v>38.3751</v>
      </c>
      <c r="Q36" s="3"/>
      <c r="R36" s="21"/>
      <c r="S36" s="20">
        <f t="shared" si="17"/>
        <v>38.37855</v>
      </c>
      <c r="T36" s="21">
        <f t="shared" si="21"/>
        <v>1.526878947</v>
      </c>
      <c r="U36" s="21">
        <f t="shared" si="19"/>
        <v>0.002181255638</v>
      </c>
      <c r="V36" s="3"/>
      <c r="W36" s="19">
        <v>8.0</v>
      </c>
      <c r="X36" s="45">
        <f t="shared" si="20"/>
        <v>0.7939173925</v>
      </c>
      <c r="Y36" s="3"/>
      <c r="Z36" s="3"/>
      <c r="AA36" s="3"/>
      <c r="AB36" s="3"/>
    </row>
    <row r="37">
      <c r="A37" s="11"/>
      <c r="B37" s="11"/>
      <c r="C37" s="3"/>
      <c r="D37" s="3"/>
      <c r="E37" s="10" t="s">
        <v>32</v>
      </c>
      <c r="F37" s="10">
        <v>6.0</v>
      </c>
      <c r="G37" s="10">
        <v>1.5007405</v>
      </c>
      <c r="H37" s="3"/>
      <c r="I37" s="10" t="s">
        <v>32</v>
      </c>
      <c r="J37" s="10" t="s">
        <v>29</v>
      </c>
      <c r="K37" s="10">
        <v>0.56521</v>
      </c>
      <c r="L37" s="11"/>
      <c r="M37" s="18">
        <v>700.0</v>
      </c>
      <c r="N37" s="19">
        <v>8.0</v>
      </c>
      <c r="O37" s="23">
        <v>74.2505</v>
      </c>
      <c r="P37" s="19">
        <v>73.3704</v>
      </c>
      <c r="Q37" s="3"/>
      <c r="R37" s="21"/>
      <c r="S37" s="20">
        <f t="shared" si="17"/>
        <v>73.81045</v>
      </c>
      <c r="T37" s="21">
        <f t="shared" si="21"/>
        <v>0.7939173925</v>
      </c>
      <c r="U37" s="21">
        <f t="shared" si="19"/>
        <v>0.001134167704</v>
      </c>
      <c r="V37" s="3"/>
      <c r="W37" s="19">
        <v>12.0</v>
      </c>
      <c r="X37" s="45">
        <f t="shared" si="20"/>
        <v>0.5164505734</v>
      </c>
      <c r="Y37" s="3"/>
      <c r="Z37" s="3"/>
      <c r="AA37" s="3"/>
      <c r="AB37" s="3"/>
    </row>
    <row r="38">
      <c r="A38" s="11"/>
      <c r="B38" s="11"/>
      <c r="C38" s="3"/>
      <c r="D38" s="3"/>
      <c r="E38" s="10" t="s">
        <v>32</v>
      </c>
      <c r="F38" s="10">
        <v>7.0</v>
      </c>
      <c r="G38" s="10">
        <v>1.498454</v>
      </c>
      <c r="H38" s="3"/>
      <c r="I38" s="10" t="s">
        <v>32</v>
      </c>
      <c r="J38" s="10" t="s">
        <v>30</v>
      </c>
      <c r="K38" s="10">
        <v>0.687219</v>
      </c>
      <c r="L38" s="11"/>
      <c r="M38" s="18">
        <v>700.0</v>
      </c>
      <c r="N38" s="19">
        <v>12.0</v>
      </c>
      <c r="O38" s="19">
        <v>109.1572</v>
      </c>
      <c r="P38" s="23">
        <v>117.7741</v>
      </c>
      <c r="Q38" s="19"/>
      <c r="R38" s="21"/>
      <c r="S38" s="20">
        <f t="shared" si="17"/>
        <v>113.46565</v>
      </c>
      <c r="T38" s="21">
        <f t="shared" si="21"/>
        <v>0.5164505734</v>
      </c>
      <c r="U38" s="21">
        <f t="shared" si="19"/>
        <v>0.0007377865334</v>
      </c>
      <c r="V38" s="3"/>
      <c r="W38" s="19">
        <v>14.0</v>
      </c>
      <c r="X38" s="45">
        <f t="shared" si="20"/>
        <v>0.5156119391</v>
      </c>
      <c r="Y38" s="3"/>
      <c r="Z38" s="3"/>
      <c r="AA38" s="3"/>
      <c r="AB38" s="3"/>
    </row>
    <row r="39">
      <c r="A39" s="11"/>
      <c r="B39" s="11"/>
      <c r="C39" s="3"/>
      <c r="D39" s="3"/>
      <c r="E39" s="10" t="s">
        <v>32</v>
      </c>
      <c r="F39" s="10">
        <v>8.0</v>
      </c>
      <c r="G39" s="10">
        <v>1.446221</v>
      </c>
      <c r="H39" s="3"/>
      <c r="I39" s="10" t="s">
        <v>33</v>
      </c>
      <c r="J39" s="10">
        <v>3.0</v>
      </c>
      <c r="K39" s="10">
        <v>4.594607</v>
      </c>
      <c r="L39" s="11"/>
      <c r="M39" s="18">
        <v>700.0</v>
      </c>
      <c r="N39" s="19">
        <v>14.0</v>
      </c>
      <c r="O39" s="23">
        <v>114.3263</v>
      </c>
      <c r="P39" s="19">
        <v>112.9741</v>
      </c>
      <c r="Q39" s="3"/>
      <c r="R39" s="21"/>
      <c r="S39" s="20">
        <f t="shared" si="17"/>
        <v>113.6502</v>
      </c>
      <c r="T39" s="21">
        <f t="shared" si="21"/>
        <v>0.5156119391</v>
      </c>
      <c r="U39" s="21">
        <f t="shared" si="19"/>
        <v>0.0007365884844</v>
      </c>
      <c r="V39" s="3"/>
      <c r="W39" s="19">
        <v>16.0</v>
      </c>
      <c r="X39" s="45">
        <f t="shared" si="20"/>
        <v>0.4888581333</v>
      </c>
      <c r="Y39" s="3"/>
      <c r="Z39" s="3"/>
      <c r="AA39" s="3"/>
      <c r="AB39" s="3"/>
    </row>
    <row r="40">
      <c r="A40" s="11"/>
      <c r="B40" s="11"/>
      <c r="C40" s="3"/>
      <c r="D40" s="3"/>
      <c r="E40" s="10" t="s">
        <v>32</v>
      </c>
      <c r="F40" s="10">
        <v>10.0</v>
      </c>
      <c r="G40" s="10">
        <v>4.822713</v>
      </c>
      <c r="H40" s="3"/>
      <c r="I40" s="10" t="s">
        <v>33</v>
      </c>
      <c r="J40" s="10">
        <v>4.0</v>
      </c>
      <c r="K40" s="10">
        <v>3.322259</v>
      </c>
      <c r="L40" s="11"/>
      <c r="M40" s="46">
        <v>700.0</v>
      </c>
      <c r="N40" s="47">
        <v>16.0</v>
      </c>
      <c r="O40" s="47">
        <v>111.1931</v>
      </c>
      <c r="P40" s="48">
        <v>128.5468</v>
      </c>
      <c r="Q40" s="3"/>
      <c r="R40" s="49"/>
      <c r="S40" s="50">
        <f t="shared" si="17"/>
        <v>119.86995</v>
      </c>
      <c r="T40" s="49">
        <f t="shared" si="21"/>
        <v>0.4888581333</v>
      </c>
      <c r="U40" s="49">
        <f t="shared" si="19"/>
        <v>0.0006983687619</v>
      </c>
      <c r="V40" s="3"/>
      <c r="W40" s="51"/>
      <c r="X40" s="52"/>
      <c r="Y40" s="3"/>
      <c r="Z40" s="3"/>
      <c r="AA40" s="3"/>
      <c r="AB40" s="3"/>
    </row>
    <row r="41">
      <c r="A41" s="11"/>
      <c r="B41" s="11"/>
      <c r="C41" s="3"/>
      <c r="D41" s="3"/>
      <c r="E41" s="10" t="s">
        <v>32</v>
      </c>
      <c r="F41" s="10">
        <v>12.0</v>
      </c>
      <c r="G41" s="10">
        <v>4.76012</v>
      </c>
      <c r="H41" s="3"/>
      <c r="I41" s="10" t="s">
        <v>33</v>
      </c>
      <c r="J41" s="10">
        <v>5.0</v>
      </c>
      <c r="K41" s="10">
        <v>2.650429</v>
      </c>
      <c r="L41" s="11"/>
      <c r="M41" s="24">
        <v>1000.0</v>
      </c>
      <c r="N41" s="25">
        <v>3.0</v>
      </c>
      <c r="O41" s="25">
        <v>152.015</v>
      </c>
      <c r="P41" s="25">
        <v>152.1048</v>
      </c>
      <c r="Q41" s="25"/>
      <c r="R41" s="26"/>
      <c r="S41" s="27">
        <f t="shared" ref="S41:S47" si="22">AVERAGE(O41:P41)</f>
        <v>152.0599</v>
      </c>
      <c r="T41" s="26">
        <f t="shared" ref="T41:T46" si="23">$B$15/S41</f>
        <v>8.11106604</v>
      </c>
      <c r="U41" s="26">
        <f t="shared" si="19"/>
        <v>0.00811106604</v>
      </c>
      <c r="V41" s="3"/>
      <c r="W41" s="51"/>
      <c r="X41" s="52"/>
      <c r="Y41" s="3"/>
      <c r="Z41" s="3"/>
      <c r="AA41" s="3"/>
      <c r="AB41" s="3"/>
    </row>
    <row r="42">
      <c r="A42" s="11"/>
      <c r="B42" s="11"/>
      <c r="C42" s="3"/>
      <c r="D42" s="3"/>
      <c r="E42" s="10" t="s">
        <v>33</v>
      </c>
      <c r="F42" s="10">
        <v>3.0</v>
      </c>
      <c r="G42" s="10">
        <v>9.088193</v>
      </c>
      <c r="H42" s="3"/>
      <c r="I42" s="10" t="s">
        <v>33</v>
      </c>
      <c r="J42" s="10">
        <v>6.0</v>
      </c>
      <c r="K42" s="10">
        <v>2.184468</v>
      </c>
      <c r="L42" s="11"/>
      <c r="M42" s="24">
        <v>1000.0</v>
      </c>
      <c r="N42" s="25">
        <v>4.0</v>
      </c>
      <c r="O42" s="25">
        <v>113.3039</v>
      </c>
      <c r="P42" s="25">
        <v>132.1411</v>
      </c>
      <c r="Q42" s="3"/>
      <c r="R42" s="26"/>
      <c r="S42" s="27">
        <f t="shared" si="22"/>
        <v>122.7225</v>
      </c>
      <c r="T42" s="26">
        <f t="shared" si="23"/>
        <v>10.05005513</v>
      </c>
      <c r="U42" s="26">
        <f t="shared" si="19"/>
        <v>0.01005005513</v>
      </c>
      <c r="V42" s="3"/>
      <c r="Y42" s="3"/>
      <c r="Z42" s="3"/>
      <c r="AA42" s="3"/>
      <c r="AB42" s="3"/>
    </row>
    <row r="43">
      <c r="A43" s="11"/>
      <c r="B43" s="11"/>
      <c r="C43" s="3"/>
      <c r="D43" s="3"/>
      <c r="E43" s="10" t="s">
        <v>33</v>
      </c>
      <c r="F43" s="10" t="s">
        <v>20</v>
      </c>
      <c r="G43" s="10">
        <v>6.688491</v>
      </c>
      <c r="H43" s="3"/>
      <c r="I43" s="10" t="s">
        <v>33</v>
      </c>
      <c r="J43" s="10">
        <v>7.0</v>
      </c>
      <c r="K43" s="10">
        <v>1.889218</v>
      </c>
      <c r="L43" s="11"/>
      <c r="M43" s="24">
        <v>1000.0</v>
      </c>
      <c r="N43" s="25">
        <v>8.0</v>
      </c>
      <c r="O43" s="25">
        <v>195.048253</v>
      </c>
      <c r="P43" s="25">
        <v>190.10179</v>
      </c>
      <c r="Q43" s="25"/>
      <c r="R43" s="26"/>
      <c r="S43" s="27">
        <f t="shared" si="22"/>
        <v>192.5750215</v>
      </c>
      <c r="T43" s="26">
        <f t="shared" si="23"/>
        <v>6.404609909</v>
      </c>
      <c r="U43" s="26">
        <f t="shared" si="19"/>
        <v>0.006404609909</v>
      </c>
      <c r="V43" s="3"/>
      <c r="W43" s="25">
        <v>3.0</v>
      </c>
      <c r="X43" s="25">
        <f t="shared" ref="X43:X48" si="24">T41</f>
        <v>8.11106604</v>
      </c>
      <c r="Y43" s="3"/>
      <c r="Z43" s="3"/>
      <c r="AA43" s="3"/>
      <c r="AB43" s="3"/>
    </row>
    <row r="44">
      <c r="A44" s="11"/>
      <c r="B44" s="11"/>
      <c r="C44" s="3"/>
      <c r="D44" s="3"/>
      <c r="E44" s="10" t="s">
        <v>33</v>
      </c>
      <c r="F44" s="10" t="s">
        <v>21</v>
      </c>
      <c r="G44" s="10">
        <v>5.168982</v>
      </c>
      <c r="H44" s="3"/>
      <c r="I44" s="10" t="s">
        <v>33</v>
      </c>
      <c r="J44" s="10">
        <v>8.0</v>
      </c>
      <c r="K44" s="10">
        <v>1.704933</v>
      </c>
      <c r="L44" s="11"/>
      <c r="M44" s="24">
        <v>1000.0</v>
      </c>
      <c r="N44" s="25">
        <v>12.0</v>
      </c>
      <c r="O44" s="25">
        <v>340.03921</v>
      </c>
      <c r="P44" s="25">
        <v>338.692252</v>
      </c>
      <c r="Q44" s="25"/>
      <c r="R44" s="26"/>
      <c r="S44" s="27">
        <f t="shared" si="22"/>
        <v>339.365731</v>
      </c>
      <c r="T44" s="26">
        <f t="shared" si="23"/>
        <v>3.634332457</v>
      </c>
      <c r="U44" s="26">
        <f t="shared" si="19"/>
        <v>0.003634332457</v>
      </c>
      <c r="V44" s="3"/>
      <c r="W44" s="25">
        <v>4.0</v>
      </c>
      <c r="X44" s="25">
        <f t="shared" si="24"/>
        <v>10.05005513</v>
      </c>
      <c r="Y44" s="3"/>
      <c r="Z44" s="3"/>
      <c r="AA44" s="3"/>
      <c r="AB44" s="3"/>
    </row>
    <row r="45">
      <c r="A45" s="4"/>
      <c r="B45" s="53"/>
      <c r="C45" s="3"/>
      <c r="D45" s="3"/>
      <c r="E45" s="10" t="s">
        <v>33</v>
      </c>
      <c r="F45" s="10" t="s">
        <v>34</v>
      </c>
      <c r="G45" s="10">
        <v>4.973204</v>
      </c>
      <c r="H45" s="3"/>
      <c r="I45" s="10" t="s">
        <v>35</v>
      </c>
      <c r="J45" s="10">
        <v>3.0</v>
      </c>
      <c r="K45" s="10">
        <v>21.890286</v>
      </c>
      <c r="L45" s="11"/>
      <c r="M45" s="24">
        <v>1000.0</v>
      </c>
      <c r="N45" s="25">
        <v>14.0</v>
      </c>
      <c r="O45" s="25">
        <v>327.339809</v>
      </c>
      <c r="P45" s="25">
        <v>307.81587</v>
      </c>
      <c r="Q45" s="25"/>
      <c r="R45" s="26"/>
      <c r="S45" s="27">
        <f t="shared" si="22"/>
        <v>317.5778395</v>
      </c>
      <c r="T45" s="26">
        <f t="shared" si="23"/>
        <v>3.883671143</v>
      </c>
      <c r="U45" s="26">
        <f t="shared" si="19"/>
        <v>0.003883671143</v>
      </c>
      <c r="V45" s="3"/>
      <c r="W45" s="25">
        <v>8.0</v>
      </c>
      <c r="X45" s="25">
        <f t="shared" si="24"/>
        <v>6.404609909</v>
      </c>
      <c r="Y45" s="3"/>
      <c r="Z45" s="3"/>
      <c r="AA45" s="3"/>
      <c r="AB45" s="3"/>
    </row>
    <row r="46">
      <c r="C46" s="3"/>
      <c r="D46" s="3"/>
      <c r="E46" s="10" t="s">
        <v>33</v>
      </c>
      <c r="F46" s="10" t="s">
        <v>36</v>
      </c>
      <c r="G46" s="10">
        <v>4.629207</v>
      </c>
      <c r="H46" s="3"/>
      <c r="I46" s="10" t="s">
        <v>35</v>
      </c>
      <c r="J46" s="10">
        <v>4.0</v>
      </c>
      <c r="K46" s="10">
        <v>15.539982</v>
      </c>
      <c r="L46" s="11"/>
      <c r="M46" s="24">
        <v>1000.0</v>
      </c>
      <c r="N46" s="25">
        <v>16.0</v>
      </c>
      <c r="O46" s="25">
        <v>314.255545</v>
      </c>
      <c r="P46" s="25">
        <v>296.12992</v>
      </c>
      <c r="Q46" s="25"/>
      <c r="R46" s="26"/>
      <c r="S46" s="27">
        <f t="shared" si="22"/>
        <v>305.1927325</v>
      </c>
      <c r="T46" s="26">
        <f t="shared" si="23"/>
        <v>4.041275429</v>
      </c>
      <c r="U46" s="26">
        <f t="shared" si="19"/>
        <v>0.004041275429</v>
      </c>
      <c r="V46" s="11"/>
      <c r="W46" s="25">
        <v>12.0</v>
      </c>
      <c r="X46" s="25">
        <f t="shared" si="24"/>
        <v>3.634332457</v>
      </c>
      <c r="Y46" s="3"/>
      <c r="Z46" s="3"/>
      <c r="AA46" s="3"/>
      <c r="AB46" s="3"/>
    </row>
    <row r="47">
      <c r="C47" s="3"/>
      <c r="D47" s="3"/>
      <c r="E47" s="10" t="s">
        <v>33</v>
      </c>
      <c r="F47" s="10" t="s">
        <v>24</v>
      </c>
      <c r="G47" s="10">
        <v>4.444659</v>
      </c>
      <c r="H47" s="3"/>
      <c r="I47" s="10" t="s">
        <v>35</v>
      </c>
      <c r="J47" s="10">
        <v>5.0</v>
      </c>
      <c r="K47" s="10">
        <v>12.431188</v>
      </c>
      <c r="L47" s="11"/>
      <c r="M47" s="30">
        <v>1200.0</v>
      </c>
      <c r="N47" s="31">
        <v>3.0</v>
      </c>
      <c r="O47" s="31">
        <v>281.2645</v>
      </c>
      <c r="P47" s="31">
        <v>296.9622</v>
      </c>
      <c r="Q47" s="31"/>
      <c r="R47" s="32"/>
      <c r="S47" s="33">
        <f t="shared" si="22"/>
        <v>289.11335</v>
      </c>
      <c r="T47" s="32">
        <f t="shared" ref="T47:T52" si="25">$B$16/S47</f>
        <v>7.319472103</v>
      </c>
      <c r="U47" s="32">
        <f t="shared" si="19"/>
        <v>0.006099560086</v>
      </c>
      <c r="V47" s="3"/>
      <c r="W47" s="25">
        <v>14.0</v>
      </c>
      <c r="X47" s="25">
        <f t="shared" si="24"/>
        <v>3.883671143</v>
      </c>
      <c r="Y47" s="3"/>
      <c r="Z47" s="3"/>
      <c r="AA47" s="3"/>
      <c r="AB47" s="3"/>
    </row>
    <row r="48">
      <c r="C48" s="3"/>
      <c r="D48" s="3"/>
      <c r="E48" s="10" t="s">
        <v>35</v>
      </c>
      <c r="F48" s="10">
        <v>3.0</v>
      </c>
      <c r="G48" s="10">
        <v>45.557652</v>
      </c>
      <c r="H48" s="3"/>
      <c r="I48" s="10" t="s">
        <v>35</v>
      </c>
      <c r="J48" s="10">
        <v>6.0</v>
      </c>
      <c r="K48" s="10">
        <v>10.249582</v>
      </c>
      <c r="L48" s="11"/>
      <c r="M48" s="30">
        <v>1200.0</v>
      </c>
      <c r="N48" s="31">
        <v>4.0</v>
      </c>
      <c r="O48" s="31">
        <v>201.3055</v>
      </c>
      <c r="P48" s="31">
        <v>275.4582</v>
      </c>
      <c r="Q48" s="3"/>
      <c r="R48" s="32"/>
      <c r="S48" s="33">
        <f t="shared" ref="S48:S52" si="26">AVERAGE(O48:Q48)</f>
        <v>238.38185</v>
      </c>
      <c r="T48" s="32">
        <f t="shared" si="25"/>
        <v>8.877173745</v>
      </c>
      <c r="U48" s="32">
        <f t="shared" si="19"/>
        <v>0.007397644787</v>
      </c>
      <c r="V48" s="3"/>
      <c r="W48" s="25">
        <v>16.0</v>
      </c>
      <c r="X48" s="25">
        <f t="shared" si="24"/>
        <v>4.041275429</v>
      </c>
      <c r="Y48" s="3"/>
      <c r="Z48" s="3"/>
      <c r="AA48" s="3"/>
      <c r="AB48" s="3"/>
    </row>
    <row r="49">
      <c r="C49" s="3"/>
      <c r="D49" s="3"/>
      <c r="E49" s="10" t="s">
        <v>35</v>
      </c>
      <c r="F49" s="10" t="s">
        <v>20</v>
      </c>
      <c r="G49" s="10">
        <v>25.563046</v>
      </c>
      <c r="H49" s="3"/>
      <c r="I49" s="10" t="s">
        <v>35</v>
      </c>
      <c r="J49" s="10">
        <v>7.0</v>
      </c>
      <c r="K49" s="10">
        <v>8.746173</v>
      </c>
      <c r="L49" s="11"/>
      <c r="M49" s="30">
        <v>1200.0</v>
      </c>
      <c r="N49" s="31">
        <v>8.0</v>
      </c>
      <c r="O49" s="31">
        <v>402.6055</v>
      </c>
      <c r="P49" s="31">
        <v>380.319997</v>
      </c>
      <c r="Q49" s="31"/>
      <c r="R49" s="32"/>
      <c r="S49" s="33">
        <f t="shared" si="26"/>
        <v>391.4627485</v>
      </c>
      <c r="T49" s="32">
        <f t="shared" si="25"/>
        <v>5.405768769</v>
      </c>
      <c r="U49" s="32">
        <f t="shared" si="19"/>
        <v>0.004504807307</v>
      </c>
      <c r="V49" s="3"/>
      <c r="W49" s="54"/>
      <c r="X49" s="55"/>
      <c r="Y49" s="3"/>
      <c r="Z49" s="3"/>
      <c r="AA49" s="3"/>
      <c r="AB49" s="3"/>
    </row>
    <row r="50">
      <c r="C50" s="3"/>
      <c r="D50" s="3"/>
      <c r="E50" s="10" t="s">
        <v>35</v>
      </c>
      <c r="F50" s="10">
        <v>5.0</v>
      </c>
      <c r="G50" s="10">
        <v>25.563046</v>
      </c>
      <c r="H50" s="3"/>
      <c r="I50" s="10" t="s">
        <v>35</v>
      </c>
      <c r="J50" s="10">
        <v>8.0</v>
      </c>
      <c r="K50" s="10">
        <v>7.746388</v>
      </c>
      <c r="L50" s="11"/>
      <c r="M50" s="30">
        <v>1200.0</v>
      </c>
      <c r="N50" s="31">
        <v>12.0</v>
      </c>
      <c r="O50" s="31">
        <v>653.768933</v>
      </c>
      <c r="P50" s="31">
        <v>649.776546</v>
      </c>
      <c r="Q50" s="31"/>
      <c r="R50" s="32"/>
      <c r="S50" s="33">
        <f t="shared" si="26"/>
        <v>651.7727395</v>
      </c>
      <c r="T50" s="32">
        <f t="shared" si="25"/>
        <v>3.246771415</v>
      </c>
      <c r="U50" s="32">
        <f t="shared" si="19"/>
        <v>0.002705642846</v>
      </c>
      <c r="V50" s="3"/>
      <c r="W50" s="31">
        <v>3.0</v>
      </c>
      <c r="X50" s="32">
        <f t="shared" ref="X50:X55" si="27">T47</f>
        <v>7.319472103</v>
      </c>
      <c r="Y50" s="3"/>
      <c r="Z50" s="3"/>
      <c r="AA50" s="3"/>
      <c r="AB50" s="3"/>
    </row>
    <row r="51">
      <c r="C51" s="3"/>
      <c r="D51" s="3"/>
      <c r="E51" s="10" t="s">
        <v>35</v>
      </c>
      <c r="F51" s="10" t="s">
        <v>22</v>
      </c>
      <c r="G51" s="10">
        <v>21.783693</v>
      </c>
      <c r="H51" s="3"/>
      <c r="I51" s="10" t="s">
        <v>35</v>
      </c>
      <c r="J51" s="10" t="s">
        <v>29</v>
      </c>
      <c r="K51" s="10">
        <v>5.208909</v>
      </c>
      <c r="L51" s="11"/>
      <c r="M51" s="30">
        <v>1200.0</v>
      </c>
      <c r="N51" s="31">
        <v>14.0</v>
      </c>
      <c r="O51" s="31">
        <v>858.154398</v>
      </c>
      <c r="P51" s="31">
        <v>846.600438</v>
      </c>
      <c r="Q51" s="31"/>
      <c r="R51" s="32"/>
      <c r="S51" s="33">
        <f t="shared" si="26"/>
        <v>852.377418</v>
      </c>
      <c r="T51" s="32">
        <f t="shared" si="25"/>
        <v>2.482652702</v>
      </c>
      <c r="U51" s="32">
        <f t="shared" si="19"/>
        <v>0.002068877252</v>
      </c>
      <c r="V51" s="3"/>
      <c r="W51" s="31">
        <v>4.0</v>
      </c>
      <c r="X51" s="56">
        <f t="shared" si="27"/>
        <v>8.877173745</v>
      </c>
      <c r="Y51" s="3"/>
      <c r="Z51" s="3"/>
      <c r="AA51" s="3"/>
      <c r="AB51" s="3"/>
    </row>
    <row r="52">
      <c r="C52" s="3"/>
      <c r="D52" s="3"/>
      <c r="E52" s="10" t="s">
        <v>35</v>
      </c>
      <c r="F52" s="10">
        <v>7.0</v>
      </c>
      <c r="G52" s="10">
        <v>19.531824</v>
      </c>
      <c r="H52" s="3"/>
      <c r="I52" s="10" t="s">
        <v>35</v>
      </c>
      <c r="J52" s="10" t="s">
        <v>30</v>
      </c>
      <c r="K52" s="10">
        <v>5.269614</v>
      </c>
      <c r="L52" s="11"/>
      <c r="M52" s="30">
        <v>1200.0</v>
      </c>
      <c r="N52" s="31">
        <v>16.0</v>
      </c>
      <c r="O52" s="31">
        <v>550.2856</v>
      </c>
      <c r="P52" s="31">
        <v>625.572982</v>
      </c>
      <c r="Q52" s="31"/>
      <c r="R52" s="32"/>
      <c r="S52" s="33">
        <f t="shared" si="26"/>
        <v>587.929291</v>
      </c>
      <c r="T52" s="32">
        <f t="shared" si="25"/>
        <v>3.599339465</v>
      </c>
      <c r="U52" s="32">
        <f t="shared" si="19"/>
        <v>0.002999449555</v>
      </c>
      <c r="V52" s="3"/>
      <c r="W52" s="31">
        <v>8.0</v>
      </c>
      <c r="X52" s="56">
        <f t="shared" si="27"/>
        <v>5.405768769</v>
      </c>
      <c r="Y52" s="3"/>
      <c r="Z52" s="3"/>
      <c r="AA52" s="3"/>
      <c r="AB52" s="3"/>
    </row>
    <row r="53">
      <c r="C53" s="3"/>
      <c r="D53" s="3"/>
      <c r="E53" s="10" t="s">
        <v>35</v>
      </c>
      <c r="F53" s="10">
        <v>8.0</v>
      </c>
      <c r="G53" s="10">
        <v>17.830466</v>
      </c>
      <c r="H53" s="3"/>
      <c r="I53" s="10" t="s">
        <v>35</v>
      </c>
      <c r="J53" s="10">
        <v>14.0</v>
      </c>
      <c r="K53" s="10">
        <v>11.028643</v>
      </c>
      <c r="L53" s="11"/>
      <c r="M53" s="35">
        <v>1700.0</v>
      </c>
      <c r="N53" s="36">
        <v>3.0</v>
      </c>
      <c r="O53" s="36">
        <v>1490.9535</v>
      </c>
      <c r="P53" s="36">
        <v>1490.5467</v>
      </c>
      <c r="Q53" s="37"/>
      <c r="R53" s="37"/>
      <c r="S53" s="38">
        <f t="shared" ref="S53:S58" si="28">AVERAGE(O53:P53)</f>
        <v>1490.7501</v>
      </c>
      <c r="T53" s="37">
        <f t="shared" ref="T53:T58" si="29">$B$17/S53</f>
        <v>3.531382157</v>
      </c>
      <c r="U53" s="37">
        <f t="shared" si="19"/>
        <v>0.002077283621</v>
      </c>
      <c r="V53" s="3"/>
      <c r="W53" s="31">
        <v>12.0</v>
      </c>
      <c r="X53" s="56">
        <f t="shared" si="27"/>
        <v>3.246771415</v>
      </c>
      <c r="Y53" s="3"/>
      <c r="Z53" s="3"/>
      <c r="AA53" s="3"/>
      <c r="AB53" s="3"/>
    </row>
    <row r="54">
      <c r="C54" s="3"/>
      <c r="D54" s="3"/>
      <c r="E54" s="10" t="s">
        <v>35</v>
      </c>
      <c r="F54" s="10" t="s">
        <v>29</v>
      </c>
      <c r="G54" s="10">
        <v>25.02148</v>
      </c>
      <c r="H54" s="3"/>
      <c r="I54" s="10" t="s">
        <v>37</v>
      </c>
      <c r="J54" s="10">
        <v>3.0</v>
      </c>
      <c r="K54" s="10" t="s">
        <v>38</v>
      </c>
      <c r="L54" s="11"/>
      <c r="M54" s="35">
        <v>1700.0</v>
      </c>
      <c r="N54" s="36">
        <v>4.0</v>
      </c>
      <c r="O54" s="36">
        <v>1315.0283</v>
      </c>
      <c r="P54" s="36">
        <v>1307.9122</v>
      </c>
      <c r="Q54" s="35"/>
      <c r="R54" s="37"/>
      <c r="S54" s="38">
        <f t="shared" si="28"/>
        <v>1311.47025</v>
      </c>
      <c r="T54" s="37">
        <f t="shared" si="29"/>
        <v>4.014127124</v>
      </c>
      <c r="U54" s="37">
        <f t="shared" si="19"/>
        <v>0.002361251249</v>
      </c>
      <c r="V54" s="3"/>
      <c r="W54" s="31">
        <v>14.0</v>
      </c>
      <c r="X54" s="56">
        <f t="shared" si="27"/>
        <v>2.482652702</v>
      </c>
      <c r="Y54" s="3"/>
      <c r="Z54" s="3"/>
      <c r="AA54" s="3"/>
      <c r="AB54" s="3"/>
    </row>
    <row r="55">
      <c r="C55" s="3"/>
      <c r="D55" s="3"/>
      <c r="E55" s="10" t="s">
        <v>35</v>
      </c>
      <c r="F55" s="10" t="s">
        <v>30</v>
      </c>
      <c r="G55" s="10">
        <v>25.718145</v>
      </c>
      <c r="H55" s="3"/>
      <c r="I55" s="10" t="s">
        <v>37</v>
      </c>
      <c r="J55" s="10">
        <v>4.0</v>
      </c>
      <c r="K55" s="10" t="s">
        <v>39</v>
      </c>
      <c r="L55" s="11"/>
      <c r="M55" s="35">
        <v>1700.0</v>
      </c>
      <c r="N55" s="36">
        <v>8.0</v>
      </c>
      <c r="O55" s="36">
        <v>1553.8852</v>
      </c>
      <c r="P55" s="39">
        <v>1533.9641</v>
      </c>
      <c r="Q55" s="37"/>
      <c r="R55" s="37"/>
      <c r="S55" s="38">
        <f t="shared" si="28"/>
        <v>1543.92465</v>
      </c>
      <c r="T55" s="37">
        <f t="shared" si="29"/>
        <v>3.409757272</v>
      </c>
      <c r="U55" s="37">
        <f t="shared" si="19"/>
        <v>0.002005739572</v>
      </c>
      <c r="V55" s="3"/>
      <c r="W55" s="31">
        <v>16.0</v>
      </c>
      <c r="X55" s="32">
        <f t="shared" si="27"/>
        <v>3.599339465</v>
      </c>
      <c r="Y55" s="3"/>
      <c r="Z55" s="3"/>
      <c r="AA55" s="3"/>
      <c r="AB55" s="3"/>
    </row>
    <row r="56">
      <c r="A56" s="3"/>
      <c r="B56" s="3"/>
      <c r="C56" s="3"/>
      <c r="D56" s="3"/>
      <c r="E56" s="10" t="s">
        <v>37</v>
      </c>
      <c r="F56" s="10" t="s">
        <v>24</v>
      </c>
      <c r="G56" s="10">
        <v>69.655001</v>
      </c>
      <c r="H56" s="3"/>
      <c r="L56" s="11"/>
      <c r="M56" s="35">
        <v>1700.0</v>
      </c>
      <c r="N56" s="36">
        <v>12.0</v>
      </c>
      <c r="O56" s="36">
        <v>2723.575</v>
      </c>
      <c r="P56" s="36">
        <v>2718.398572</v>
      </c>
      <c r="Q56" s="37"/>
      <c r="R56" s="37"/>
      <c r="S56" s="38">
        <f t="shared" si="28"/>
        <v>2720.986786</v>
      </c>
      <c r="T56" s="37">
        <f t="shared" si="29"/>
        <v>1.934742326</v>
      </c>
      <c r="U56" s="37">
        <f t="shared" si="19"/>
        <v>0.001138083721</v>
      </c>
      <c r="V56" s="3"/>
      <c r="W56" s="57"/>
      <c r="X56" s="58"/>
      <c r="Y56" s="3"/>
      <c r="Z56" s="3"/>
      <c r="AA56" s="3"/>
      <c r="AB56" s="3"/>
    </row>
    <row r="57">
      <c r="A57" s="11"/>
      <c r="B57" s="11"/>
      <c r="C57" s="3"/>
      <c r="D57" s="3"/>
      <c r="H57" s="3"/>
      <c r="L57" s="11"/>
      <c r="M57" s="35">
        <v>1700.0</v>
      </c>
      <c r="N57" s="36">
        <v>14.0</v>
      </c>
      <c r="O57" s="36">
        <v>2559.915855</v>
      </c>
      <c r="P57" s="59">
        <v>2481.444015</v>
      </c>
      <c r="Q57" s="37"/>
      <c r="R57" s="37"/>
      <c r="S57" s="38">
        <f t="shared" si="28"/>
        <v>2520.679935</v>
      </c>
      <c r="T57" s="37">
        <f t="shared" si="29"/>
        <v>2.088487408</v>
      </c>
      <c r="U57" s="37">
        <f t="shared" si="19"/>
        <v>0.001228522005</v>
      </c>
      <c r="V57" s="3"/>
      <c r="W57" s="36">
        <v>3.0</v>
      </c>
      <c r="X57" s="37">
        <f t="shared" ref="X57:X62" si="30">T53</f>
        <v>3.531382157</v>
      </c>
      <c r="Y57" s="3"/>
      <c r="Z57" s="3"/>
      <c r="AA57" s="3"/>
      <c r="AB57" s="3"/>
    </row>
    <row r="58">
      <c r="A58" s="11"/>
      <c r="B58" s="11"/>
      <c r="C58" s="3"/>
      <c r="D58" s="3"/>
      <c r="E58" s="11"/>
      <c r="F58" s="11"/>
      <c r="G58" s="11"/>
      <c r="H58" s="3"/>
      <c r="I58" s="11"/>
      <c r="J58" s="11"/>
      <c r="K58" s="11"/>
      <c r="L58" s="11"/>
      <c r="M58" s="35">
        <v>1700.0</v>
      </c>
      <c r="N58" s="36">
        <v>16.0</v>
      </c>
      <c r="O58" s="36">
        <v>2534.851135</v>
      </c>
      <c r="P58" s="36">
        <v>2635.603376</v>
      </c>
      <c r="Q58" s="37"/>
      <c r="R58" s="37"/>
      <c r="S58" s="38">
        <f t="shared" si="28"/>
        <v>2585.227256</v>
      </c>
      <c r="T58" s="37">
        <f t="shared" si="29"/>
        <v>2.036342566</v>
      </c>
      <c r="U58" s="37">
        <f t="shared" si="19"/>
        <v>0.001197848568</v>
      </c>
      <c r="V58" s="3"/>
      <c r="W58" s="36">
        <v>4.0</v>
      </c>
      <c r="X58" s="37">
        <f t="shared" si="30"/>
        <v>4.014127124</v>
      </c>
      <c r="Y58" s="3"/>
      <c r="Z58" s="3"/>
      <c r="AA58" s="3"/>
      <c r="AB58" s="3"/>
    </row>
    <row r="59">
      <c r="A59" s="11"/>
      <c r="B59" s="11"/>
      <c r="C59" s="3"/>
      <c r="D59" s="3"/>
      <c r="E59" s="11"/>
      <c r="F59" s="11"/>
      <c r="G59" s="11"/>
      <c r="H59" s="3"/>
      <c r="I59" s="11"/>
      <c r="J59" s="11"/>
      <c r="K59" s="11"/>
      <c r="L59" s="11"/>
      <c r="V59" s="3"/>
      <c r="W59" s="36">
        <v>8.0</v>
      </c>
      <c r="X59" s="37">
        <f t="shared" si="30"/>
        <v>3.409757272</v>
      </c>
      <c r="Y59" s="3"/>
      <c r="Z59" s="3"/>
      <c r="AA59" s="3"/>
      <c r="AB59" s="3"/>
    </row>
    <row r="60">
      <c r="A60" s="11"/>
      <c r="B60" s="11"/>
      <c r="C60" s="3"/>
      <c r="D60" s="3"/>
      <c r="E60" s="11"/>
      <c r="F60" s="11"/>
      <c r="G60" s="11"/>
      <c r="H60" s="3"/>
      <c r="I60" s="11"/>
      <c r="J60" s="11"/>
      <c r="K60" s="11"/>
      <c r="L60" s="11"/>
      <c r="V60" s="3"/>
      <c r="W60" s="36">
        <v>12.0</v>
      </c>
      <c r="X60" s="37">
        <f t="shared" si="30"/>
        <v>1.934742326</v>
      </c>
      <c r="Y60" s="3"/>
      <c r="Z60" s="3"/>
      <c r="AA60" s="3"/>
      <c r="AB60" s="3"/>
    </row>
    <row r="61">
      <c r="A61" s="11"/>
      <c r="B61" s="11"/>
      <c r="C61" s="3"/>
      <c r="D61" s="3"/>
      <c r="H61" s="3"/>
      <c r="L61" s="11"/>
      <c r="V61" s="3"/>
      <c r="W61" s="36">
        <v>14.0</v>
      </c>
      <c r="X61" s="37">
        <f t="shared" si="30"/>
        <v>2.088487408</v>
      </c>
      <c r="Y61" s="3"/>
      <c r="Z61" s="3"/>
      <c r="AA61" s="3"/>
      <c r="AB61" s="3"/>
    </row>
    <row r="62">
      <c r="A62" s="11"/>
      <c r="B62" s="11"/>
      <c r="C62" s="3"/>
      <c r="D62" s="3"/>
      <c r="H62" s="3"/>
      <c r="L62" s="11"/>
      <c r="V62" s="3"/>
      <c r="W62" s="36">
        <v>16.0</v>
      </c>
      <c r="X62" s="37">
        <f t="shared" si="30"/>
        <v>2.036342566</v>
      </c>
      <c r="Y62" s="60"/>
      <c r="Z62" s="3"/>
      <c r="AA62" s="3"/>
      <c r="AB62" s="3"/>
    </row>
    <row r="63">
      <c r="A63" s="11"/>
      <c r="B63" s="11"/>
      <c r="C63" s="3"/>
      <c r="D63" s="3"/>
      <c r="H63" s="3"/>
      <c r="L63" s="11"/>
      <c r="M63" s="61"/>
      <c r="N63" s="43"/>
      <c r="O63" s="43"/>
      <c r="P63" s="43"/>
      <c r="Q63" s="44"/>
      <c r="R63" s="44"/>
      <c r="S63" s="44"/>
      <c r="T63" s="44"/>
      <c r="U63" s="44"/>
      <c r="V63" s="3"/>
      <c r="W63" s="43"/>
      <c r="X63" s="43"/>
      <c r="Y63" s="3"/>
      <c r="Z63" s="3"/>
      <c r="AA63" s="3"/>
      <c r="AB63" s="3"/>
    </row>
    <row r="64">
      <c r="A64" s="11"/>
      <c r="B64" s="11"/>
      <c r="C64" s="3"/>
      <c r="D64" s="3"/>
      <c r="H64" s="3"/>
      <c r="L64" s="11"/>
      <c r="M64" s="62"/>
      <c r="N64" s="62"/>
      <c r="O64" s="62"/>
      <c r="P64" s="62"/>
      <c r="Q64" s="62"/>
      <c r="R64" s="62"/>
      <c r="S64" s="62"/>
      <c r="T64" s="62"/>
      <c r="U64" s="62"/>
      <c r="V64" s="3"/>
    </row>
    <row r="65">
      <c r="A65" s="11"/>
      <c r="B65" s="11"/>
      <c r="C65" s="3"/>
      <c r="D65" s="3"/>
      <c r="E65" s="11"/>
      <c r="F65" s="11"/>
      <c r="G65" s="11"/>
      <c r="H65" s="3"/>
      <c r="I65" s="11"/>
      <c r="J65" s="11"/>
      <c r="K65" s="11"/>
      <c r="L65" s="11"/>
      <c r="M65" s="61"/>
      <c r="N65" s="43"/>
      <c r="O65" s="43"/>
      <c r="P65" s="61"/>
      <c r="Q65" s="44"/>
      <c r="R65" s="44"/>
      <c r="S65" s="44"/>
      <c r="T65" s="44"/>
      <c r="U65" s="44"/>
      <c r="V65" s="3"/>
    </row>
    <row r="66">
      <c r="A66" s="11"/>
      <c r="B66" s="11"/>
      <c r="C66" s="3"/>
      <c r="D66" s="3"/>
      <c r="H66" s="3"/>
      <c r="L66" s="11"/>
      <c r="V66" s="3"/>
      <c r="W66" s="43"/>
      <c r="X66" s="43"/>
      <c r="Y66" s="3"/>
      <c r="Z66" s="3"/>
      <c r="AA66" s="3"/>
      <c r="AB66" s="3"/>
    </row>
    <row r="67">
      <c r="A67" s="11"/>
      <c r="B67" s="11"/>
      <c r="C67" s="3"/>
      <c r="D67" s="3"/>
      <c r="H67" s="3"/>
      <c r="L67" s="11"/>
      <c r="V67" s="3"/>
      <c r="W67" s="43"/>
      <c r="X67" s="44"/>
      <c r="Y67" s="3"/>
      <c r="Z67" s="3"/>
      <c r="AA67" s="3"/>
      <c r="AB67" s="3"/>
    </row>
    <row r="68">
      <c r="A68" s="11"/>
      <c r="B68" s="11"/>
      <c r="C68" s="3"/>
      <c r="D68" s="3"/>
      <c r="H68" s="3"/>
      <c r="L68" s="11"/>
      <c r="V68" s="3"/>
      <c r="W68" s="43"/>
      <c r="X68" s="44"/>
      <c r="Y68" s="3"/>
      <c r="Z68" s="3"/>
      <c r="AA68" s="3"/>
      <c r="AB68" s="3"/>
    </row>
    <row r="69">
      <c r="A69" s="4"/>
      <c r="B69" s="53"/>
      <c r="C69" s="3"/>
      <c r="D69" s="3"/>
      <c r="H69" s="3"/>
      <c r="L69" s="1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C70" s="3"/>
      <c r="D70" s="3"/>
      <c r="H70" s="3"/>
      <c r="L70" s="1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C71" s="3"/>
      <c r="D71" s="3"/>
      <c r="H71" s="3"/>
      <c r="L71" s="1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H72" s="3"/>
      <c r="L72" s="1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H73" s="3"/>
      <c r="L73" s="1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H74" s="3"/>
      <c r="I74" s="11"/>
      <c r="J74" s="11"/>
      <c r="K74" s="11"/>
      <c r="L74" s="1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11"/>
      <c r="J75" s="11"/>
      <c r="K75" s="11"/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</sheetData>
  <drawing r:id="rId1"/>
</worksheet>
</file>