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2"/>
  <workbookPr defaultThemeVersion="166925"/>
  <xr:revisionPtr revIDLastSave="0" documentId="8_{8CE7F2F5-5362-4A70-82C4-DF8E2AAEAF2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Investimento iniziale" sheetId="1" r:id="rId1"/>
    <sheet name="Milestones" sheetId="4" r:id="rId2"/>
    <sheet name="Analisi di mercato" sheetId="3" r:id="rId3"/>
    <sheet name="Previsione economica" sheetId="2" r:id="rId4"/>
    <sheet name="WBS" sheetId="5" r:id="rId5"/>
    <sheet name="GRANTT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6" l="1"/>
  <c r="F2" i="6"/>
  <c r="E3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F3" i="6"/>
  <c r="D3" i="4"/>
  <c r="D4" i="4"/>
  <c r="D5" i="4"/>
  <c r="D6" i="4"/>
  <c r="D7" i="4"/>
  <c r="D2" i="4"/>
  <c r="E3" i="3"/>
  <c r="E4" i="3"/>
  <c r="E2" i="3"/>
  <c r="E3" i="2"/>
  <c r="E4" i="2"/>
  <c r="E2" i="2"/>
  <c r="F21" i="1"/>
  <c r="F16" i="1"/>
  <c r="F10" i="1"/>
  <c r="F6" i="1"/>
  <c r="B19" i="1"/>
  <c r="B17" i="1"/>
  <c r="B11" i="1"/>
  <c r="B21" i="1" s="1"/>
</calcChain>
</file>

<file path=xl/sharedStrings.xml><?xml version="1.0" encoding="utf-8"?>
<sst xmlns="http://schemas.openxmlformats.org/spreadsheetml/2006/main" count="114" uniqueCount="73">
  <si>
    <t>SPESE</t>
  </si>
  <si>
    <t>RISORSE</t>
  </si>
  <si>
    <t>COSTI FISSI:</t>
  </si>
  <si>
    <t>FINANZIAMENTI INETERNI:</t>
  </si>
  <si>
    <t>Spese legali</t>
  </si>
  <si>
    <t>€</t>
  </si>
  <si>
    <t>Socio1</t>
  </si>
  <si>
    <t>Forniture</t>
  </si>
  <si>
    <t>Socio2</t>
  </si>
  <si>
    <t>Assicurazioni</t>
  </si>
  <si>
    <t>Altri</t>
  </si>
  <si>
    <t>Affitti</t>
  </si>
  <si>
    <t>Totale</t>
  </si>
  <si>
    <t>Attrezzature ufficio</t>
  </si>
  <si>
    <t>Sviluppo sito web</t>
  </si>
  <si>
    <t>PRESTITI:</t>
  </si>
  <si>
    <t>Pubblicità</t>
  </si>
  <si>
    <t>Banca</t>
  </si>
  <si>
    <t>Brouchures</t>
  </si>
  <si>
    <t>ALTRO</t>
  </si>
  <si>
    <t>COSTI MENSILI:</t>
  </si>
  <si>
    <t>Investitore1</t>
  </si>
  <si>
    <t>Crowdfunding</t>
  </si>
  <si>
    <t>Varie</t>
  </si>
  <si>
    <t>Donazioni</t>
  </si>
  <si>
    <t>Salari</t>
  </si>
  <si>
    <t>Mesi</t>
  </si>
  <si>
    <t>Totale spese</t>
  </si>
  <si>
    <t>Totale risorse</t>
  </si>
  <si>
    <t>MILESTONES</t>
  </si>
  <si>
    <t>INIZIO</t>
  </si>
  <si>
    <t>DURATA</t>
  </si>
  <si>
    <t>FINE</t>
  </si>
  <si>
    <t>Stesura Business Plan</t>
  </si>
  <si>
    <t>Atti legali</t>
  </si>
  <si>
    <t>Allestimento reparti</t>
  </si>
  <si>
    <t>Avvio servizio</t>
  </si>
  <si>
    <t>Prime vendite</t>
  </si>
  <si>
    <t>CLIENTI</t>
  </si>
  <si>
    <t>CAGR</t>
  </si>
  <si>
    <t>Privati</t>
  </si>
  <si>
    <t>Distributori</t>
  </si>
  <si>
    <t>Dettaglio</t>
  </si>
  <si>
    <t>ANNI</t>
  </si>
  <si>
    <t>VENDITA</t>
  </si>
  <si>
    <t>COSTI</t>
  </si>
  <si>
    <t>BILANCIO</t>
  </si>
  <si>
    <t>LIVELLO</t>
  </si>
  <si>
    <t>WBS</t>
  </si>
  <si>
    <t>DESCRIZIONE</t>
  </si>
  <si>
    <t>Progetto</t>
  </si>
  <si>
    <t>1.1</t>
  </si>
  <si>
    <t>AVVIO</t>
  </si>
  <si>
    <t>1.1.1</t>
  </si>
  <si>
    <t>Acquisizione ambiente di sviluppo</t>
  </si>
  <si>
    <t>1.1.2</t>
  </si>
  <si>
    <t>Training</t>
  </si>
  <si>
    <t>1.2</t>
  </si>
  <si>
    <t>Pianificazione</t>
  </si>
  <si>
    <t>1.2.1</t>
  </si>
  <si>
    <t>Progettazione</t>
  </si>
  <si>
    <t>1.3</t>
  </si>
  <si>
    <t>Realizzazione</t>
  </si>
  <si>
    <t>1.3.1</t>
  </si>
  <si>
    <t>Interfaccia</t>
  </si>
  <si>
    <t>1.3.2</t>
  </si>
  <si>
    <t>Programma</t>
  </si>
  <si>
    <t>1.4</t>
  </si>
  <si>
    <t>Chiusura</t>
  </si>
  <si>
    <t>1.4.1</t>
  </si>
  <si>
    <t>Test e collaudo</t>
  </si>
  <si>
    <t>da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</si>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</sst>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3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2" borderId="0" xfId="0" applyFill="1"/>
    <xf numFmtId="43" fontId="0" fillId="0" borderId="0" xfId="0" applyNumberFormat="1"/>
    <xf numFmtId="43" fontId="0" fillId="3" borderId="0" xfId="0" applyNumberFormat="1" applyFill="1"/>
    <xf numFmtId="43" fontId="0" fillId="2" borderId="0" xfId="0" applyNumberFormat="1" applyFill="1"/>
    <xf numFmtId="164" fontId="0" fillId="0" borderId="0" xfId="0" applyNumberFormat="1"/>
    <xf numFmtId="14" fontId="0" fillId="0" borderId="0" xfId="0" applyNumberFormat="1"/>
    <xf numFmtId="0" fontId="2" fillId="3" borderId="0" xfId="0" applyFont="1" applyFill="1"/>
    <xf numFmtId="16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H21" sqref="H21"/>
    </sheetView>
  </sheetViews>
  <sheetFormatPr defaultRowHeight="15"/>
  <cols>
    <col min="1" max="1" width="18.140625" customWidth="1"/>
    <col min="2" max="2" width="11.85546875" bestFit="1" customWidth="1"/>
    <col min="5" max="5" width="27.42578125" customWidth="1"/>
    <col min="6" max="6" width="10.85546875" bestFit="1" customWidth="1"/>
  </cols>
  <sheetData>
    <row r="1" spans="1:7">
      <c r="A1" s="1" t="s">
        <v>0</v>
      </c>
      <c r="B1" s="1"/>
      <c r="C1" s="1"/>
      <c r="E1" s="3" t="s">
        <v>1</v>
      </c>
      <c r="F1" s="3"/>
      <c r="G1" s="3"/>
    </row>
    <row r="2" spans="1:7">
      <c r="A2" t="s">
        <v>2</v>
      </c>
      <c r="E2" t="s">
        <v>3</v>
      </c>
    </row>
    <row r="3" spans="1:7">
      <c r="A3" t="s">
        <v>4</v>
      </c>
      <c r="B3" s="4">
        <v>2500</v>
      </c>
      <c r="C3" t="s">
        <v>5</v>
      </c>
      <c r="E3" t="s">
        <v>6</v>
      </c>
      <c r="F3" s="4">
        <v>10000</v>
      </c>
      <c r="G3" t="s">
        <v>5</v>
      </c>
    </row>
    <row r="4" spans="1:7">
      <c r="A4" t="s">
        <v>7</v>
      </c>
      <c r="B4" s="4">
        <v>5000</v>
      </c>
      <c r="C4" t="s">
        <v>5</v>
      </c>
      <c r="E4" t="s">
        <v>8</v>
      </c>
      <c r="F4" s="4">
        <v>10000</v>
      </c>
      <c r="G4" t="s">
        <v>5</v>
      </c>
    </row>
    <row r="5" spans="1:7">
      <c r="A5" t="s">
        <v>9</v>
      </c>
      <c r="B5" s="4">
        <v>1500</v>
      </c>
      <c r="C5" t="s">
        <v>5</v>
      </c>
      <c r="E5" t="s">
        <v>10</v>
      </c>
      <c r="F5" s="4">
        <v>10000</v>
      </c>
      <c r="G5" t="s">
        <v>5</v>
      </c>
    </row>
    <row r="6" spans="1:7">
      <c r="A6" t="s">
        <v>11</v>
      </c>
      <c r="B6" s="4">
        <v>500</v>
      </c>
      <c r="C6" t="s">
        <v>5</v>
      </c>
      <c r="E6" s="2" t="s">
        <v>12</v>
      </c>
      <c r="F6" s="5">
        <f>SUM(F3:F5)</f>
        <v>30000</v>
      </c>
      <c r="G6" s="2" t="s">
        <v>5</v>
      </c>
    </row>
    <row r="7" spans="1:7">
      <c r="A7" t="s">
        <v>13</v>
      </c>
      <c r="B7" s="4">
        <v>7500</v>
      </c>
      <c r="C7" t="s">
        <v>5</v>
      </c>
    </row>
    <row r="8" spans="1:7">
      <c r="A8" t="s">
        <v>14</v>
      </c>
      <c r="B8" s="4">
        <v>1000</v>
      </c>
      <c r="C8" t="s">
        <v>5</v>
      </c>
      <c r="E8" t="s">
        <v>15</v>
      </c>
    </row>
    <row r="9" spans="1:7">
      <c r="A9" t="s">
        <v>16</v>
      </c>
      <c r="B9" s="4">
        <v>500</v>
      </c>
      <c r="C9" t="s">
        <v>5</v>
      </c>
      <c r="E9" t="s">
        <v>17</v>
      </c>
      <c r="F9" s="4">
        <v>20000</v>
      </c>
      <c r="G9" t="s">
        <v>5</v>
      </c>
    </row>
    <row r="10" spans="1:7">
      <c r="A10" t="s">
        <v>18</v>
      </c>
      <c r="B10" s="4">
        <v>0</v>
      </c>
      <c r="C10" t="s">
        <v>5</v>
      </c>
      <c r="E10" s="2" t="s">
        <v>12</v>
      </c>
      <c r="F10" s="5">
        <f>SUM(F9)</f>
        <v>20000</v>
      </c>
      <c r="G10" s="2" t="s">
        <v>5</v>
      </c>
    </row>
    <row r="11" spans="1:7">
      <c r="A11" s="2" t="s">
        <v>12</v>
      </c>
      <c r="B11" s="5">
        <f xml:space="preserve"> SUM(B3:B10)</f>
        <v>18500</v>
      </c>
      <c r="C11" s="2" t="s">
        <v>5</v>
      </c>
    </row>
    <row r="12" spans="1:7">
      <c r="E12" t="s">
        <v>19</v>
      </c>
    </row>
    <row r="13" spans="1:7">
      <c r="A13" t="s">
        <v>20</v>
      </c>
      <c r="E13" t="s">
        <v>21</v>
      </c>
      <c r="F13" s="4">
        <v>5000</v>
      </c>
      <c r="G13" t="s">
        <v>5</v>
      </c>
    </row>
    <row r="14" spans="1:7">
      <c r="A14" t="s">
        <v>11</v>
      </c>
      <c r="B14" s="4">
        <v>1500</v>
      </c>
      <c r="C14" t="s">
        <v>5</v>
      </c>
      <c r="E14" t="s">
        <v>22</v>
      </c>
      <c r="F14" s="4">
        <v>5000</v>
      </c>
      <c r="G14" t="s">
        <v>5</v>
      </c>
    </row>
    <row r="15" spans="1:7">
      <c r="A15" t="s">
        <v>23</v>
      </c>
      <c r="B15" s="4">
        <v>1000</v>
      </c>
      <c r="C15" t="s">
        <v>5</v>
      </c>
      <c r="E15" t="s">
        <v>24</v>
      </c>
      <c r="F15" s="4">
        <v>1000</v>
      </c>
      <c r="G15" t="s">
        <v>5</v>
      </c>
    </row>
    <row r="16" spans="1:7">
      <c r="A16" t="s">
        <v>25</v>
      </c>
      <c r="B16" s="4">
        <v>5000</v>
      </c>
      <c r="C16" t="s">
        <v>5</v>
      </c>
      <c r="E16" s="2" t="s">
        <v>12</v>
      </c>
      <c r="F16" s="5">
        <f>SUM(F13:F15)</f>
        <v>11000</v>
      </c>
      <c r="G16" s="2" t="s">
        <v>5</v>
      </c>
    </row>
    <row r="17" spans="1:7">
      <c r="A17" s="2" t="s">
        <v>12</v>
      </c>
      <c r="B17" s="5">
        <f>SUM(B14:B16)</f>
        <v>7500</v>
      </c>
      <c r="C17" s="2" t="s">
        <v>5</v>
      </c>
    </row>
    <row r="18" spans="1:7">
      <c r="A18" t="s">
        <v>26</v>
      </c>
      <c r="B18">
        <v>12</v>
      </c>
    </row>
    <row r="19" spans="1:7">
      <c r="A19" s="2" t="s">
        <v>12</v>
      </c>
      <c r="B19" s="5">
        <f>PRODUCT(B17:B18)</f>
        <v>90000</v>
      </c>
      <c r="C19" s="2" t="s">
        <v>5</v>
      </c>
    </row>
    <row r="21" spans="1:7">
      <c r="A21" s="3" t="s">
        <v>27</v>
      </c>
      <c r="B21" s="6">
        <f>SUM(B11+B19)</f>
        <v>108500</v>
      </c>
      <c r="C21" s="3" t="s">
        <v>5</v>
      </c>
      <c r="E21" s="3" t="s">
        <v>28</v>
      </c>
      <c r="F21" s="6">
        <f>SUM(F6+F10+F16)</f>
        <v>61000</v>
      </c>
      <c r="G21" s="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1AC4-724A-4198-83B0-164379C37059}">
  <dimension ref="A1:D7"/>
  <sheetViews>
    <sheetView workbookViewId="0">
      <selection activeCell="E7" sqref="E7"/>
    </sheetView>
  </sheetViews>
  <sheetFormatPr defaultRowHeight="15"/>
  <cols>
    <col min="1" max="1" width="18.42578125" customWidth="1"/>
    <col min="2" max="2" width="11.42578125" bestFit="1" customWidth="1"/>
    <col min="4" max="4" width="11.42578125" bestFit="1" customWidth="1"/>
  </cols>
  <sheetData>
    <row r="1" spans="1:4">
      <c r="A1" s="3" t="s">
        <v>29</v>
      </c>
      <c r="B1" s="3" t="s">
        <v>30</v>
      </c>
      <c r="C1" s="3" t="s">
        <v>31</v>
      </c>
      <c r="D1" s="3" t="s">
        <v>32</v>
      </c>
    </row>
    <row r="2" spans="1:4">
      <c r="A2" t="s">
        <v>33</v>
      </c>
      <c r="B2" s="8">
        <v>44964</v>
      </c>
      <c r="C2">
        <v>7</v>
      </c>
      <c r="D2" s="8">
        <f>SUM(B2+C2)</f>
        <v>44971</v>
      </c>
    </row>
    <row r="3" spans="1:4">
      <c r="A3" t="s">
        <v>22</v>
      </c>
      <c r="B3" s="8">
        <v>44971</v>
      </c>
      <c r="C3">
        <v>60</v>
      </c>
      <c r="D3" s="8">
        <f t="shared" ref="D3:D7" si="0">SUM(B3+C3)</f>
        <v>45031</v>
      </c>
    </row>
    <row r="4" spans="1:4">
      <c r="A4" t="s">
        <v>34</v>
      </c>
      <c r="B4" s="8">
        <v>44971</v>
      </c>
      <c r="C4">
        <v>14</v>
      </c>
      <c r="D4" s="8">
        <f t="shared" si="0"/>
        <v>44985</v>
      </c>
    </row>
    <row r="5" spans="1:4">
      <c r="A5" t="s">
        <v>35</v>
      </c>
      <c r="B5" s="8">
        <v>44985</v>
      </c>
      <c r="C5">
        <v>30</v>
      </c>
      <c r="D5" s="8">
        <f t="shared" si="0"/>
        <v>45015</v>
      </c>
    </row>
    <row r="6" spans="1:4">
      <c r="A6" t="s">
        <v>36</v>
      </c>
      <c r="B6" s="8">
        <v>45016</v>
      </c>
      <c r="C6">
        <v>14</v>
      </c>
      <c r="D6" s="8">
        <f t="shared" si="0"/>
        <v>45030</v>
      </c>
    </row>
    <row r="7" spans="1:4">
      <c r="A7" t="s">
        <v>37</v>
      </c>
      <c r="B7" s="8">
        <v>45037</v>
      </c>
      <c r="C7">
        <v>30</v>
      </c>
      <c r="D7" s="8">
        <f t="shared" si="0"/>
        <v>45067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D2BDF-2FD2-4C6F-AF45-5C0C5BDF9705}">
  <dimension ref="A1:E4"/>
  <sheetViews>
    <sheetView workbookViewId="0">
      <selection activeCell="F4" sqref="F4"/>
    </sheetView>
  </sheetViews>
  <sheetFormatPr defaultRowHeight="15"/>
  <cols>
    <col min="1" max="1" width="18.140625" customWidth="1"/>
    <col min="2" max="4" width="10.85546875" bestFit="1" customWidth="1"/>
  </cols>
  <sheetData>
    <row r="1" spans="1:5">
      <c r="A1" s="3" t="s">
        <v>38</v>
      </c>
      <c r="B1" s="3">
        <v>1</v>
      </c>
      <c r="C1" s="3">
        <v>2</v>
      </c>
      <c r="D1" s="3">
        <v>3</v>
      </c>
      <c r="E1" s="3" t="s">
        <v>39</v>
      </c>
    </row>
    <row r="2" spans="1:5">
      <c r="A2" t="s">
        <v>40</v>
      </c>
      <c r="B2" s="4">
        <v>20000</v>
      </c>
      <c r="C2" s="4">
        <v>22500</v>
      </c>
      <c r="D2" s="4">
        <v>25000</v>
      </c>
      <c r="E2" s="7">
        <f>(D2/B2)^(1/$D$1)-1</f>
        <v>7.7217345015941907E-2</v>
      </c>
    </row>
    <row r="3" spans="1:5">
      <c r="A3" t="s">
        <v>41</v>
      </c>
      <c r="B3" s="4">
        <v>30000</v>
      </c>
      <c r="C3" s="4">
        <v>32500</v>
      </c>
      <c r="D3" s="4">
        <v>35000</v>
      </c>
      <c r="E3" s="7">
        <f t="shared" ref="E3:E4" si="0">(D3/B3)^(1/$D$1)-1</f>
        <v>5.2726599609396629E-2</v>
      </c>
    </row>
    <row r="4" spans="1:5">
      <c r="A4" t="s">
        <v>42</v>
      </c>
      <c r="B4" s="4">
        <v>40000</v>
      </c>
      <c r="C4" s="4">
        <v>42500</v>
      </c>
      <c r="D4" s="4">
        <v>45000</v>
      </c>
      <c r="E4" s="7">
        <f t="shared" si="0"/>
        <v>4.0041911525952045E-2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2CE-7A5E-4708-81FF-61369BBA9116}">
  <dimension ref="A1:E4"/>
  <sheetViews>
    <sheetView workbookViewId="0">
      <selection activeCell="F4" sqref="F4"/>
    </sheetView>
  </sheetViews>
  <sheetFormatPr defaultRowHeight="15"/>
  <cols>
    <col min="2" max="3" width="11.85546875" bestFit="1" customWidth="1"/>
    <col min="4" max="4" width="10.85546875" bestFit="1" customWidth="1"/>
    <col min="5" max="5" width="11.85546875" bestFit="1" customWidth="1"/>
  </cols>
  <sheetData>
    <row r="1" spans="1:5">
      <c r="A1" s="3" t="s">
        <v>43</v>
      </c>
      <c r="B1" s="3" t="s">
        <v>44</v>
      </c>
      <c r="C1" s="3" t="s">
        <v>45</v>
      </c>
      <c r="D1" s="3" t="s">
        <v>0</v>
      </c>
      <c r="E1" s="3" t="s">
        <v>46</v>
      </c>
    </row>
    <row r="2" spans="1:5">
      <c r="A2">
        <v>1</v>
      </c>
      <c r="B2" s="4">
        <v>100000</v>
      </c>
      <c r="C2" s="4">
        <v>108000</v>
      </c>
      <c r="D2" s="4">
        <v>20000</v>
      </c>
      <c r="E2" s="4">
        <f>B2-C2-D2</f>
        <v>-28000</v>
      </c>
    </row>
    <row r="3" spans="1:5">
      <c r="A3">
        <v>2</v>
      </c>
      <c r="B3" s="4">
        <v>150000</v>
      </c>
      <c r="C3" s="4">
        <v>90000</v>
      </c>
      <c r="D3" s="4">
        <v>30000</v>
      </c>
      <c r="E3" s="4">
        <f t="shared" ref="E3:E4" si="0">B3-C3-D3</f>
        <v>30000</v>
      </c>
    </row>
    <row r="4" spans="1:5">
      <c r="A4">
        <v>3</v>
      </c>
      <c r="B4" s="4">
        <v>230000</v>
      </c>
      <c r="C4" s="4">
        <v>90000</v>
      </c>
      <c r="D4" s="4">
        <v>40000</v>
      </c>
      <c r="E4" s="4">
        <f t="shared" si="0"/>
        <v>100000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533AC-6746-4A91-9A4E-95C6912D1356}">
  <dimension ref="A1:D13"/>
  <sheetViews>
    <sheetView workbookViewId="0">
      <selection activeCell="E13" sqref="E13"/>
    </sheetView>
  </sheetViews>
  <sheetFormatPr defaultRowHeight="15"/>
  <cols>
    <col min="3" max="3" width="36.42578125" customWidth="1"/>
  </cols>
  <sheetData>
    <row r="1" spans="1:4">
      <c r="A1" s="3" t="s">
        <v>47</v>
      </c>
      <c r="B1" s="3" t="s">
        <v>48</v>
      </c>
      <c r="C1" s="3" t="s">
        <v>49</v>
      </c>
      <c r="D1" s="3" t="s">
        <v>31</v>
      </c>
    </row>
    <row r="2" spans="1:4">
      <c r="A2" s="2">
        <v>1</v>
      </c>
      <c r="B2" s="2">
        <v>1</v>
      </c>
      <c r="C2" s="2" t="s">
        <v>50</v>
      </c>
      <c r="D2" s="2"/>
    </row>
    <row r="3" spans="1:4">
      <c r="A3">
        <v>2</v>
      </c>
      <c r="B3" t="s">
        <v>51</v>
      </c>
      <c r="C3" t="s">
        <v>52</v>
      </c>
    </row>
    <row r="4" spans="1:4">
      <c r="A4">
        <v>3</v>
      </c>
      <c r="B4" t="s">
        <v>53</v>
      </c>
      <c r="C4" t="s">
        <v>54</v>
      </c>
      <c r="D4">
        <v>1</v>
      </c>
    </row>
    <row r="5" spans="1:4">
      <c r="A5">
        <v>3</v>
      </c>
      <c r="B5" t="s">
        <v>55</v>
      </c>
      <c r="C5" t="s">
        <v>56</v>
      </c>
      <c r="D5">
        <v>4</v>
      </c>
    </row>
    <row r="6" spans="1:4">
      <c r="A6" s="9">
        <v>2</v>
      </c>
      <c r="B6" s="9" t="s">
        <v>57</v>
      </c>
      <c r="C6" s="9" t="s">
        <v>58</v>
      </c>
      <c r="D6" s="9"/>
    </row>
    <row r="7" spans="1:4">
      <c r="A7">
        <v>3</v>
      </c>
      <c r="B7" t="s">
        <v>59</v>
      </c>
      <c r="C7" t="s">
        <v>60</v>
      </c>
      <c r="D7">
        <v>7</v>
      </c>
    </row>
    <row r="8" spans="1:4">
      <c r="A8" s="2">
        <v>2</v>
      </c>
      <c r="B8" s="2" t="s">
        <v>61</v>
      </c>
      <c r="C8" s="2" t="s">
        <v>62</v>
      </c>
      <c r="D8" s="2"/>
    </row>
    <row r="9" spans="1:4">
      <c r="A9">
        <v>3</v>
      </c>
      <c r="B9" t="s">
        <v>63</v>
      </c>
      <c r="C9" t="s">
        <v>64</v>
      </c>
      <c r="D9">
        <v>3</v>
      </c>
    </row>
    <row r="10" spans="1:4">
      <c r="A10">
        <v>3</v>
      </c>
      <c r="B10" t="s">
        <v>65</v>
      </c>
      <c r="C10" t="s">
        <v>66</v>
      </c>
      <c r="D10">
        <v>7</v>
      </c>
    </row>
    <row r="11" spans="1:4">
      <c r="A11" s="2">
        <v>2</v>
      </c>
      <c r="B11" s="2" t="s">
        <v>67</v>
      </c>
      <c r="C11" s="2" t="s">
        <v>68</v>
      </c>
      <c r="D11" s="2"/>
    </row>
    <row r="12" spans="1:4">
      <c r="A12">
        <v>3</v>
      </c>
      <c r="B12" t="s">
        <v>69</v>
      </c>
      <c r="C12" t="s">
        <v>70</v>
      </c>
      <c r="D12">
        <v>2</v>
      </c>
    </row>
    <row r="13" spans="1:4">
      <c r="A13" s="2"/>
      <c r="B13" s="2"/>
      <c r="C13" s="2"/>
      <c r="D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9F0BD-B617-4313-8657-1D84FF8247FE}">
  <dimension ref="A1:AD7"/>
  <sheetViews>
    <sheetView workbookViewId="0">
      <selection activeCell="AC7" sqref="AC7"/>
    </sheetView>
  </sheetViews>
  <sheetFormatPr defaultRowHeight="15"/>
  <cols>
    <col min="1" max="1" width="36.42578125" customWidth="1"/>
    <col min="2" max="3" width="11.42578125" bestFit="1" customWidth="1"/>
    <col min="5" max="30" width="7.140625" bestFit="1" customWidth="1"/>
  </cols>
  <sheetData>
    <row r="1" spans="1:30">
      <c r="A1" s="3" t="s">
        <v>49</v>
      </c>
      <c r="B1" t="s">
        <v>71</v>
      </c>
      <c r="C1" t="s">
        <v>72</v>
      </c>
      <c r="E1" s="10">
        <v>44927</v>
      </c>
      <c r="F1" s="10">
        <v>44928</v>
      </c>
      <c r="G1" s="10">
        <v>44929</v>
      </c>
      <c r="H1" s="10">
        <v>44930</v>
      </c>
      <c r="I1" s="10">
        <v>44931</v>
      </c>
      <c r="J1" s="10">
        <v>44932</v>
      </c>
      <c r="K1" s="10">
        <v>44933</v>
      </c>
      <c r="L1" s="10">
        <v>44934</v>
      </c>
      <c r="M1" s="10">
        <v>44935</v>
      </c>
      <c r="N1" s="10">
        <v>44936</v>
      </c>
      <c r="O1" s="10">
        <v>44937</v>
      </c>
      <c r="P1" s="10">
        <v>44938</v>
      </c>
      <c r="Q1" s="10">
        <v>44939</v>
      </c>
      <c r="R1" s="10">
        <v>44940</v>
      </c>
      <c r="S1" s="10">
        <v>44941</v>
      </c>
      <c r="T1" s="10">
        <v>44942</v>
      </c>
      <c r="U1" s="10">
        <v>44943</v>
      </c>
      <c r="V1" s="10">
        <v>44944</v>
      </c>
      <c r="W1" s="10">
        <v>44945</v>
      </c>
      <c r="X1" s="10">
        <v>44946</v>
      </c>
      <c r="Y1" s="10">
        <v>44947</v>
      </c>
      <c r="Z1" s="10">
        <v>44948</v>
      </c>
      <c r="AA1" s="10">
        <v>44949</v>
      </c>
      <c r="AB1" s="10">
        <v>44950</v>
      </c>
      <c r="AC1" s="10"/>
      <c r="AD1" s="10"/>
    </row>
    <row r="2" spans="1:30">
      <c r="A2" t="s">
        <v>54</v>
      </c>
      <c r="B2" s="8">
        <v>44927</v>
      </c>
      <c r="C2" s="8">
        <v>44927</v>
      </c>
      <c r="E2" t="str">
        <f>IF(AND(E$1&gt;=$B2,E$1&lt;=$C2),"x","")</f>
        <v>x</v>
      </c>
      <c r="F2" t="str">
        <f>IF(AND(F$1&gt;=$B2,F$1&lt;=$C2),"x","")</f>
        <v/>
      </c>
    </row>
    <row r="3" spans="1:30">
      <c r="A3" t="s">
        <v>56</v>
      </c>
      <c r="B3" s="8">
        <v>44928</v>
      </c>
      <c r="C3" s="8">
        <v>44931</v>
      </c>
      <c r="E3" t="str">
        <f>IF(AND(E$1&gt;=$B3,E$1&lt;=$C3),"x","")</f>
        <v/>
      </c>
      <c r="F3" t="str">
        <f>IF(AND(F$1&gt;=$B3,F$1&lt;=$C3),"x","")</f>
        <v>x</v>
      </c>
      <c r="G3" t="str">
        <f t="shared" ref="G3:AD7" si="0">IF(AND(G$1&gt;=$B3,G$1&lt;=$C3),"x","")</f>
        <v>x</v>
      </c>
      <c r="H3" t="str">
        <f t="shared" si="0"/>
        <v>x</v>
      </c>
      <c r="I3" t="str">
        <f t="shared" si="0"/>
        <v>x</v>
      </c>
      <c r="J3" t="str">
        <f t="shared" si="0"/>
        <v/>
      </c>
      <c r="K3" t="str">
        <f t="shared" si="0"/>
        <v/>
      </c>
      <c r="L3" t="str">
        <f t="shared" si="0"/>
        <v/>
      </c>
      <c r="M3" t="str">
        <f t="shared" si="0"/>
        <v/>
      </c>
      <c r="N3" t="str">
        <f t="shared" si="0"/>
        <v/>
      </c>
      <c r="O3" t="str">
        <f t="shared" si="0"/>
        <v/>
      </c>
      <c r="P3" t="str">
        <f t="shared" si="0"/>
        <v/>
      </c>
      <c r="Q3" t="str">
        <f t="shared" si="0"/>
        <v/>
      </c>
      <c r="R3" t="str">
        <f t="shared" si="0"/>
        <v/>
      </c>
      <c r="S3" t="str">
        <f t="shared" si="0"/>
        <v/>
      </c>
      <c r="T3" t="str">
        <f t="shared" si="0"/>
        <v/>
      </c>
      <c r="U3" t="str">
        <f t="shared" si="0"/>
        <v/>
      </c>
      <c r="V3" t="str">
        <f t="shared" si="0"/>
        <v/>
      </c>
      <c r="W3" t="str">
        <f t="shared" si="0"/>
        <v/>
      </c>
      <c r="X3" t="str">
        <f t="shared" si="0"/>
        <v/>
      </c>
      <c r="Y3" t="str">
        <f t="shared" si="0"/>
        <v/>
      </c>
      <c r="Z3" t="str">
        <f t="shared" si="0"/>
        <v/>
      </c>
      <c r="AA3" t="str">
        <f t="shared" si="0"/>
        <v/>
      </c>
      <c r="AB3" t="str">
        <f t="shared" si="0"/>
        <v/>
      </c>
      <c r="AC3" t="str">
        <f t="shared" si="0"/>
        <v/>
      </c>
      <c r="AD3" t="str">
        <f t="shared" si="0"/>
        <v/>
      </c>
    </row>
    <row r="4" spans="1:30">
      <c r="A4" t="s">
        <v>60</v>
      </c>
      <c r="B4" s="8">
        <v>44932</v>
      </c>
      <c r="C4" s="8">
        <v>44938</v>
      </c>
      <c r="F4" t="str">
        <f t="shared" ref="F4:F7" si="1">IF(AND(F$1&gt;=$B4,F$1&lt;=$C4),"x","")</f>
        <v/>
      </c>
      <c r="G4" t="str">
        <f t="shared" si="0"/>
        <v/>
      </c>
      <c r="H4" t="str">
        <f t="shared" si="0"/>
        <v/>
      </c>
      <c r="I4" t="str">
        <f t="shared" si="0"/>
        <v/>
      </c>
      <c r="J4" t="str">
        <f t="shared" si="0"/>
        <v>x</v>
      </c>
      <c r="K4" t="str">
        <f t="shared" si="0"/>
        <v>x</v>
      </c>
      <c r="L4" t="str">
        <f t="shared" si="0"/>
        <v>x</v>
      </c>
      <c r="M4" t="str">
        <f t="shared" si="0"/>
        <v>x</v>
      </c>
      <c r="N4" t="str">
        <f t="shared" si="0"/>
        <v>x</v>
      </c>
      <c r="O4" t="str">
        <f t="shared" si="0"/>
        <v>x</v>
      </c>
      <c r="P4" t="str">
        <f t="shared" si="0"/>
        <v>x</v>
      </c>
      <c r="Q4" t="str">
        <f t="shared" si="0"/>
        <v/>
      </c>
      <c r="R4" t="str">
        <f t="shared" si="0"/>
        <v/>
      </c>
      <c r="S4" t="str">
        <f t="shared" si="0"/>
        <v/>
      </c>
      <c r="T4" t="str">
        <f t="shared" si="0"/>
        <v/>
      </c>
      <c r="U4" t="str">
        <f t="shared" si="0"/>
        <v/>
      </c>
      <c r="V4" t="str">
        <f t="shared" si="0"/>
        <v/>
      </c>
      <c r="W4" t="str">
        <f t="shared" si="0"/>
        <v/>
      </c>
      <c r="X4" t="str">
        <f t="shared" si="0"/>
        <v/>
      </c>
      <c r="Y4" t="str">
        <f t="shared" si="0"/>
        <v/>
      </c>
      <c r="Z4" t="str">
        <f t="shared" si="0"/>
        <v/>
      </c>
      <c r="AA4" t="str">
        <f t="shared" si="0"/>
        <v/>
      </c>
      <c r="AB4" t="str">
        <f t="shared" si="0"/>
        <v/>
      </c>
      <c r="AC4" t="str">
        <f t="shared" si="0"/>
        <v/>
      </c>
      <c r="AD4" t="str">
        <f t="shared" si="0"/>
        <v/>
      </c>
    </row>
    <row r="5" spans="1:30">
      <c r="A5" t="s">
        <v>64</v>
      </c>
      <c r="B5" s="8">
        <v>44939</v>
      </c>
      <c r="C5" s="8">
        <v>44941</v>
      </c>
      <c r="F5" t="str">
        <f t="shared" si="1"/>
        <v/>
      </c>
      <c r="G5" t="str">
        <f t="shared" si="0"/>
        <v/>
      </c>
      <c r="H5" t="str">
        <f t="shared" si="0"/>
        <v/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>x</v>
      </c>
      <c r="R5" t="str">
        <f t="shared" si="0"/>
        <v>x</v>
      </c>
      <c r="S5" t="str">
        <f t="shared" si="0"/>
        <v>x</v>
      </c>
      <c r="T5" t="str">
        <f t="shared" si="0"/>
        <v/>
      </c>
      <c r="U5" t="str">
        <f t="shared" si="0"/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</row>
    <row r="6" spans="1:30">
      <c r="A6" t="s">
        <v>66</v>
      </c>
      <c r="B6" s="8">
        <v>44942</v>
      </c>
      <c r="C6" s="8">
        <v>44948</v>
      </c>
      <c r="F6" t="str">
        <f t="shared" si="1"/>
        <v/>
      </c>
      <c r="G6" t="str">
        <f t="shared" si="0"/>
        <v/>
      </c>
      <c r="H6" t="str">
        <f t="shared" si="0"/>
        <v/>
      </c>
      <c r="I6" t="str">
        <f t="shared" si="0"/>
        <v/>
      </c>
      <c r="J6" t="str">
        <f t="shared" si="0"/>
        <v/>
      </c>
      <c r="K6" t="str">
        <f t="shared" si="0"/>
        <v/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  <c r="R6" t="str">
        <f t="shared" si="0"/>
        <v/>
      </c>
      <c r="S6" t="str">
        <f t="shared" si="0"/>
        <v/>
      </c>
      <c r="T6" t="str">
        <f t="shared" si="0"/>
        <v>x</v>
      </c>
      <c r="U6" t="str">
        <f t="shared" si="0"/>
        <v>x</v>
      </c>
      <c r="V6" t="str">
        <f t="shared" si="0"/>
        <v>x</v>
      </c>
      <c r="W6" t="str">
        <f t="shared" si="0"/>
        <v>x</v>
      </c>
      <c r="X6" t="str">
        <f t="shared" si="0"/>
        <v>x</v>
      </c>
      <c r="Y6" t="str">
        <f t="shared" si="0"/>
        <v>x</v>
      </c>
      <c r="Z6" t="str">
        <f t="shared" si="0"/>
        <v>x</v>
      </c>
      <c r="AA6" t="str">
        <f t="shared" si="0"/>
        <v/>
      </c>
      <c r="AB6" t="str">
        <f t="shared" si="0"/>
        <v/>
      </c>
      <c r="AC6" t="str">
        <f t="shared" si="0"/>
        <v/>
      </c>
      <c r="AD6" t="str">
        <f t="shared" si="0"/>
        <v/>
      </c>
    </row>
    <row r="7" spans="1:30">
      <c r="A7" t="s">
        <v>70</v>
      </c>
      <c r="B7" s="8">
        <v>44949</v>
      </c>
      <c r="C7" s="8">
        <v>44950</v>
      </c>
      <c r="F7" t="str">
        <f t="shared" si="1"/>
        <v/>
      </c>
      <c r="G7" t="str">
        <f t="shared" si="0"/>
        <v/>
      </c>
      <c r="H7" t="str">
        <f t="shared" si="0"/>
        <v/>
      </c>
      <c r="I7" t="str">
        <f t="shared" si="0"/>
        <v/>
      </c>
      <c r="J7" t="str">
        <f t="shared" si="0"/>
        <v/>
      </c>
      <c r="K7" t="str">
        <f t="shared" si="0"/>
        <v/>
      </c>
      <c r="L7" t="str">
        <f t="shared" si="0"/>
        <v/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 t="str">
        <f t="shared" si="0"/>
        <v>x</v>
      </c>
      <c r="AB7" t="str">
        <f t="shared" si="0"/>
        <v>x</v>
      </c>
      <c r="AC7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2023-05-23T18:12:32Z</dcterms:created>
  <dcterms:modified xsi:type="dcterms:W3CDTF">2023-05-23T19:56:02Z</dcterms:modified>
  <cp:category/>
  <cp:contentStatus/>
</cp:coreProperties>
</file>