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kakönyvtár\Kovács Máté\PythonSuli\DIGI KULT ÉRETTSÉGI GYAKORLÁS\szallas\"/>
    </mc:Choice>
  </mc:AlternateContent>
  <xr:revisionPtr revIDLastSave="0" documentId="13_ncr:1_{8E25A5F7-5430-47AC-821B-73BBCB7D54A4}" xr6:coauthVersionLast="36" xr6:coauthVersionMax="36" xr10:uidLastSave="{00000000-0000-0000-0000-000000000000}"/>
  <bookViews>
    <workbookView xWindow="0" yWindow="0" windowWidth="14475" windowHeight="3735" xr2:uid="{5AA50D99-B236-423E-AB99-A407DD504203}"/>
  </bookViews>
  <sheets>
    <sheet name="szall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5" i="1"/>
  <c r="R3" i="1"/>
  <c r="P11" i="1"/>
  <c r="M11" i="1"/>
  <c r="M12" i="1"/>
  <c r="M13" i="1"/>
  <c r="M14" i="1"/>
  <c r="M15" i="1"/>
  <c r="M16" i="1"/>
  <c r="M17" i="1"/>
  <c r="M18" i="1"/>
  <c r="M19" i="1"/>
  <c r="M20" i="1"/>
  <c r="M21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11" i="1"/>
  <c r="J12" i="1"/>
  <c r="J13" i="1"/>
  <c r="J14" i="1"/>
  <c r="J15" i="1"/>
  <c r="J16" i="1"/>
  <c r="J17" i="1"/>
  <c r="J18" i="1"/>
  <c r="J19" i="1"/>
  <c r="J20" i="1"/>
  <c r="J21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<sst xmlns="http://schemas.openxmlformats.org/spreadsheetml/2006/main" count="35" uniqueCount="28">
  <si>
    <t>kód</t>
  </si>
  <si>
    <t>honnan</t>
  </si>
  <si>
    <t>érkezés</t>
  </si>
  <si>
    <t>távozás</t>
  </si>
  <si>
    <t>reggeli</t>
  </si>
  <si>
    <t>ebéd</t>
  </si>
  <si>
    <t>vacsora</t>
  </si>
  <si>
    <t>fiú</t>
  </si>
  <si>
    <t>lány</t>
  </si>
  <si>
    <t>létszám</t>
  </si>
  <si>
    <t>szállás</t>
  </si>
  <si>
    <t>étkezés</t>
  </si>
  <si>
    <t>szobák száma</t>
  </si>
  <si>
    <t>Budapest</t>
  </si>
  <si>
    <t>Pécs</t>
  </si>
  <si>
    <t>Eger</t>
  </si>
  <si>
    <t>Sopron</t>
  </si>
  <si>
    <t>határ</t>
  </si>
  <si>
    <t>Győr</t>
  </si>
  <si>
    <t>Új csoport</t>
  </si>
  <si>
    <t>Vác</t>
  </si>
  <si>
    <t>érkezik</t>
  </si>
  <si>
    <t>távozik</t>
  </si>
  <si>
    <t>jöhetnek?</t>
  </si>
  <si>
    <t>Segédszámítás</t>
  </si>
  <si>
    <t>benne van az erkezesben - kizaro ok</t>
  </si>
  <si>
    <t>ha nincs benne - alatta tőle korábbi érkezes es a mostani kulonbsege</t>
  </si>
  <si>
    <t>korábbi vége után vagy aznap érkezünk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</si>
</sst>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7967-AD85-4349-88C3-4A64FA4AECEB}">
  <dimension ref="A1:R21"/>
  <sheetViews>
    <sheetView tabSelected="1" workbookViewId="0">
      <selection activeCell="R7" sqref="R7"/>
    </sheetView>
  </sheetViews>
  <sheetFormatPr defaultRowHeight="15" x14ac:dyDescent="0.25"/>
  <cols>
    <col min="3" max="3" width="12.5703125" customWidth="1"/>
    <col min="4" max="4" width="12.28515625" customWidth="1"/>
    <col min="13" max="13" width="12.85546875" bestFit="1" customWidth="1"/>
    <col min="15" max="15" width="10" bestFit="1" customWidth="1"/>
    <col min="16" max="16" width="10.7109375" customWidth="1"/>
    <col min="18" max="18" width="63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10</v>
      </c>
      <c r="P1">
        <v>3000</v>
      </c>
      <c r="R1" t="s">
        <v>24</v>
      </c>
    </row>
    <row r="2" spans="1:18" x14ac:dyDescent="0.25">
      <c r="A2">
        <v>1</v>
      </c>
      <c r="B2" t="s">
        <v>13</v>
      </c>
      <c r="C2" s="1">
        <v>43965</v>
      </c>
      <c r="D2" s="1">
        <v>43967</v>
      </c>
      <c r="E2">
        <v>2</v>
      </c>
      <c r="F2">
        <v>2</v>
      </c>
      <c r="G2">
        <v>2</v>
      </c>
      <c r="H2">
        <v>14</v>
      </c>
      <c r="I2">
        <v>20</v>
      </c>
      <c r="J2">
        <f>SUM(H2:I2)</f>
        <v>34</v>
      </c>
      <c r="K2">
        <f>J2*$P$1</f>
        <v>102000</v>
      </c>
      <c r="L2">
        <f>J2*SUM($P$2:$P$4)</f>
        <v>108800</v>
      </c>
      <c r="M2">
        <f>IF(MOD(H2,4)&gt;0,ROUNDDOWN(H2/4,0)+1,H2/4)+IF(MOD(I2,4)&gt;0,ROUNDDOWN(I2/4,0)+1,I2/4)</f>
        <v>9</v>
      </c>
      <c r="O2" t="s">
        <v>4</v>
      </c>
      <c r="P2">
        <v>700</v>
      </c>
      <c r="R2" t="s">
        <v>25</v>
      </c>
    </row>
    <row r="3" spans="1:18" x14ac:dyDescent="0.25">
      <c r="A3">
        <v>2</v>
      </c>
      <c r="B3" t="s">
        <v>14</v>
      </c>
      <c r="C3" s="1">
        <v>43983</v>
      </c>
      <c r="D3" s="1">
        <v>43985</v>
      </c>
      <c r="E3">
        <v>2</v>
      </c>
      <c r="F3">
        <v>1</v>
      </c>
      <c r="G3">
        <v>1</v>
      </c>
      <c r="H3">
        <v>13</v>
      </c>
      <c r="I3">
        <v>12</v>
      </c>
      <c r="J3">
        <f t="shared" ref="J3:J21" si="0">SUM(H3:I3)</f>
        <v>25</v>
      </c>
      <c r="K3">
        <f t="shared" ref="K3:K21" si="1">J3*$P$1</f>
        <v>75000</v>
      </c>
      <c r="L3">
        <f t="shared" ref="L3:L21" si="2">J3*SUM($P$2:$P$4)</f>
        <v>80000</v>
      </c>
      <c r="M3">
        <f t="shared" ref="M3:M21" si="3">IF(MOD(H3,4)&gt;0,ROUNDDOWN(H3/4,0)+1,H3/4)+IF(MOD(I3,4)&gt;0,ROUNDDOWN(I3/4,0)+1,I3/4)</f>
        <v>7</v>
      </c>
      <c r="O3" t="s">
        <v>5</v>
      </c>
      <c r="P3">
        <v>1400</v>
      </c>
      <c r="R3" t="str">
        <f>IF(IFERROR(MATCH(P9,C2:C21,0),0),"benne van","nincs benne ")</f>
        <v xml:space="preserve">nincs benne </v>
      </c>
    </row>
    <row r="4" spans="1:18" x14ac:dyDescent="0.25">
      <c r="A4">
        <v>3</v>
      </c>
      <c r="B4" t="s">
        <v>13</v>
      </c>
      <c r="C4" s="1">
        <v>43990</v>
      </c>
      <c r="D4" s="1">
        <v>43991</v>
      </c>
      <c r="E4">
        <v>1</v>
      </c>
      <c r="F4">
        <v>0</v>
      </c>
      <c r="G4">
        <v>1</v>
      </c>
      <c r="H4">
        <v>16</v>
      </c>
      <c r="I4">
        <v>12</v>
      </c>
      <c r="J4">
        <f t="shared" si="0"/>
        <v>28</v>
      </c>
      <c r="K4">
        <f t="shared" si="1"/>
        <v>84000</v>
      </c>
      <c r="L4">
        <f t="shared" si="2"/>
        <v>89600</v>
      </c>
      <c r="M4">
        <f t="shared" si="3"/>
        <v>7</v>
      </c>
      <c r="O4" t="s">
        <v>6</v>
      </c>
      <c r="P4">
        <v>1100</v>
      </c>
      <c r="R4" t="s">
        <v>26</v>
      </c>
    </row>
    <row r="5" spans="1:18" x14ac:dyDescent="0.25">
      <c r="A5">
        <v>4</v>
      </c>
      <c r="B5" t="s">
        <v>15</v>
      </c>
      <c r="C5" s="1">
        <v>43991</v>
      </c>
      <c r="D5" s="1">
        <v>43994</v>
      </c>
      <c r="E5">
        <v>3</v>
      </c>
      <c r="F5">
        <v>2</v>
      </c>
      <c r="G5">
        <v>2</v>
      </c>
      <c r="H5">
        <v>25</v>
      </c>
      <c r="I5">
        <v>8</v>
      </c>
      <c r="J5">
        <f t="shared" si="0"/>
        <v>33</v>
      </c>
      <c r="K5">
        <f t="shared" si="1"/>
        <v>99000</v>
      </c>
      <c r="L5">
        <f t="shared" si="2"/>
        <v>105600</v>
      </c>
      <c r="M5">
        <f t="shared" si="3"/>
        <v>9</v>
      </c>
      <c r="R5" s="2">
        <f>P9-INDEX(C2:C21,MATCH(P9,C2:C21,1))</f>
        <v>3</v>
      </c>
    </row>
    <row r="6" spans="1:18" x14ac:dyDescent="0.25">
      <c r="A6">
        <v>5</v>
      </c>
      <c r="B6" t="s">
        <v>16</v>
      </c>
      <c r="C6" s="1">
        <v>43995</v>
      </c>
      <c r="D6" s="1">
        <v>43997</v>
      </c>
      <c r="E6">
        <v>2</v>
      </c>
      <c r="F6">
        <v>0</v>
      </c>
      <c r="G6">
        <v>1</v>
      </c>
      <c r="H6">
        <v>12</v>
      </c>
      <c r="I6">
        <v>12</v>
      </c>
      <c r="J6">
        <f t="shared" si="0"/>
        <v>24</v>
      </c>
      <c r="K6">
        <f t="shared" si="1"/>
        <v>72000</v>
      </c>
      <c r="L6">
        <f t="shared" si="2"/>
        <v>76800</v>
      </c>
      <c r="M6">
        <f t="shared" si="3"/>
        <v>6</v>
      </c>
      <c r="O6" t="s">
        <v>17</v>
      </c>
      <c r="P6">
        <v>30</v>
      </c>
      <c r="R6" t="s">
        <v>27</v>
      </c>
    </row>
    <row r="7" spans="1:18" x14ac:dyDescent="0.25">
      <c r="A7">
        <v>6</v>
      </c>
      <c r="B7" t="s">
        <v>15</v>
      </c>
      <c r="C7" s="1">
        <v>44077</v>
      </c>
      <c r="D7" s="1">
        <v>44079</v>
      </c>
      <c r="E7">
        <v>2</v>
      </c>
      <c r="F7">
        <v>1</v>
      </c>
      <c r="G7">
        <v>2</v>
      </c>
      <c r="H7">
        <v>15</v>
      </c>
      <c r="I7">
        <v>17</v>
      </c>
      <c r="J7">
        <f t="shared" si="0"/>
        <v>32</v>
      </c>
      <c r="K7">
        <f t="shared" si="1"/>
        <v>96000</v>
      </c>
      <c r="L7">
        <f t="shared" si="2"/>
        <v>102400</v>
      </c>
      <c r="M7">
        <f t="shared" si="3"/>
        <v>9</v>
      </c>
      <c r="R7" t="b">
        <f>INDEX(D2:D21,MATCH(P9,C2:C21,1))&lt;=P10</f>
        <v>0</v>
      </c>
    </row>
    <row r="8" spans="1:18" x14ac:dyDescent="0.25">
      <c r="A8">
        <v>7</v>
      </c>
      <c r="B8" t="s">
        <v>18</v>
      </c>
      <c r="C8" s="1">
        <v>44079</v>
      </c>
      <c r="D8" s="1">
        <v>44080</v>
      </c>
      <c r="E8">
        <v>1</v>
      </c>
      <c r="F8">
        <v>0</v>
      </c>
      <c r="G8">
        <v>1</v>
      </c>
      <c r="H8">
        <v>12</v>
      </c>
      <c r="I8">
        <v>17</v>
      </c>
      <c r="J8">
        <f t="shared" si="0"/>
        <v>29</v>
      </c>
      <c r="K8">
        <f t="shared" si="1"/>
        <v>87000</v>
      </c>
      <c r="L8">
        <f t="shared" si="2"/>
        <v>92800</v>
      </c>
      <c r="M8">
        <f t="shared" si="3"/>
        <v>8</v>
      </c>
      <c r="O8" t="s">
        <v>19</v>
      </c>
    </row>
    <row r="9" spans="1:18" x14ac:dyDescent="0.25">
      <c r="A9">
        <v>8</v>
      </c>
      <c r="B9" t="s">
        <v>20</v>
      </c>
      <c r="C9" s="1">
        <v>44080</v>
      </c>
      <c r="D9" s="1">
        <v>44082</v>
      </c>
      <c r="E9">
        <v>2</v>
      </c>
      <c r="F9">
        <v>2</v>
      </c>
      <c r="G9">
        <v>2</v>
      </c>
      <c r="H9">
        <v>11</v>
      </c>
      <c r="I9">
        <v>13</v>
      </c>
      <c r="J9">
        <f t="shared" si="0"/>
        <v>24</v>
      </c>
      <c r="K9">
        <f t="shared" si="1"/>
        <v>72000</v>
      </c>
      <c r="L9">
        <f t="shared" si="2"/>
        <v>76800</v>
      </c>
      <c r="M9">
        <f t="shared" si="3"/>
        <v>7</v>
      </c>
      <c r="O9" t="s">
        <v>21</v>
      </c>
      <c r="P9" s="1">
        <v>43994</v>
      </c>
    </row>
    <row r="10" spans="1:18" x14ac:dyDescent="0.25">
      <c r="A10">
        <v>9</v>
      </c>
      <c r="B10" t="s">
        <v>13</v>
      </c>
      <c r="C10" s="1">
        <v>44084</v>
      </c>
      <c r="D10" s="1">
        <v>44087</v>
      </c>
      <c r="E10">
        <v>3</v>
      </c>
      <c r="F10">
        <v>2</v>
      </c>
      <c r="G10">
        <v>3</v>
      </c>
      <c r="H10">
        <v>10</v>
      </c>
      <c r="I10">
        <v>15</v>
      </c>
      <c r="J10">
        <f t="shared" si="0"/>
        <v>25</v>
      </c>
      <c r="K10">
        <f t="shared" si="1"/>
        <v>75000</v>
      </c>
      <c r="L10">
        <f t="shared" si="2"/>
        <v>80000</v>
      </c>
      <c r="M10">
        <f t="shared" si="3"/>
        <v>7</v>
      </c>
      <c r="O10" t="s">
        <v>22</v>
      </c>
      <c r="P10" s="1">
        <v>43990</v>
      </c>
    </row>
    <row r="11" spans="1:18" x14ac:dyDescent="0.25">
      <c r="A11">
        <v>10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O11" t="s">
        <v>23</v>
      </c>
      <c r="P11">
        <f>MATCH(P9,C2:C21,1)</f>
        <v>4</v>
      </c>
    </row>
    <row r="12" spans="1:18" x14ac:dyDescent="0.25">
      <c r="A12">
        <v>11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8" x14ac:dyDescent="0.25">
      <c r="A13">
        <v>12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8" x14ac:dyDescent="0.25">
      <c r="A14">
        <v>13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8" x14ac:dyDescent="0.25">
      <c r="A15">
        <v>14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8" x14ac:dyDescent="0.25">
      <c r="A16">
        <v>15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25">
      <c r="A17">
        <v>16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5">
      <c r="A18">
        <v>17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25">
      <c r="A19">
        <v>18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5">
      <c r="A20">
        <v>19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5">
      <c r="A21">
        <v>20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0 S x W n X 1 Z y K n A A A A 9 w A A A B I A H A B D b 2 5 m a W c v U G F j a 2 F n Z S 5 4 b W w g o h g A K K A U A A A A A A A A A A A A A A A A A A A A A A A A A A A A h Y 8 x D o I w G I W v Q r r T F i R E y E 8 Z X B w k M T E a V 1 I r N E I x t L X c z c E j e Q U x i r o 5 v u 9 9 w 3 v 3 6 w 3 y o W 2 8 i + i 1 7 F S G A k y R J x T v D l J V G b L m 6 M 9 R z m B d 8 l N Z C W + U l U 4 H f c h Q b c w 5 J c Q 5 h 9 0 M d 3 1 F Q k o D s i 9 W G 1 6 L t k Q f W f 6 X f a m 0 K R U X i M H u N Y a F O I l x k M R R h C m Q i U I h 1 d c I x 8 H P 9 g f C w j b G 9 o L V 1 l 9 u g U w R y P s E e w B Q S w M E F A A C A A g A w 0 S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E s V o o i k e 4 D g A A A B E A A A A T A B w A R m 9 y b X V s Y X M v U 2 V j d G l v b j E u b S C i G A A o o B Q A A A A A A A A A A A A A A A A A A A A A A A A A A A A r T k 0 u y c z P U w i G 0 I b W A F B L A Q I t A B Q A A g A I A M N E s V p 1 9 W c i p w A A A P c A A A A S A A A A A A A A A A A A A A A A A A A A A A B D b 2 5 m a W c v U G F j a 2 F n Z S 5 4 b W x Q S w E C L Q A U A A I A C A D D R L F a D 8 r p q 6 Q A A A D p A A A A E w A A A A A A A A A A A A A A A A D z A A A A W 0 N v b n R l b n R f V H l w Z X N d L n h t b F B L A Q I t A B Q A A g A I A M N E s V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3 B d x M r g 3 M S r e M C L c I A m F h A A A A A A I A A A A A A A N m A A D A A A A A E A A A A E G C / N 4 T b D y V p D 4 g + 3 R / k + I A A A A A B I A A A K A A A A A Q A A A A a r U 5 R 8 + 3 c Z E Z x o 4 n l c p a 8 V A A A A D H t E k f x v w K M O R Q o o N p 3 h 8 m a l n Q S 3 E t y q 0 4 2 g C Z W V r 4 b x C E / n G V B r V m a / k 1 0 K t w i G 5 g k L H h T N T k 4 t o q P q M x w 3 2 q i 8 s x Z k P D 2 1 c H q E u 5 A o L p Q R Q A A A D M Q S I r W W D J d v j t g 0 x i m X i W y z 8 Q Q w = = < / D a t a M a s h u p > 
</file>

<file path=customXml/itemProps1.xml><?xml version="1.0" encoding="utf-8"?>
<ds:datastoreItem xmlns:ds="http://schemas.openxmlformats.org/officeDocument/2006/customXml" ds:itemID="{C3970721-994D-4D6E-B82F-8A0363BA59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Máté</dc:creator>
  <cp:lastModifiedBy>Kovács Máté</cp:lastModifiedBy>
  <dcterms:created xsi:type="dcterms:W3CDTF">2025-05-17T06:36:49Z</dcterms:created>
  <dcterms:modified xsi:type="dcterms:W3CDTF">2025-05-17T07:38:12Z</dcterms:modified>
</cp:coreProperties>
</file>