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9.xml" ContentType="application/vnd.openxmlformats-officedocument.drawingml.chart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KIT\Eigene Forschung\Paper\2021 - VIBN Referencial Model\"/>
    </mc:Choice>
  </mc:AlternateContent>
  <bookViews>
    <workbookView xWindow="0" yWindow="0" windowWidth="12200" windowHeight="6140" activeTab="3"/>
  </bookViews>
  <sheets>
    <sheet name="Overview" sheetId="1" r:id="rId1"/>
    <sheet name="Programmers" sheetId="2" r:id="rId2"/>
    <sheet name="Design_mechanical_and_electrica" sheetId="3" r:id="rId3"/>
    <sheet name="Initial_Operations_Ramp_Up_Team" sheetId="4" r:id="rId4"/>
    <sheet name="Production_and_Construction_Tea" sheetId="5" r:id="rId5"/>
    <sheet name="VFOC_Team" sheetId="6" r:id="rId6"/>
    <sheet name="Facility_Operator" sheetId="7" r:id="rId7"/>
    <sheet name="Planning_Team" sheetId="8" r:id="rId8"/>
    <sheet name="Message Transmission Times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D20" i="1"/>
  <c r="C20" i="1"/>
  <c r="E27" i="8"/>
  <c r="D27" i="8"/>
  <c r="C27" i="8"/>
  <c r="E25" i="8"/>
  <c r="D25" i="8"/>
  <c r="C25" i="8"/>
  <c r="G20" i="1"/>
  <c r="F20" i="1"/>
  <c r="G57" i="1"/>
  <c r="F57" i="1"/>
  <c r="E57" i="1"/>
  <c r="D57" i="1"/>
  <c r="C57" i="1"/>
  <c r="G47" i="1"/>
  <c r="F47" i="1"/>
  <c r="E47" i="1"/>
  <c r="D47" i="1"/>
  <c r="C47" i="1"/>
  <c r="G37" i="1"/>
  <c r="F37" i="1"/>
  <c r="E37" i="1"/>
  <c r="D37" i="1"/>
  <c r="C37" i="1"/>
  <c r="E19" i="1"/>
  <c r="D19" i="1"/>
  <c r="C19" i="1"/>
  <c r="E27" i="7"/>
  <c r="D27" i="7"/>
  <c r="C27" i="7"/>
  <c r="E25" i="7"/>
  <c r="D25" i="7"/>
  <c r="C25" i="7"/>
  <c r="G19" i="1"/>
  <c r="F19" i="1"/>
  <c r="G56" i="1"/>
  <c r="F56" i="1"/>
  <c r="E56" i="1"/>
  <c r="D56" i="1"/>
  <c r="C56" i="1"/>
  <c r="G46" i="1"/>
  <c r="F46" i="1"/>
  <c r="E46" i="1"/>
  <c r="D46" i="1"/>
  <c r="C46" i="1"/>
  <c r="G36" i="1"/>
  <c r="F36" i="1"/>
  <c r="E36" i="1"/>
  <c r="D36" i="1"/>
  <c r="C36" i="1"/>
  <c r="E18" i="1"/>
  <c r="D18" i="1"/>
  <c r="C18" i="1"/>
  <c r="E27" i="6"/>
  <c r="D27" i="6"/>
  <c r="C27" i="6"/>
  <c r="E25" i="6"/>
  <c r="D25" i="6"/>
  <c r="C25" i="6"/>
  <c r="G18" i="1"/>
  <c r="F18" i="1"/>
  <c r="G55" i="1"/>
  <c r="F55" i="1"/>
  <c r="E55" i="1"/>
  <c r="D55" i="1"/>
  <c r="C55" i="1"/>
  <c r="G45" i="1"/>
  <c r="F45" i="1"/>
  <c r="E45" i="1"/>
  <c r="D45" i="1"/>
  <c r="C45" i="1"/>
  <c r="G35" i="1"/>
  <c r="F35" i="1"/>
  <c r="E35" i="1"/>
  <c r="D35" i="1"/>
  <c r="C35" i="1"/>
  <c r="E17" i="1"/>
  <c r="D17" i="1"/>
  <c r="C17" i="1"/>
  <c r="E27" i="5"/>
  <c r="D27" i="5"/>
  <c r="C27" i="5"/>
  <c r="E25" i="5"/>
  <c r="D25" i="5"/>
  <c r="C25" i="5"/>
  <c r="G17" i="1"/>
  <c r="F17" i="1"/>
  <c r="G54" i="1"/>
  <c r="F54" i="1"/>
  <c r="E54" i="1"/>
  <c r="D54" i="1"/>
  <c r="C54" i="1"/>
  <c r="G44" i="1"/>
  <c r="F44" i="1"/>
  <c r="E44" i="1"/>
  <c r="D44" i="1"/>
  <c r="C44" i="1"/>
  <c r="G34" i="1"/>
  <c r="F34" i="1"/>
  <c r="E34" i="1"/>
  <c r="D34" i="1"/>
  <c r="C34" i="1"/>
  <c r="E16" i="1"/>
  <c r="D16" i="1"/>
  <c r="C16" i="1"/>
  <c r="E27" i="4"/>
  <c r="D27" i="4"/>
  <c r="C27" i="4"/>
  <c r="E25" i="4"/>
  <c r="D25" i="4"/>
  <c r="C25" i="4"/>
  <c r="G16" i="1"/>
  <c r="F16" i="1"/>
  <c r="G53" i="1"/>
  <c r="F53" i="1"/>
  <c r="E53" i="1"/>
  <c r="D53" i="1"/>
  <c r="C53" i="1"/>
  <c r="G43" i="1"/>
  <c r="F43" i="1"/>
  <c r="E43" i="1"/>
  <c r="D43" i="1"/>
  <c r="C43" i="1"/>
  <c r="G33" i="1"/>
  <c r="F33" i="1"/>
  <c r="E33" i="1"/>
  <c r="D33" i="1"/>
  <c r="C33" i="1"/>
  <c r="E15" i="1"/>
  <c r="D15" i="1"/>
  <c r="C15" i="1"/>
  <c r="E27" i="3"/>
  <c r="D27" i="3"/>
  <c r="C27" i="3"/>
  <c r="E25" i="3"/>
  <c r="D25" i="3"/>
  <c r="C25" i="3"/>
  <c r="G15" i="1"/>
  <c r="F15" i="1"/>
  <c r="G52" i="1"/>
  <c r="F52" i="1"/>
  <c r="E52" i="1"/>
  <c r="D52" i="1"/>
  <c r="C52" i="1"/>
  <c r="G42" i="1"/>
  <c r="F42" i="1"/>
  <c r="E42" i="1"/>
  <c r="D42" i="1"/>
  <c r="C42" i="1"/>
  <c r="G32" i="1"/>
  <c r="F32" i="1"/>
  <c r="E32" i="1"/>
  <c r="D32" i="1"/>
  <c r="C32" i="1"/>
  <c r="E14" i="1"/>
  <c r="D14" i="1"/>
  <c r="C14" i="1"/>
  <c r="E27" i="2"/>
  <c r="D27" i="2"/>
  <c r="C27" i="2"/>
  <c r="E25" i="2"/>
  <c r="D25" i="2"/>
  <c r="C25" i="2"/>
  <c r="G14" i="1"/>
  <c r="F14" i="1"/>
  <c r="G51" i="1"/>
  <c r="F51" i="1"/>
  <c r="E51" i="1"/>
  <c r="D51" i="1"/>
  <c r="C51" i="1"/>
  <c r="G41" i="1"/>
  <c r="F41" i="1"/>
  <c r="E41" i="1"/>
  <c r="D41" i="1"/>
  <c r="C41" i="1"/>
  <c r="G31" i="1"/>
  <c r="F31" i="1"/>
  <c r="E31" i="1"/>
  <c r="D31" i="1"/>
  <c r="C31" i="1"/>
  <c r="E27" i="1"/>
  <c r="D27" i="1"/>
  <c r="C27" i="1"/>
  <c r="E21" i="1"/>
  <c r="E22" i="1" s="1"/>
  <c r="D21" i="1"/>
  <c r="D22" i="1" s="1"/>
  <c r="C21" i="1"/>
  <c r="C22" i="1" s="1"/>
</calcChain>
</file>

<file path=xl/comments1.xml><?xml version="1.0" encoding="utf-8"?>
<comments xmlns="http://schemas.openxmlformats.org/spreadsheetml/2006/main">
  <authors>
    <author>Elstermann, Matthes (IMI)</author>
  </authors>
  <commentList>
    <comment ref="C9" authorId="0" shapeId="0">
      <text>
        <r>
          <rPr>
            <b/>
            <sz val="9"/>
            <color indexed="81"/>
            <rFont val="Segoe UI"/>
            <family val="2"/>
          </rPr>
          <t>You can vary this value to calculated cost for the given amout of expected instances</t>
        </r>
      </text>
    </comment>
  </commentList>
</comments>
</file>

<file path=xl/comments2.xml><?xml version="1.0" encoding="utf-8"?>
<comments xmlns="http://schemas.openxmlformats.org/spreadsheetml/2006/main">
  <authors>
    <author>Elstermann, Matthes (IMI)</author>
  </authors>
  <commentList>
    <comment ref="C15" authorId="0" shapeId="0">
      <text>
        <r>
          <rPr>
            <b/>
            <sz val="9"/>
            <color indexed="81"/>
            <rFont val="Segoe UI"/>
            <family val="2"/>
          </rPr>
          <t>Billed Time = Active Time - Waiting Time defined to not be costing money</t>
        </r>
      </text>
    </comment>
    <comment ref="I31" authorId="0" shapeId="0">
      <text>
        <r>
          <rPr>
            <b/>
            <sz val="9"/>
            <color indexed="81"/>
            <rFont val="Segoe UI"/>
            <family val="2"/>
          </rPr>
          <t>This factor determines how much the waiting time factors into cost calculation</t>
        </r>
      </text>
    </comment>
    <comment ref="J31" authorId="0" shapeId="0">
      <text>
        <r>
          <rPr>
            <b/>
            <sz val="9"/>
            <color indexed="81"/>
            <rFont val="Segoe UI"/>
            <family val="2"/>
          </rPr>
          <t>Chances from the model that determin the likelyhood to travel a path or stay in an end state that may also be left</t>
        </r>
      </text>
    </comment>
    <comment ref="K31" authorId="0" shapeId="0">
      <text>
        <r>
          <rPr>
            <b/>
            <sz val="9"/>
            <color indexed="81"/>
            <rFont val="Segoe UI"/>
            <family val="2"/>
          </rPr>
          <t>Given here is only a relative value. If there are errors in the model this cannot be seen here. Please check the simulation error log</t>
        </r>
      </text>
    </comment>
  </commentList>
</comments>
</file>

<file path=xl/comments3.xml><?xml version="1.0" encoding="utf-8"?>
<comments xmlns="http://schemas.openxmlformats.org/spreadsheetml/2006/main">
  <authors>
    <author>Elstermann, Matthes (IMI)</author>
  </authors>
  <commentList>
    <comment ref="C15" authorId="0" shapeId="0">
      <text>
        <r>
          <rPr>
            <b/>
            <sz val="9"/>
            <color indexed="81"/>
            <rFont val="Segoe UI"/>
            <family val="2"/>
          </rPr>
          <t>Billed Time = Active Time - Waiting Time defined to not be costing money</t>
        </r>
      </text>
    </comment>
    <comment ref="I31" authorId="0" shapeId="0">
      <text>
        <r>
          <rPr>
            <b/>
            <sz val="9"/>
            <color indexed="81"/>
            <rFont val="Segoe UI"/>
            <family val="2"/>
          </rPr>
          <t>This factor determines how much the waiting time factors into cost calculation</t>
        </r>
      </text>
    </comment>
    <comment ref="J31" authorId="0" shapeId="0">
      <text>
        <r>
          <rPr>
            <b/>
            <sz val="9"/>
            <color indexed="81"/>
            <rFont val="Segoe UI"/>
            <family val="2"/>
          </rPr>
          <t>Chances from the model that determin the likelyhood to travel a path or stay in an end state that may also be left</t>
        </r>
      </text>
    </comment>
    <comment ref="K31" authorId="0" shapeId="0">
      <text>
        <r>
          <rPr>
            <b/>
            <sz val="9"/>
            <color indexed="81"/>
            <rFont val="Segoe UI"/>
            <family val="2"/>
          </rPr>
          <t>Given here is only a relative value. If there are errors in the model this cannot be seen here. Please check the simulation error log</t>
        </r>
      </text>
    </comment>
  </commentList>
</comments>
</file>

<file path=xl/comments4.xml><?xml version="1.0" encoding="utf-8"?>
<comments xmlns="http://schemas.openxmlformats.org/spreadsheetml/2006/main">
  <authors>
    <author>Elstermann, Matthes (IMI)</author>
  </authors>
  <commentList>
    <comment ref="C15" authorId="0" shapeId="0">
      <text>
        <r>
          <rPr>
            <b/>
            <sz val="9"/>
            <color indexed="81"/>
            <rFont val="Segoe UI"/>
            <family val="2"/>
          </rPr>
          <t>Billed Time = Active Time - Waiting Time defined to not be costing money</t>
        </r>
      </text>
    </comment>
    <comment ref="I31" authorId="0" shapeId="0">
      <text>
        <r>
          <rPr>
            <b/>
            <sz val="9"/>
            <color indexed="81"/>
            <rFont val="Segoe UI"/>
            <family val="2"/>
          </rPr>
          <t>This factor determines how much the waiting time factors into cost calculation</t>
        </r>
      </text>
    </comment>
    <comment ref="J31" authorId="0" shapeId="0">
      <text>
        <r>
          <rPr>
            <b/>
            <sz val="9"/>
            <color indexed="81"/>
            <rFont val="Segoe UI"/>
            <family val="2"/>
          </rPr>
          <t>Chances from the model that determin the likelyhood to travel a path or stay in an end state that may also be left</t>
        </r>
      </text>
    </comment>
    <comment ref="K31" authorId="0" shapeId="0">
      <text>
        <r>
          <rPr>
            <b/>
            <sz val="9"/>
            <color indexed="81"/>
            <rFont val="Segoe UI"/>
            <family val="2"/>
          </rPr>
          <t>Given here is only a relative value. If there are errors in the model this cannot be seen here. Please check the simulation error log</t>
        </r>
      </text>
    </comment>
  </commentList>
</comments>
</file>

<file path=xl/comments5.xml><?xml version="1.0" encoding="utf-8"?>
<comments xmlns="http://schemas.openxmlformats.org/spreadsheetml/2006/main">
  <authors>
    <author>Elstermann, Matthes (IMI)</author>
  </authors>
  <commentList>
    <comment ref="C15" authorId="0" shapeId="0">
      <text>
        <r>
          <rPr>
            <b/>
            <sz val="9"/>
            <color indexed="81"/>
            <rFont val="Segoe UI"/>
            <family val="2"/>
          </rPr>
          <t>Billed Time = Active Time - Waiting Time defined to not be costing money</t>
        </r>
      </text>
    </comment>
    <comment ref="I31" authorId="0" shapeId="0">
      <text>
        <r>
          <rPr>
            <b/>
            <sz val="9"/>
            <color indexed="81"/>
            <rFont val="Segoe UI"/>
            <family val="2"/>
          </rPr>
          <t>This factor determines how much the waiting time factors into cost calculation</t>
        </r>
      </text>
    </comment>
    <comment ref="J31" authorId="0" shapeId="0">
      <text>
        <r>
          <rPr>
            <b/>
            <sz val="9"/>
            <color indexed="81"/>
            <rFont val="Segoe UI"/>
            <family val="2"/>
          </rPr>
          <t>Chances from the model that determin the likelyhood to travel a path or stay in an end state that may also be left</t>
        </r>
      </text>
    </comment>
    <comment ref="K31" authorId="0" shapeId="0">
      <text>
        <r>
          <rPr>
            <b/>
            <sz val="9"/>
            <color indexed="81"/>
            <rFont val="Segoe UI"/>
            <family val="2"/>
          </rPr>
          <t>Given here is only a relative value. If there are errors in the model this cannot be seen here. Please check the simulation error log</t>
        </r>
      </text>
    </comment>
  </commentList>
</comments>
</file>

<file path=xl/comments6.xml><?xml version="1.0" encoding="utf-8"?>
<comments xmlns="http://schemas.openxmlformats.org/spreadsheetml/2006/main">
  <authors>
    <author>Elstermann, Matthes (IMI)</author>
  </authors>
  <commentList>
    <comment ref="C15" authorId="0" shapeId="0">
      <text>
        <r>
          <rPr>
            <b/>
            <sz val="9"/>
            <color indexed="81"/>
            <rFont val="Segoe UI"/>
            <family val="2"/>
          </rPr>
          <t>Billed Time = Active Time - Waiting Time defined to not be costing money</t>
        </r>
      </text>
    </comment>
    <comment ref="I31" authorId="0" shapeId="0">
      <text>
        <r>
          <rPr>
            <b/>
            <sz val="9"/>
            <color indexed="81"/>
            <rFont val="Segoe UI"/>
            <family val="2"/>
          </rPr>
          <t>This factor determines how much the waiting time factors into cost calculation</t>
        </r>
      </text>
    </comment>
    <comment ref="J31" authorId="0" shapeId="0">
      <text>
        <r>
          <rPr>
            <b/>
            <sz val="9"/>
            <color indexed="81"/>
            <rFont val="Segoe UI"/>
            <family val="2"/>
          </rPr>
          <t>Chances from the model that determin the likelyhood to travel a path or stay in an end state that may also be left</t>
        </r>
      </text>
    </comment>
    <comment ref="K31" authorId="0" shapeId="0">
      <text>
        <r>
          <rPr>
            <b/>
            <sz val="9"/>
            <color indexed="81"/>
            <rFont val="Segoe UI"/>
            <family val="2"/>
          </rPr>
          <t>Given here is only a relative value. If there are errors in the model this cannot be seen here. Please check the simulation error log</t>
        </r>
      </text>
    </comment>
  </commentList>
</comments>
</file>

<file path=xl/comments7.xml><?xml version="1.0" encoding="utf-8"?>
<comments xmlns="http://schemas.openxmlformats.org/spreadsheetml/2006/main">
  <authors>
    <author>Elstermann, Matthes (IMI)</author>
  </authors>
  <commentList>
    <comment ref="C15" authorId="0" shapeId="0">
      <text>
        <r>
          <rPr>
            <b/>
            <sz val="9"/>
            <color indexed="81"/>
            <rFont val="Segoe UI"/>
            <family val="2"/>
          </rPr>
          <t>Billed Time = Active Time - Waiting Time defined to not be costing money</t>
        </r>
      </text>
    </comment>
    <comment ref="I31" authorId="0" shapeId="0">
      <text>
        <r>
          <rPr>
            <b/>
            <sz val="9"/>
            <color indexed="81"/>
            <rFont val="Segoe UI"/>
            <family val="2"/>
          </rPr>
          <t>This factor determines how much the waiting time factors into cost calculation</t>
        </r>
      </text>
    </comment>
    <comment ref="J31" authorId="0" shapeId="0">
      <text>
        <r>
          <rPr>
            <b/>
            <sz val="9"/>
            <color indexed="81"/>
            <rFont val="Segoe UI"/>
            <family val="2"/>
          </rPr>
          <t>Chances from the model that determin the likelyhood to travel a path or stay in an end state that may also be left</t>
        </r>
      </text>
    </comment>
    <comment ref="K31" authorId="0" shapeId="0">
      <text>
        <r>
          <rPr>
            <b/>
            <sz val="9"/>
            <color indexed="81"/>
            <rFont val="Segoe UI"/>
            <family val="2"/>
          </rPr>
          <t>Given here is only a relative value. If there are errors in the model this cannot be seen here. Please check the simulation error log</t>
        </r>
      </text>
    </comment>
  </commentList>
</comments>
</file>

<file path=xl/comments8.xml><?xml version="1.0" encoding="utf-8"?>
<comments xmlns="http://schemas.openxmlformats.org/spreadsheetml/2006/main">
  <authors>
    <author>Elstermann, Matthes (IMI)</author>
  </authors>
  <commentList>
    <comment ref="C15" authorId="0" shapeId="0">
      <text>
        <r>
          <rPr>
            <b/>
            <sz val="9"/>
            <color indexed="81"/>
            <rFont val="Segoe UI"/>
            <family val="2"/>
          </rPr>
          <t>Billed Time = Active Time - Waiting Time defined to not be costing money</t>
        </r>
      </text>
    </comment>
    <comment ref="I31" authorId="0" shapeId="0">
      <text>
        <r>
          <rPr>
            <b/>
            <sz val="9"/>
            <color indexed="81"/>
            <rFont val="Segoe UI"/>
            <family val="2"/>
          </rPr>
          <t>This factor determines how much the waiting time factors into cost calculation</t>
        </r>
      </text>
    </comment>
    <comment ref="J31" authorId="0" shapeId="0">
      <text>
        <r>
          <rPr>
            <b/>
            <sz val="9"/>
            <color indexed="81"/>
            <rFont val="Segoe UI"/>
            <family val="2"/>
          </rPr>
          <t>Chances from the model that determin the likelyhood to travel a path or stay in an end state that may also be left</t>
        </r>
      </text>
    </comment>
    <comment ref="K31" authorId="0" shapeId="0">
      <text>
        <r>
          <rPr>
            <b/>
            <sz val="9"/>
            <color indexed="81"/>
            <rFont val="Segoe UI"/>
            <family val="2"/>
          </rPr>
          <t>Given here is only a relative value. If there are errors in the model this cannot be seen here. Please check the simulation error log</t>
        </r>
      </text>
    </comment>
  </commentList>
</comments>
</file>

<file path=xl/sharedStrings.xml><?xml version="1.0" encoding="utf-8"?>
<sst xmlns="http://schemas.openxmlformats.org/spreadsheetml/2006/main" count="1112" uniqueCount="420">
  <si>
    <t xml:space="preserve">Process: </t>
  </si>
  <si>
    <t>SID 1</t>
  </si>
  <si>
    <t xml:space="preserve">Model URI: </t>
  </si>
  <si>
    <t>http://subjective-me.jimdo.com/s-bpm/processmodels/2019-04-29/Zeichenblatt-1</t>
  </si>
  <si>
    <t xml:space="preserve">Model Version: </t>
  </si>
  <si>
    <t xml:space="preserve">Author: </t>
  </si>
  <si>
    <t>0,0000</t>
  </si>
  <si>
    <t xml:space="preserve">Creation Date: </t>
  </si>
  <si>
    <t>03.02.2022 00:10:59</t>
  </si>
  <si>
    <t xml:space="preserve">Simulation Quality: </t>
  </si>
  <si>
    <t xml:space="preserve">Recursion Depth used: </t>
  </si>
  <si>
    <t>Active Times known for sure:</t>
  </si>
  <si>
    <t>All First Send Times known:</t>
  </si>
  <si>
    <t>Al Response Times known:</t>
  </si>
  <si>
    <t>Number of Process instances</t>
  </si>
  <si>
    <t>General Process Fix Cost</t>
  </si>
  <si>
    <t>Costs</t>
  </si>
  <si>
    <t>Subjects</t>
  </si>
  <si>
    <t>Cost Average</t>
  </si>
  <si>
    <t>Cost Min</t>
  </si>
  <si>
    <t>Cost Max</t>
  </si>
  <si>
    <t>Work Cost per hour</t>
  </si>
  <si>
    <t>Activation Chance in Process</t>
  </si>
  <si>
    <t>Summed up:</t>
  </si>
  <si>
    <t>Incl. Fixed Costs:</t>
  </si>
  <si>
    <t>Process Overall Runtime (Mean)</t>
  </si>
  <si>
    <t>Min</t>
  </si>
  <si>
    <t>Max</t>
  </si>
  <si>
    <t>Overall Runtimes</t>
  </si>
  <si>
    <t>Runtimes (Mean)</t>
  </si>
  <si>
    <t>Subjects:</t>
  </si>
  <si>
    <t>Required Work Time:</t>
  </si>
  <si>
    <t>Overall Active Time:</t>
  </si>
  <si>
    <t>Inactive/Waiting Time:</t>
  </si>
  <si>
    <t>Time until first Activation:</t>
  </si>
  <si>
    <t>Time From Process Start to End:</t>
  </si>
  <si>
    <t>Runtimes (Min)</t>
  </si>
  <si>
    <t>Runtimes (Max)</t>
  </si>
  <si>
    <t xml:space="preserve">Subject: </t>
  </si>
  <si>
    <t>Programmers</t>
  </si>
  <si>
    <t>03.02.2022 00:11:01</t>
  </si>
  <si>
    <t>Active Time known for sure:</t>
  </si>
  <si>
    <t>First Send Times known:</t>
  </si>
  <si>
    <t>Response Times known:</t>
  </si>
  <si>
    <t>Trigger Times known:</t>
  </si>
  <si>
    <t xml:space="preserve">Times: </t>
  </si>
  <si>
    <t>Mean Value:</t>
  </si>
  <si>
    <t>Standard Deviation:</t>
  </si>
  <si>
    <t>Minimum Time:</t>
  </si>
  <si>
    <t>Maximum:</t>
  </si>
  <si>
    <t>Billed Time:</t>
  </si>
  <si>
    <t>Chance to be activated</t>
  </si>
  <si>
    <t xml:space="preserve">Cost: </t>
  </si>
  <si>
    <t>Resource Cost/hour:</t>
  </si>
  <si>
    <t>Labor Cost per Process Exectuion:</t>
  </si>
  <si>
    <t>Additional Cost per single Execution :</t>
  </si>
  <si>
    <t>Overall Cost per Execution</t>
  </si>
  <si>
    <t>Average</t>
  </si>
  <si>
    <t>Best Case</t>
  </si>
  <si>
    <t>Worst Case</t>
  </si>
  <si>
    <t>Overview Activities &amp; Chances</t>
  </si>
  <si>
    <t>Type/Label</t>
  </si>
  <si>
    <t>ID</t>
  </si>
  <si>
    <t>Mean Time</t>
  </si>
  <si>
    <t>Standard Deviation</t>
  </si>
  <si>
    <t>Min Time</t>
  </si>
  <si>
    <t>Max Time</t>
  </si>
  <si>
    <t>Cost per Execution</t>
  </si>
  <si>
    <t>Waiting Time Cost Factor</t>
  </si>
  <si>
    <t>Choice/Stay Chance</t>
  </si>
  <si>
    <t>Chance to reach End State</t>
  </si>
  <si>
    <t>Receive: Warte auf Auftrag</t>
  </si>
  <si>
    <t>SBD_19_ReceiveState_133</t>
  </si>
  <si>
    <t>SBD_19_ReceiveTransition_202</t>
  </si>
  <si>
    <t xml:space="preserve">   • From: VFOC-Team Msg: Initial Program Request</t>
  </si>
  <si>
    <t>Do: Entwickle Programm</t>
  </si>
  <si>
    <t>SBD_19_DoState_146</t>
  </si>
  <si>
    <t>SBD_19_DoTransition_207</t>
  </si>
  <si>
    <t xml:space="preserve">   • done</t>
  </si>
  <si>
    <t>Receive: Warte auf Rückmeldung</t>
  </si>
  <si>
    <t>SBD_19_ReceiveState_161</t>
  </si>
  <si>
    <t>SBD_19_ReceiveTransition_210</t>
  </si>
  <si>
    <t xml:space="preserve">   • From: VFOC-Team Msg: Error Hypothesis</t>
  </si>
  <si>
    <t>SBD_19_ReceiveTransition_268</t>
  </si>
  <si>
    <t xml:space="preserve">   • From: Initial Operations Ramp Up Team Msg: Request Software Changes</t>
  </si>
  <si>
    <t>SBD_19_ReceiveTransition_330</t>
  </si>
  <si>
    <t xml:space="preserve">   • From: Initial Operations Ramp Up Team Msg: Initial Operations Successful (Prog)</t>
  </si>
  <si>
    <t>Do: Entwickle Softwareupdate</t>
  </si>
  <si>
    <t>SBD_19_DoState_174</t>
  </si>
  <si>
    <t>SBD_19_DoTransition_215</t>
  </si>
  <si>
    <t>Send: Sende Softwareupdate</t>
  </si>
  <si>
    <t>SBD_19_SendState_189</t>
  </si>
  <si>
    <t>Send: Sende das Programm</t>
  </si>
  <si>
    <t>SBD_19_SendState_243</t>
  </si>
  <si>
    <t>Do: Process Finished</t>
  </si>
  <si>
    <t>SBD_19_DoState_314</t>
  </si>
  <si>
    <t>Response Times</t>
  </si>
  <si>
    <t>Communication with: VFOC-Team</t>
  </si>
  <si>
    <t xml:space="preserve">Inquiery Messages: </t>
  </si>
  <si>
    <t>Error Hypothesis</t>
  </si>
  <si>
    <t>Response Chance</t>
  </si>
  <si>
    <t>Mean Response Time</t>
  </si>
  <si>
    <t>Min Response Time</t>
  </si>
  <si>
    <t>Max Response Time</t>
  </si>
  <si>
    <t>Duration Certain</t>
  </si>
  <si>
    <t xml:space="preserve">Response Messages: </t>
  </si>
  <si>
    <t>Updated Software</t>
  </si>
  <si>
    <t>Initial Program Request</t>
  </si>
  <si>
    <t>Program</t>
  </si>
  <si>
    <t>First Send Paths</t>
  </si>
  <si>
    <t>Send Chance</t>
  </si>
  <si>
    <t>Mean First Send Time</t>
  </si>
  <si>
    <t>Min First Send Time</t>
  </si>
  <si>
    <t>Max First Send Time</t>
  </si>
  <si>
    <t>Trigger Paths</t>
  </si>
  <si>
    <t>Communication with: Initial Operations Ramp Up Team</t>
  </si>
  <si>
    <t>Request Software Changes</t>
  </si>
  <si>
    <t>Trigger Chance</t>
  </si>
  <si>
    <t>Mean Trigger Path Time</t>
  </si>
  <si>
    <t>Min Triggered Time</t>
  </si>
  <si>
    <t>Max Triggered Time</t>
  </si>
  <si>
    <t xml:space="preserve">TriggeredResponse: </t>
  </si>
  <si>
    <t>VFOC-Team-Updated Software</t>
  </si>
  <si>
    <t>Design (mechanical and electrical)</t>
  </si>
  <si>
    <t>03.02.2022 00:11:12</t>
  </si>
  <si>
    <t>Design_mechanical_and_electrica</t>
  </si>
  <si>
    <t>Do: further concretize/detail plans</t>
  </si>
  <si>
    <t>SBD_4_DoState_509</t>
  </si>
  <si>
    <t>SBD_4_DoTransition_506</t>
  </si>
  <si>
    <t>Receive: Receive principle solution</t>
  </si>
  <si>
    <t>SBD_4_ReceiveState_554</t>
  </si>
  <si>
    <t>SBD_4_ReceiveTransition_567</t>
  </si>
  <si>
    <t xml:space="preserve">   • From: Planning Team Msg: Principle Solution (including requirements)</t>
  </si>
  <si>
    <t>Send: send solutions</t>
  </si>
  <si>
    <t>SBD_4_SendState_578</t>
  </si>
  <si>
    <t>Receive: Wait for Feedback</t>
  </si>
  <si>
    <t>SBD_4_ReceiveState_591</t>
  </si>
  <si>
    <t>SBD_4_ReceiveTransition_604</t>
  </si>
  <si>
    <t xml:space="preserve">   • From: VFOC-Team Msg: Feedback (during development)</t>
  </si>
  <si>
    <t>SBD_4_ReceiveTransition_714</t>
  </si>
  <si>
    <t xml:space="preserve">   • From: VFOC-Team Msg: Approval (during devlopement)</t>
  </si>
  <si>
    <t>Send: forward  virtually verified solution</t>
  </si>
  <si>
    <t>SBD_4_SendState_614</t>
  </si>
  <si>
    <t>Send: send update</t>
  </si>
  <si>
    <t>SBD_4_SendState_660</t>
  </si>
  <si>
    <t>Do: improve design</t>
  </si>
  <si>
    <t>SBD_4_DoState_678</t>
  </si>
  <si>
    <t>SBD_4_DoTransition_706</t>
  </si>
  <si>
    <t>Send: send updated solution</t>
  </si>
  <si>
    <t>SBD_4_SendState_693</t>
  </si>
  <si>
    <t>Do: finalize project</t>
  </si>
  <si>
    <t>SBD_4_DoState_765</t>
  </si>
  <si>
    <t>SBD_4_ReceiveState_727</t>
  </si>
  <si>
    <t>SBD_4_ReceiveTransition_760</t>
  </si>
  <si>
    <t xml:space="preserve">   • From: VFOC-Team Msg: Feedback (during ramp up)</t>
  </si>
  <si>
    <t>SBD_4_ReceiveTransition_822</t>
  </si>
  <si>
    <t xml:space="preserve">   • From: VFOC-Team Msg: Approval (during rampup)</t>
  </si>
  <si>
    <t>SBD_4_SendState_740</t>
  </si>
  <si>
    <t>Do: solve real problems</t>
  </si>
  <si>
    <t>SBD_4_DoState_642</t>
  </si>
  <si>
    <t>SBD_4_DoTransition_757</t>
  </si>
  <si>
    <t xml:space="preserve">   • verify with VFOC-Unit</t>
  </si>
  <si>
    <t>Receive: receive feedback</t>
  </si>
  <si>
    <t>SBD_4_ReceiveState_493</t>
  </si>
  <si>
    <t>SBD_4_ReceiveTransition_632</t>
  </si>
  <si>
    <t xml:space="preserve">   • From: Production and Construction Teams Msg: Error Reports (P)</t>
  </si>
  <si>
    <t>SBD_4_ReceiveTransition_637</t>
  </si>
  <si>
    <t xml:space="preserve">   • From: Initial Operations Ramp Up Team Msg: Error Report (R)</t>
  </si>
  <si>
    <t>SBD_4_ReceiveTransition_719</t>
  </si>
  <si>
    <t xml:space="preserve">   • From: Initial Operations Ramp Up Team Msg: Initial Operations Successful (IK)</t>
  </si>
  <si>
    <t>Do: do system integration</t>
  </si>
  <si>
    <t>SBD_4_DoState_524</t>
  </si>
  <si>
    <t>SBD_4_DoTransition_572</t>
  </si>
  <si>
    <t>Do: validate &amp; verify solution</t>
  </si>
  <si>
    <t>SBD_4_DoState_539</t>
  </si>
  <si>
    <t>SBD_4_DoTransition_575</t>
  </si>
  <si>
    <t>Communication with: Production and Construction Teams</t>
  </si>
  <si>
    <t>Error Reports (P)</t>
  </si>
  <si>
    <t>Updated Plans</t>
  </si>
  <si>
    <t>Feedback (during ramp up)</t>
  </si>
  <si>
    <t>Changes (during ramp up)</t>
  </si>
  <si>
    <t>Approval (during rampup)</t>
  </si>
  <si>
    <t>Approval (during devlopement)</t>
  </si>
  <si>
    <t>Feedback (during development)</t>
  </si>
  <si>
    <t>Changes (during Desing)</t>
  </si>
  <si>
    <t>First Send Messages to: Production and Construction Teams</t>
  </si>
  <si>
    <t>verified construction plans</t>
  </si>
  <si>
    <t>First Send Messages to: VFOC-Team</t>
  </si>
  <si>
    <t>Design Solution</t>
  </si>
  <si>
    <t>Production and Construction Teams-Updated Plans</t>
  </si>
  <si>
    <t>Production and Construction Teams-verified construction plans</t>
  </si>
  <si>
    <t>Error Report (R)</t>
  </si>
  <si>
    <t>Initial Operations Ramp Up Team</t>
  </si>
  <si>
    <t>03.02.2022 00:11:40</t>
  </si>
  <si>
    <t>Initial_Operations_Ramp_Up_Team</t>
  </si>
  <si>
    <t>Do: Aktualisiere die Dokumentation</t>
  </si>
  <si>
    <t>SBD_6_DoState_347</t>
  </si>
  <si>
    <t>SBD_6_DoTransition_644</t>
  </si>
  <si>
    <t xml:space="preserve">Do: Führe Probebetrieb durch </t>
  </si>
  <si>
    <t>SBD_6_DoState_362</t>
  </si>
  <si>
    <t>SBD_6_DoTransition_475</t>
  </si>
  <si>
    <t xml:space="preserve">   • erfolgreich</t>
  </si>
  <si>
    <t>SBD_6_DoTransition_478</t>
  </si>
  <si>
    <t xml:space="preserve">   • Sonstiger Fehler</t>
  </si>
  <si>
    <t>SBD_6_DoTransition_526</t>
  </si>
  <si>
    <t xml:space="preserve">   • SoftwareFehler</t>
  </si>
  <si>
    <t>Do: Führe Funktionstest durch</t>
  </si>
  <si>
    <t>SBD_6_DoState_377</t>
  </si>
  <si>
    <t>SBD_6_DoTransition_420</t>
  </si>
  <si>
    <t>SBD_6_DoTransition_423</t>
  </si>
  <si>
    <t>SBD_6_DoTransition_523</t>
  </si>
  <si>
    <t>Do: Erbringe Leistungsnachweis</t>
  </si>
  <si>
    <t>SBD_6_DoState_392</t>
  </si>
  <si>
    <t>SBD_6_DoTransition_481</t>
  </si>
  <si>
    <t>SBD_6_DoTransition_484</t>
  </si>
  <si>
    <t>SBD_6_DoTransition_529</t>
  </si>
  <si>
    <t>Send: Sende Leistungsnachweis</t>
  </si>
  <si>
    <t>SBD_6_SendState_407</t>
  </si>
  <si>
    <t>Send: Sende Fehlerbericht</t>
  </si>
  <si>
    <t>SBD_6_SendState_426</t>
  </si>
  <si>
    <t>Receive: Warte auf Update</t>
  </si>
  <si>
    <t>SBD_6_ReceiveState_444</t>
  </si>
  <si>
    <t>SBD_6_ReceiveTransition_532</t>
  </si>
  <si>
    <t xml:space="preserve">   • From: Production and Construction Teams Msg: Updated Parts</t>
  </si>
  <si>
    <t>Receive: Warte auf Protokoll MF</t>
  </si>
  <si>
    <t>SBD_6_ReceiveState_457</t>
  </si>
  <si>
    <t>SBD_6_ReceiveTransition_470</t>
  </si>
  <si>
    <t xml:space="preserve">   • From: Production and Construction Teams Msg: Physical parts &amp; construction protocols</t>
  </si>
  <si>
    <t>Receive: Warte auf getestete Software</t>
  </si>
  <si>
    <t>SBD_6_ReceiveState_492</t>
  </si>
  <si>
    <t>SBD_6_ReceiveTransition_505</t>
  </si>
  <si>
    <t xml:space="preserve">   • From: VFOC-Team Msg: Tested Software</t>
  </si>
  <si>
    <t>Send: Sende SoftwareFehler</t>
  </si>
  <si>
    <t>SBD_6_SendState_510</t>
  </si>
  <si>
    <t>Receive: Warte auf SoftwareUpdate</t>
  </si>
  <si>
    <t>SBD_6_ReceiveState_537</t>
  </si>
  <si>
    <t>SBD_6_ReceiveTransition_555</t>
  </si>
  <si>
    <t xml:space="preserve">   • From: VFOC-Team Msg: Software Update</t>
  </si>
  <si>
    <t>Send: Sende Status an VIBN-T: IBN-Erfolgreich</t>
  </si>
  <si>
    <t>SBD_6_SendState_560</t>
  </si>
  <si>
    <t>Send: Sende Status an (F+M)-T: IBN erfolgreich</t>
  </si>
  <si>
    <t>SBD_6_SendState_577</t>
  </si>
  <si>
    <t>Send: Sende Status an K: IBN erfolgreich</t>
  </si>
  <si>
    <t>SBD_6_SendState_594</t>
  </si>
  <si>
    <t>Do: Bereite die IBN vor</t>
  </si>
  <si>
    <t>SBD_6_DoState_611</t>
  </si>
  <si>
    <t>SBD_6_DoTransition_626</t>
  </si>
  <si>
    <t>Do: Schließe das Projekt ab</t>
  </si>
  <si>
    <t>SBD_6_DoState_629</t>
  </si>
  <si>
    <t>Send: Sende Status an Prog: IBN erfolgreich</t>
  </si>
  <si>
    <t>SBD_6_SendState_648</t>
  </si>
  <si>
    <t>Updated Parts</t>
  </si>
  <si>
    <t>Initial Operations Successful (P)</t>
  </si>
  <si>
    <t>Physical parts &amp; construction protocols</t>
  </si>
  <si>
    <t>Tested Software</t>
  </si>
  <si>
    <t>Initial Operations Successful (IV)</t>
  </si>
  <si>
    <t>Software Update</t>
  </si>
  <si>
    <t>First Send Messages to: Programmers</t>
  </si>
  <si>
    <t>Initial Operations Successful (Prog)</t>
  </si>
  <si>
    <t>First Send Messages to: Facility Operator</t>
  </si>
  <si>
    <t>certificate of performance</t>
  </si>
  <si>
    <t>First Send Messages to: Design (mechanical and electrical)</t>
  </si>
  <si>
    <t>Initial Operations Successful (IK)</t>
  </si>
  <si>
    <t>Facility Operator-certificate of performance</t>
  </si>
  <si>
    <t>Design (mechanical and electrical)-Error Report (R)</t>
  </si>
  <si>
    <t>Programmers-Request Software Changes</t>
  </si>
  <si>
    <t>Production and Construction Teams</t>
  </si>
  <si>
    <t>03.02.2022 00:12:10</t>
  </si>
  <si>
    <t>Production_and_Construction_Tea</t>
  </si>
  <si>
    <t>Receive: Warte auf abgesicherte Lsg.</t>
  </si>
  <si>
    <t>SBD_8_ReceiveState_282</t>
  </si>
  <si>
    <t>SBD_8_ReceiveTransition_295</t>
  </si>
  <si>
    <t xml:space="preserve">   • From: Design (mechanical and electrical) Msg: verified construction plans</t>
  </si>
  <si>
    <t>Do: Fertige die Komponenten</t>
  </si>
  <si>
    <t>SBD_8_DoState_300</t>
  </si>
  <si>
    <t>SBD_8_DoTransition_315</t>
  </si>
  <si>
    <t>SBD_8_DoTransition_501</t>
  </si>
  <si>
    <t xml:space="preserve">   • Fehler aufgetreten</t>
  </si>
  <si>
    <t>SBD_8_ReceiveState_339</t>
  </si>
  <si>
    <t>SBD_8_ReceiveTransition_352</t>
  </si>
  <si>
    <t xml:space="preserve">   • From: Design (mechanical and electrical) Msg: Updated Plans</t>
  </si>
  <si>
    <t>Do: Projekt abschließen</t>
  </si>
  <si>
    <t>SBD_8_DoState_357</t>
  </si>
  <si>
    <t>Receive: Erhalte Rückmeldung</t>
  </si>
  <si>
    <t>SBD_8_ReceiveState_372</t>
  </si>
  <si>
    <t>SBD_8_ReceiveTransition_400</t>
  </si>
  <si>
    <t>SBD_8_ReceiveTransition_504</t>
  </si>
  <si>
    <t xml:space="preserve">   • From: Initial Operations Ramp Up Team Msg: Initial Operations Successful (P)</t>
  </si>
  <si>
    <t>Do: Fertige und montiere Ersatz</t>
  </si>
  <si>
    <t>SBD_8_DoState_385</t>
  </si>
  <si>
    <t>SBD_8_DoTransition_405</t>
  </si>
  <si>
    <t>Send: Sende Update (2)</t>
  </si>
  <si>
    <t>SBD_8_SendState_408</t>
  </si>
  <si>
    <t>Do: Führe Vor- und Endmontage durch</t>
  </si>
  <si>
    <t>SBD_8_DoState_426</t>
  </si>
  <si>
    <t>SBD_8_DoTransition_318</t>
  </si>
  <si>
    <t>SBD_8_DoTransition_441</t>
  </si>
  <si>
    <t>Do: Prüfe die Teile</t>
  </si>
  <si>
    <t>SBD_8_DoState_444</t>
  </si>
  <si>
    <t>SBD_8_DoTransition_472</t>
  </si>
  <si>
    <t>SBD_8_DoTransition_495</t>
  </si>
  <si>
    <t xml:space="preserve">   • fehlerhaft</t>
  </si>
  <si>
    <t>Send: Sende Protokoll MF</t>
  </si>
  <si>
    <t>SBD_8_SendState_459</t>
  </si>
  <si>
    <t>Do: Bessere aus</t>
  </si>
  <si>
    <t>SBD_8_DoState_480</t>
  </si>
  <si>
    <t>SBD_8_DoTransition_498</t>
  </si>
  <si>
    <t xml:space="preserve">   • fertiggestellt</t>
  </si>
  <si>
    <t>Send: Update AS-IS State in VFOC Model</t>
  </si>
  <si>
    <t>SBD_8_SendState_509</t>
  </si>
  <si>
    <t>Send: Sende Fehlerbericht(F+M)</t>
  </si>
  <si>
    <t>SBD_8_SendState_527</t>
  </si>
  <si>
    <t>SBD_8_SendState_546</t>
  </si>
  <si>
    <t>Communication with: Design (mechanical and electrical)</t>
  </si>
  <si>
    <t>First Send Messages to: Initial Operations Ramp Up Team</t>
  </si>
  <si>
    <t>Updates to Plans (on-site changes)</t>
  </si>
  <si>
    <t>VFOC-Team-Updates to Plans (on-site changes)</t>
  </si>
  <si>
    <t>Initial Operations Ramp Up Team-Updated Parts</t>
  </si>
  <si>
    <t>Initial Operations Ramp Up Team-Physical parts &amp; construction protocols</t>
  </si>
  <si>
    <t>VFOC-Team</t>
  </si>
  <si>
    <t>03.02.2022 00:12:27</t>
  </si>
  <si>
    <t>VFOC_Team</t>
  </si>
  <si>
    <t>Send: release tested factory control program</t>
  </si>
  <si>
    <t>SBD_11_SendState_569</t>
  </si>
  <si>
    <t>Do: conduct training with virtual factory</t>
  </si>
  <si>
    <t>SBD_11_DoState_669</t>
  </si>
  <si>
    <t>SBD_11_DoTransition_684</t>
  </si>
  <si>
    <t>Send: give approval</t>
  </si>
  <si>
    <t>SBD_11_SendState_779</t>
  </si>
  <si>
    <t>Do: run VFOC simulation</t>
  </si>
  <si>
    <t>SBD_11_DoState_741</t>
  </si>
  <si>
    <t>SBD_11_DoTransition_776</t>
  </si>
  <si>
    <t>Do: analyze VFOC simulation results</t>
  </si>
  <si>
    <t>SBD_11_DoState_756</t>
  </si>
  <si>
    <t>SBD_11_DoTransition_560</t>
  </si>
  <si>
    <t xml:space="preserve">   • mechanical/electrical problems</t>
  </si>
  <si>
    <t>SBD_11_DoTransition_566</t>
  </si>
  <si>
    <t xml:space="preserve">   • results satisfactory</t>
  </si>
  <si>
    <t>SBD_11_DoTransition_630</t>
  </si>
  <si>
    <t xml:space="preserve">   • software problems</t>
  </si>
  <si>
    <t>Send: communicate problem hypothesis</t>
  </si>
  <si>
    <t>SBD_11_SendState_799</t>
  </si>
  <si>
    <t>Send: send feedback</t>
  </si>
  <si>
    <t>SBD_11_SendState_617</t>
  </si>
  <si>
    <t>Receive: receive update of factory design</t>
  </si>
  <si>
    <t>SBD_11_ReceiveState_633</t>
  </si>
  <si>
    <t>SBD_11_ReceiveTransition_661</t>
  </si>
  <si>
    <t xml:space="preserve">   • From: Design (mechanical and electrical) Msg: Changes (during Desing)</t>
  </si>
  <si>
    <t>Receive: wait for software update</t>
  </si>
  <si>
    <t>SBD_11_ReceiveState_811</t>
  </si>
  <si>
    <t>SBD_11_ReceiveTransition_828</t>
  </si>
  <si>
    <t xml:space="preserve">   • From: Programmers Msg: Updated Software</t>
  </si>
  <si>
    <t>Do: update (virtual) simulation models</t>
  </si>
  <si>
    <t>SBD_11_DoState_646</t>
  </si>
  <si>
    <t>SBD_11_DoTransition_666</t>
  </si>
  <si>
    <t xml:space="preserve">   • modified - inform programmers</t>
  </si>
  <si>
    <t>Receive: Receive an initial model</t>
  </si>
  <si>
    <t>SBD_11_ReceiveState_542</t>
  </si>
  <si>
    <t>SBD_11_ReceiveTransition_555</t>
  </si>
  <si>
    <t xml:space="preserve">   • From: Design (mechanical and electrical) Msg: Design Solution</t>
  </si>
  <si>
    <t>Do: create initial simulation model</t>
  </si>
  <si>
    <t>SBD_11_DoState_884</t>
  </si>
  <si>
    <t>SBD_11_DoTransition_899</t>
  </si>
  <si>
    <t>Send: commission machine control programs</t>
  </si>
  <si>
    <t>SBD_11_SendState_850</t>
  </si>
  <si>
    <t>Receive: receive machine control programs</t>
  </si>
  <si>
    <t>SBD_11_ReceiveState_833</t>
  </si>
  <si>
    <t>SBD_11_ReceiveTransition_845</t>
  </si>
  <si>
    <t xml:space="preserve">   • From: Programmers Msg: Program</t>
  </si>
  <si>
    <t>SBD_11_DoState_587</t>
  </si>
  <si>
    <t>SBD_11_SendState_1090</t>
  </si>
  <si>
    <t>Send: Request  software update</t>
  </si>
  <si>
    <t>SBD_11_SendState_704</t>
  </si>
  <si>
    <t>Send: release updated control program</t>
  </si>
  <si>
    <t>SBD_11_SendState_937</t>
  </si>
  <si>
    <t>Do: update  and analyze (virtual) simulation models</t>
  </si>
  <si>
    <t>SBD_11_DoState_902</t>
  </si>
  <si>
    <t>SBD_11_DoTransition_934</t>
  </si>
  <si>
    <t>SBD_11_DoTransition_954</t>
  </si>
  <si>
    <t xml:space="preserve">   • still errors/non satisfactory</t>
  </si>
  <si>
    <t>Receive: wait for feedback from real ramp up</t>
  </si>
  <si>
    <t>SBD_11_ReceiveState_687</t>
  </si>
  <si>
    <t>SBD_11_ReceiveTransition_699</t>
  </si>
  <si>
    <t>SBD_11_ReceiveTransition_771</t>
  </si>
  <si>
    <t xml:space="preserve">   • From: Initial Operations Ramp Up Team Msg: Initial Operations Successful (IV)</t>
  </si>
  <si>
    <t>SBD_11_ReceiveTransition_1047</t>
  </si>
  <si>
    <t xml:space="preserve">   • From: Design (mechanical and electrical) Msg: Changes (during ramp up)</t>
  </si>
  <si>
    <t>SBD_11_DoState_1032</t>
  </si>
  <si>
    <t>SBD_11_DoTransition_1055</t>
  </si>
  <si>
    <t xml:space="preserve">   • solution non-ideal</t>
  </si>
  <si>
    <t>SBD_11_DoTransition_1102</t>
  </si>
  <si>
    <t xml:space="preserve">   • current solution deemed sufficient</t>
  </si>
  <si>
    <t>SBD_11_SendState_1058</t>
  </si>
  <si>
    <t>Communication with: Programmers</t>
  </si>
  <si>
    <t>Initial Operations Ramp Up Team-Software Update</t>
  </si>
  <si>
    <t>Initial Operations Ramp Up Team-Tested Software</t>
  </si>
  <si>
    <t>Facility Operator</t>
  </si>
  <si>
    <t>03.02.2022 00:12:52</t>
  </si>
  <si>
    <t>Facility_Operator</t>
  </si>
  <si>
    <t>Receive: Receive Solution</t>
  </si>
  <si>
    <t>SBD_29_ReceiveState_2</t>
  </si>
  <si>
    <t>SBD_29_ReceiveTransition_15</t>
  </si>
  <si>
    <t xml:space="preserve">   • From: Initial Operations Ramp Up Team Msg: certificate of performance</t>
  </si>
  <si>
    <t>Do: Use New Factory</t>
  </si>
  <si>
    <t>SBD_29_DoState_20</t>
  </si>
  <si>
    <t>Planning Team</t>
  </si>
  <si>
    <t>03.02.2022 00:12:54</t>
  </si>
  <si>
    <t>Planning_Team</t>
  </si>
  <si>
    <t>Do: Do Pre Planning</t>
  </si>
  <si>
    <t>SBD_30_DoState_2</t>
  </si>
  <si>
    <t>SBD_30_DoTransition_17</t>
  </si>
  <si>
    <t xml:space="preserve">   • Do Transition</t>
  </si>
  <si>
    <t>Send: Initialize Project</t>
  </si>
  <si>
    <t>SBD_30_SendState_20</t>
  </si>
  <si>
    <t>Do: End (do nothing)</t>
  </si>
  <si>
    <t>SBD_30_DoState_38</t>
  </si>
  <si>
    <t>Principle Solution (including requirements)</t>
  </si>
  <si>
    <t>03.02.2022 00:12:56</t>
  </si>
  <si>
    <t xml:space="preserve">Messages: </t>
  </si>
  <si>
    <t xml:space="preserve">Transmission Time: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</si>
</sst>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\ [$€]"/>
    <numFmt numFmtId="165" formatCode="0.00\ &quot;€/h&quot;"/>
    <numFmt numFmtId="166" formatCode="0.0%"/>
    <numFmt numFmtId="167" formatCode="[h]&quot;h&quot;:mm&quot;m&quot;\ ss&quot;s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3B3AE"/>
        <bgColor indexed="64"/>
      </patternFill>
    </fill>
    <fill>
      <patternFill patternType="solid">
        <fgColor rgb="FFFFFF64"/>
        <bgColor indexed="64"/>
      </patternFill>
    </fill>
    <fill>
      <patternFill patternType="solid">
        <fgColor rgb="FFD7EBB4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2" xfId="0" applyFont="1" applyBorder="1"/>
    <xf numFmtId="0" fontId="0" fillId="0" borderId="3" xfId="0" applyBorder="1" applyAlignment="1">
      <alignment horizontal="right"/>
    </xf>
    <xf numFmtId="0" fontId="1" fillId="0" borderId="4" xfId="0" applyFont="1" applyBorder="1"/>
    <xf numFmtId="0" fontId="0" fillId="0" borderId="5" xfId="0" applyBorder="1" applyAlignment="1">
      <alignment horizontal="right"/>
    </xf>
    <xf numFmtId="14" fontId="0" fillId="0" borderId="5" xfId="0" applyNumberFormat="1" applyBorder="1" applyAlignment="1">
      <alignment horizontal="right"/>
    </xf>
    <xf numFmtId="0" fontId="1" fillId="0" borderId="6" xfId="0" applyFont="1" applyBorder="1"/>
    <xf numFmtId="0" fontId="0" fillId="0" borderId="7" xfId="0" applyBorder="1" applyAlignment="1">
      <alignment horizontal="right"/>
    </xf>
    <xf numFmtId="0" fontId="1" fillId="0" borderId="0" xfId="0" applyFont="1" applyAlignment="1">
      <alignment horizontal="right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1" fillId="0" borderId="9" xfId="0" applyFont="1" applyBorder="1" applyAlignment="1">
      <alignment horizontal="left"/>
    </xf>
    <xf numFmtId="0" fontId="0" fillId="0" borderId="10" xfId="0" applyBorder="1" applyAlignment="1">
      <alignment horizontal="right"/>
    </xf>
    <xf numFmtId="0" fontId="1" fillId="0" borderId="9" xfId="0" applyFont="1" applyBorder="1"/>
    <xf numFmtId="0" fontId="0" fillId="2" borderId="10" xfId="0" applyFill="1" applyBorder="1" applyAlignment="1">
      <alignment horizontal="right"/>
    </xf>
    <xf numFmtId="164" fontId="0" fillId="2" borderId="10" xfId="0" applyNumberFormat="1" applyFill="1" applyBorder="1" applyAlignment="1">
      <alignment horizontal="right"/>
    </xf>
    <xf numFmtId="166" fontId="0" fillId="0" borderId="0" xfId="0" applyNumberFormat="1" applyAlignment="1">
      <alignment horizontal="right"/>
    </xf>
    <xf numFmtId="164" fontId="0" fillId="0" borderId="2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6" fontId="0" fillId="0" borderId="3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166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165" fontId="0" fillId="0" borderId="11" xfId="0" applyNumberFormat="1" applyBorder="1" applyAlignment="1">
      <alignment horizontal="right"/>
    </xf>
    <xf numFmtId="166" fontId="0" fillId="0" borderId="7" xfId="0" applyNumberForma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167" fontId="0" fillId="0" borderId="0" xfId="0" applyNumberFormat="1" applyAlignment="1">
      <alignment horizontal="right"/>
    </xf>
    <xf numFmtId="167" fontId="0" fillId="0" borderId="11" xfId="0" applyNumberFormat="1" applyBorder="1" applyAlignment="1">
      <alignment horizontal="right"/>
    </xf>
    <xf numFmtId="167" fontId="0" fillId="0" borderId="7" xfId="0" applyNumberFormat="1" applyBorder="1" applyAlignment="1">
      <alignment horizontal="right"/>
    </xf>
    <xf numFmtId="167" fontId="0" fillId="0" borderId="0" xfId="0" applyNumberFormat="1" applyBorder="1" applyAlignment="1">
      <alignment horizontal="right"/>
    </xf>
    <xf numFmtId="167" fontId="0" fillId="0" borderId="5" xfId="0" applyNumberForma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" xfId="0" applyFont="1" applyBorder="1"/>
    <xf numFmtId="0" fontId="1" fillId="0" borderId="14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3" fillId="0" borderId="4" xfId="0" applyFont="1" applyBorder="1"/>
    <xf numFmtId="0" fontId="1" fillId="0" borderId="1" xfId="0" applyFont="1" applyBorder="1" applyAlignment="1">
      <alignment horizontal="right"/>
    </xf>
    <xf numFmtId="165" fontId="0" fillId="2" borderId="10" xfId="0" applyNumberFormat="1" applyFill="1" applyBorder="1" applyAlignment="1">
      <alignment horizontal="right"/>
    </xf>
    <xf numFmtId="0" fontId="0" fillId="0" borderId="0" xfId="0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0" fontId="1" fillId="3" borderId="2" xfId="0" applyFont="1" applyFill="1" applyBorder="1"/>
    <xf numFmtId="0" fontId="0" fillId="0" borderId="8" xfId="0" applyBorder="1" applyAlignment="1">
      <alignment horizontal="right"/>
    </xf>
    <xf numFmtId="0" fontId="1" fillId="4" borderId="4" xfId="0" applyFont="1" applyFill="1" applyBorder="1"/>
    <xf numFmtId="0" fontId="1" fillId="3" borderId="4" xfId="0" applyFont="1" applyFill="1" applyBorder="1"/>
    <xf numFmtId="0" fontId="1" fillId="5" borderId="4" xfId="0" applyFont="1" applyFill="1" applyBorder="1"/>
    <xf numFmtId="0" fontId="1" fillId="4" borderId="6" xfId="0" applyFont="1" applyFill="1" applyBorder="1"/>
    <xf numFmtId="0" fontId="0" fillId="0" borderId="11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1" xfId="0" applyBorder="1" applyAlignment="1">
      <alignment horizontal="left"/>
    </xf>
    <xf numFmtId="167" fontId="0" fillId="0" borderId="8" xfId="0" applyNumberFormat="1" applyBorder="1" applyAlignment="1">
      <alignment horizontal="right"/>
    </xf>
    <xf numFmtId="166" fontId="0" fillId="0" borderId="8" xfId="0" applyNumberFormat="1" applyBorder="1" applyAlignment="1">
      <alignment horizontal="right"/>
    </xf>
    <xf numFmtId="166" fontId="0" fillId="0" borderId="0" xfId="0" applyNumberFormat="1" applyBorder="1" applyAlignment="1">
      <alignment horizontal="right"/>
    </xf>
    <xf numFmtId="166" fontId="0" fillId="0" borderId="11" xfId="0" applyNumberForma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1" fillId="0" borderId="3" xfId="0" applyFont="1" applyBorder="1" applyAlignment="1">
      <alignment horizontal="center"/>
    </xf>
    <xf numFmtId="0" fontId="3" fillId="0" borderId="11" xfId="0" applyFont="1" applyBorder="1" applyAlignment="1">
      <alignment horizontal="right"/>
    </xf>
    <xf numFmtId="167" fontId="1" fillId="0" borderId="8" xfId="0" applyNumberFormat="1" applyFont="1" applyBorder="1" applyAlignment="1">
      <alignment horizontal="center"/>
    </xf>
    <xf numFmtId="166" fontId="1" fillId="0" borderId="8" xfId="0" applyNumberFormat="1" applyFont="1" applyBorder="1" applyAlignment="1">
      <alignment horizontal="center"/>
    </xf>
    <xf numFmtId="0" fontId="0" fillId="0" borderId="14" xfId="0" applyBorder="1" applyAlignment="1">
      <alignment horizontal="right"/>
    </xf>
    <xf numFmtId="0" fontId="1" fillId="0" borderId="10" xfId="0" applyFont="1" applyBorder="1" applyAlignment="1">
      <alignment horizontal="center"/>
    </xf>
    <xf numFmtId="167" fontId="1" fillId="0" borderId="14" xfId="0" applyNumberFormat="1" applyFont="1" applyBorder="1" applyAlignment="1">
      <alignment horizontal="center"/>
    </xf>
    <xf numFmtId="166" fontId="1" fillId="0" borderId="14" xfId="0" applyNumberFormat="1" applyFont="1" applyBorder="1" applyAlignment="1">
      <alignment horizontal="center"/>
    </xf>
    <xf numFmtId="0" fontId="1" fillId="4" borderId="2" xfId="0" applyFont="1" applyFill="1" applyBorder="1"/>
    <xf numFmtId="0" fontId="3" fillId="0" borderId="0" xfId="0" applyFont="1" applyBorder="1" applyAlignment="1">
      <alignment horizontal="right"/>
    </xf>
    <xf numFmtId="0" fontId="1" fillId="5" borderId="6" xfId="0" applyFont="1" applyFill="1" applyBorder="1"/>
    <xf numFmtId="0" fontId="1" fillId="5" borderId="2" xfId="0" applyFont="1" applyFill="1" applyBorder="1"/>
    <xf numFmtId="0" fontId="3" fillId="0" borderId="6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Cost Distribution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(Overview!$B$10,Overview!$B$14:$B$20)</c:f>
              <c:strCache>
                <c:ptCount val="8"/>
                <c:pt idx="0">
                  <c:v>General Process Fix Cost</c:v>
                </c:pt>
                <c:pt idx="1">
                  <c:v>Programmers</c:v>
                </c:pt>
                <c:pt idx="2">
                  <c:v>Design_mechanical_and_electrica</c:v>
                </c:pt>
                <c:pt idx="3">
                  <c:v>Initial_Operations_Ramp_Up_Team</c:v>
                </c:pt>
                <c:pt idx="4">
                  <c:v>Production_and_Construction_Tea</c:v>
                </c:pt>
                <c:pt idx="5">
                  <c:v>VFOC_Team</c:v>
                </c:pt>
                <c:pt idx="6">
                  <c:v>Facility_Operator</c:v>
                </c:pt>
                <c:pt idx="7">
                  <c:v>Planning_Team</c:v>
                </c:pt>
              </c:strCache>
            </c:strRef>
          </c:cat>
          <c:val>
            <c:numRef>
              <c:f>(Overview!$C$10,Overview!$C$14:$C$20)</c:f>
              <c:numCache>
                <c:formatCode>0.00\ [$€]</c:formatCode>
                <c:ptCount val="8"/>
                <c:pt idx="0">
                  <c:v>0</c:v>
                </c:pt>
                <c:pt idx="1">
                  <c:v>7717.6291834388121</c:v>
                </c:pt>
                <c:pt idx="2">
                  <c:v>38797.460297459555</c:v>
                </c:pt>
                <c:pt idx="3">
                  <c:v>11224.098592571618</c:v>
                </c:pt>
                <c:pt idx="4">
                  <c:v>59359.292037288884</c:v>
                </c:pt>
                <c:pt idx="5">
                  <c:v>7121.3571390646412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2-448D-9FEF-BC325D40A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Required Worktime by Subject (Mean)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Overview!$C$30</c:f>
              <c:strCache>
                <c:ptCount val="1"/>
                <c:pt idx="0">
                  <c:v>Required Work Time: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Overview!$B$31:$B$37</c:f>
              <c:strCache>
                <c:ptCount val="7"/>
                <c:pt idx="0">
                  <c:v>Programmers</c:v>
                </c:pt>
                <c:pt idx="1">
                  <c:v>Design_mechanical_and_electrica</c:v>
                </c:pt>
                <c:pt idx="2">
                  <c:v>Initial_Operations_Ramp_Up_Team</c:v>
                </c:pt>
                <c:pt idx="3">
                  <c:v>Production_and_Construction_Tea</c:v>
                </c:pt>
                <c:pt idx="4">
                  <c:v>VFOC_Team</c:v>
                </c:pt>
                <c:pt idx="5">
                  <c:v>Facility_Operator</c:v>
                </c:pt>
                <c:pt idx="6">
                  <c:v>Planning_Team</c:v>
                </c:pt>
              </c:strCache>
            </c:strRef>
          </c:cat>
          <c:val>
            <c:numRef>
              <c:f>Overview!$C$31:$C$37</c:f>
              <c:numCache>
                <c:formatCode>[h]"h":mm"m"\ ss"s"</c:formatCode>
                <c:ptCount val="7"/>
                <c:pt idx="0">
                  <c:v>3.2156788264328382</c:v>
                </c:pt>
                <c:pt idx="1">
                  <c:v>16.165608457274814</c:v>
                </c:pt>
                <c:pt idx="2">
                  <c:v>4.6767077469048406</c:v>
                </c:pt>
                <c:pt idx="3">
                  <c:v>24.73303834887037</c:v>
                </c:pt>
                <c:pt idx="4">
                  <c:v>2.9672321412769338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F-401C-9EB9-60BFC750B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Required Worktime by Subject (Min)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Overview!$C$40</c:f>
              <c:strCache>
                <c:ptCount val="1"/>
                <c:pt idx="0">
                  <c:v>Required Work Time: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Overview!$B$41:$B$47</c:f>
              <c:strCache>
                <c:ptCount val="7"/>
                <c:pt idx="0">
                  <c:v>Programmers</c:v>
                </c:pt>
                <c:pt idx="1">
                  <c:v>Design_mechanical_and_electrica</c:v>
                </c:pt>
                <c:pt idx="2">
                  <c:v>Initial_Operations_Ramp_Up_Team</c:v>
                </c:pt>
                <c:pt idx="3">
                  <c:v>Production_and_Construction_Tea</c:v>
                </c:pt>
                <c:pt idx="4">
                  <c:v>VFOC_Team</c:v>
                </c:pt>
                <c:pt idx="5">
                  <c:v>Facility_Operator</c:v>
                </c:pt>
                <c:pt idx="6">
                  <c:v>Planning_Team</c:v>
                </c:pt>
              </c:strCache>
            </c:strRef>
          </c:cat>
          <c:val>
            <c:numRef>
              <c:f>Overview!$C$41:$C$47</c:f>
              <c:numCache>
                <c:formatCode>[h]"h":mm"m"\ ss"s"</c:formatCode>
                <c:ptCount val="7"/>
                <c:pt idx="0">
                  <c:v>3</c:v>
                </c:pt>
                <c:pt idx="1">
                  <c:v>16</c:v>
                </c:pt>
                <c:pt idx="2">
                  <c:v>4.5</c:v>
                </c:pt>
                <c:pt idx="3">
                  <c:v>21</c:v>
                </c:pt>
                <c:pt idx="4">
                  <c:v>2.5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2-4457-8045-ECF93E049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Required Worktime by Subject (Max)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Overview!$C$50</c:f>
              <c:strCache>
                <c:ptCount val="1"/>
                <c:pt idx="0">
                  <c:v>Required Work Time: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Overview!$B$51:$B$57</c:f>
              <c:strCache>
                <c:ptCount val="7"/>
                <c:pt idx="0">
                  <c:v>Programmers</c:v>
                </c:pt>
                <c:pt idx="1">
                  <c:v>Design_mechanical_and_electrica</c:v>
                </c:pt>
                <c:pt idx="2">
                  <c:v>Initial_Operations_Ramp_Up_Team</c:v>
                </c:pt>
                <c:pt idx="3">
                  <c:v>Production_and_Construction_Tea</c:v>
                </c:pt>
                <c:pt idx="4">
                  <c:v>VFOC_Team</c:v>
                </c:pt>
                <c:pt idx="5">
                  <c:v>Facility_Operator</c:v>
                </c:pt>
                <c:pt idx="6">
                  <c:v>Planning_Team</c:v>
                </c:pt>
              </c:strCache>
            </c:strRef>
          </c:cat>
          <c:val>
            <c:numRef>
              <c:f>Overview!$C$51:$C$57</c:f>
              <c:numCache>
                <c:formatCode>[h]"h":mm"m"\ ss"s"</c:formatCode>
                <c:ptCount val="7"/>
                <c:pt idx="0">
                  <c:v>5</c:v>
                </c:pt>
                <c:pt idx="1">
                  <c:v>20.5</c:v>
                </c:pt>
                <c:pt idx="2">
                  <c:v>21.833333199999998</c:v>
                </c:pt>
                <c:pt idx="3">
                  <c:v>118.33336</c:v>
                </c:pt>
                <c:pt idx="4">
                  <c:v>6.5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7-4B76-B0DD-5ACDE8B84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Required Time By State (Mean)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(Programmers!$B$34,Programmers!$B$36,Programmers!$B$40)</c:f>
              <c:strCache>
                <c:ptCount val="3"/>
                <c:pt idx="0">
                  <c:v>Do: Entwickle Programm</c:v>
                </c:pt>
                <c:pt idx="1">
                  <c:v>Receive: Warte auf Rückmeldung</c:v>
                </c:pt>
                <c:pt idx="2">
                  <c:v>Do: Entwickle Softwareupdate</c:v>
                </c:pt>
              </c:strCache>
            </c:strRef>
          </c:cat>
          <c:val>
            <c:numRef>
              <c:f>(Programmers!$D$34,Programmers!$D$36,Programmers!$D$40)</c:f>
              <c:numCache>
                <c:formatCode>[h]"h":mm"m"\ ss"s"</c:formatCode>
                <c:ptCount val="3"/>
                <c:pt idx="0">
                  <c:v>3</c:v>
                </c:pt>
                <c:pt idx="1">
                  <c:v>21.817696134259261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37-40AC-A7D4-FE2553134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Required Time By State (Mean)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Design_mechanical_and_electrica!$B$32,Design_mechanical_and_electrica!$B$37,Design_mechanical_and_electrica!$B$42,Design_mechanical_and_electrica!$B$46,Design_mechanical_and_electrica!$B$50,Design_mechanical_and_electrica!$B$52,Design_mechanical_and_electrica!$B$56,Design_mechanical_and_electrica!$B$58)</c:f>
              <c:strCache>
                <c:ptCount val="8"/>
                <c:pt idx="0">
                  <c:v>Do: further concretize/detail plans</c:v>
                </c:pt>
                <c:pt idx="1">
                  <c:v>Receive: Wait for Feedback</c:v>
                </c:pt>
                <c:pt idx="2">
                  <c:v>Do: improve design</c:v>
                </c:pt>
                <c:pt idx="3">
                  <c:v>Receive: Wait for Feedback</c:v>
                </c:pt>
                <c:pt idx="4">
                  <c:v>Do: solve real problems</c:v>
                </c:pt>
                <c:pt idx="5">
                  <c:v>Receive: receive feedback</c:v>
                </c:pt>
                <c:pt idx="6">
                  <c:v>Do: do system integration</c:v>
                </c:pt>
                <c:pt idx="7">
                  <c:v>Do: validate &amp; verify solution</c:v>
                </c:pt>
              </c:strCache>
            </c:strRef>
          </c:cat>
          <c:val>
            <c:numRef>
              <c:f>(Design_mechanical_and_electrica!$D$32,Design_mechanical_and_electrica!$D$37,Design_mechanical_and_electrica!$D$42,Design_mechanical_and_electrica!$D$46,Design_mechanical_and_electrica!$D$50,Design_mechanical_and_electrica!$D$52,Design_mechanical_and_electrica!$D$56,Design_mechanical_and_electrica!$D$58)</c:f>
              <c:numCache>
                <c:formatCode>[h]"h":mm"m"\ ss"s"</c:formatCode>
                <c:ptCount val="8"/>
                <c:pt idx="0">
                  <c:v>8</c:v>
                </c:pt>
                <c:pt idx="1">
                  <c:v>4.8885312731481481</c:v>
                </c:pt>
                <c:pt idx="2">
                  <c:v>0.5</c:v>
                </c:pt>
                <c:pt idx="3">
                  <c:v>0.25</c:v>
                </c:pt>
                <c:pt idx="4">
                  <c:v>0.5</c:v>
                </c:pt>
                <c:pt idx="5">
                  <c:v>31.056332928240742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5-471E-B209-FB40D1997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Required Time By State (Mean)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(Initial_Operations_Ramp_Up_Team!$B$32,Initial_Operations_Ramp_Up_Team!$B$34,Initial_Operations_Ramp_Up_Team!$B$38,Initial_Operations_Ramp_Up_Team!$B$42,Initial_Operations_Ramp_Up_Team!$B$48,Initial_Operations_Ramp_Up_Team!$B$55,Initial_Operations_Ramp_Up_Team!$B$60)</c:f>
              <c:strCache>
                <c:ptCount val="7"/>
                <c:pt idx="0">
                  <c:v>Do: Aktualisiere die Dokumentation</c:v>
                </c:pt>
                <c:pt idx="1">
                  <c:v>Do: Führe Probebetrieb durch </c:v>
                </c:pt>
                <c:pt idx="2">
                  <c:v>Do: Führe Funktionstest durch</c:v>
                </c:pt>
                <c:pt idx="3">
                  <c:v>Do: Erbringe Leistungsnachweis</c:v>
                </c:pt>
                <c:pt idx="4">
                  <c:v>Receive: Warte auf Update</c:v>
                </c:pt>
                <c:pt idx="5">
                  <c:v>Receive: Warte auf SoftwareUpdate</c:v>
                </c:pt>
                <c:pt idx="6">
                  <c:v>Do: Bereite die IBN vor</c:v>
                </c:pt>
              </c:strCache>
            </c:strRef>
          </c:cat>
          <c:val>
            <c:numRef>
              <c:f>(Initial_Operations_Ramp_Up_Team!$D$32,Initial_Operations_Ramp_Up_Team!$D$34,Initial_Operations_Ramp_Up_Team!$D$38,Initial_Operations_Ramp_Up_Team!$D$42,Initial_Operations_Ramp_Up_Team!$D$48,Initial_Operations_Ramp_Up_Team!$D$55,Initial_Operations_Ramp_Up_Team!$D$60)</c:f>
              <c:numCache>
                <c:formatCode>[h]"h":mm"m"\ ss"s"</c:formatCode>
                <c:ptCount val="7"/>
                <c:pt idx="0">
                  <c:v>0.1666667</c:v>
                </c:pt>
                <c:pt idx="1">
                  <c:v>1</c:v>
                </c:pt>
                <c:pt idx="2">
                  <c:v>1</c:v>
                </c:pt>
                <c:pt idx="3">
                  <c:v>0.3333333</c:v>
                </c:pt>
                <c:pt idx="4">
                  <c:v>4</c:v>
                </c:pt>
                <c:pt idx="5">
                  <c:v>0.23749998842592596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1-439C-A999-51873521D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Required Time By State (Mean)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(Production_and_Construction_Tea!$B$34,Production_and_Construction_Tea!$B$37,Production_and_Construction_Tea!$B$40,Production_and_Construction_Tea!$B$43,Production_and_Construction_Tea!$B$46,Production_and_Construction_Tea!$B$49,Production_and_Construction_Tea!$B$53)</c:f>
              <c:strCache>
                <c:ptCount val="7"/>
                <c:pt idx="0">
                  <c:v>Do: Fertige die Komponenten</c:v>
                </c:pt>
                <c:pt idx="1">
                  <c:v>Receive: Warte auf Update</c:v>
                </c:pt>
                <c:pt idx="2">
                  <c:v>Receive: Erhalte Rückmeldung</c:v>
                </c:pt>
                <c:pt idx="3">
                  <c:v>Do: Fertige und montiere Ersatz</c:v>
                </c:pt>
                <c:pt idx="4">
                  <c:v>Do: Führe Vor- und Endmontage durch</c:v>
                </c:pt>
                <c:pt idx="5">
                  <c:v>Do: Prüfe die Teile</c:v>
                </c:pt>
                <c:pt idx="6">
                  <c:v>Do: Bessere aus</c:v>
                </c:pt>
              </c:strCache>
            </c:strRef>
          </c:cat>
          <c:val>
            <c:numRef>
              <c:f>(Production_and_Construction_Tea!$D$34,Production_and_Construction_Tea!$D$37,Production_and_Construction_Tea!$D$40,Production_and_Construction_Tea!$D$43,Production_and_Construction_Tea!$D$46,Production_and_Construction_Tea!$D$49,Production_and_Construction_Tea!$D$53)</c:f>
              <c:numCache>
                <c:formatCode>[h]"h":mm"m"\ ss"s"</c:formatCode>
                <c:ptCount val="7"/>
                <c:pt idx="0">
                  <c:v>15</c:v>
                </c:pt>
                <c:pt idx="1">
                  <c:v>0.1661446875</c:v>
                </c:pt>
                <c:pt idx="2">
                  <c:v>2.6661680208333336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0.33334000000000003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0-41EB-BEC2-B7AF841F2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Required Time By State (Mean)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(VFOC_Team!$B$33,VFOC_Team!$B$36,VFOC_Team!$B$38,VFOC_Team!$B$44,VFOC_Team!$B$46,VFOC_Team!$B$48,VFOC_Team!$B$52,VFOC_Team!$B$55,VFOC_Team!$B$61,VFOC_Team!$B$64,VFOC_Team!$B$68)</c:f>
              <c:strCache>
                <c:ptCount val="11"/>
                <c:pt idx="0">
                  <c:v>Do: conduct training with virtual factory</c:v>
                </c:pt>
                <c:pt idx="1">
                  <c:v>Do: run VFOC simulation</c:v>
                </c:pt>
                <c:pt idx="2">
                  <c:v>Do: analyze VFOC simulation results</c:v>
                </c:pt>
                <c:pt idx="3">
                  <c:v>Receive: receive update of factory design</c:v>
                </c:pt>
                <c:pt idx="4">
                  <c:v>Receive: wait for software update</c:v>
                </c:pt>
                <c:pt idx="5">
                  <c:v>Do: update (virtual) simulation models</c:v>
                </c:pt>
                <c:pt idx="6">
                  <c:v>Do: create initial simulation model</c:v>
                </c:pt>
                <c:pt idx="7">
                  <c:v>Receive: receive machine control programs</c:v>
                </c:pt>
                <c:pt idx="8">
                  <c:v>Do: update  and analyze (virtual) simulation models</c:v>
                </c:pt>
                <c:pt idx="9">
                  <c:v>Receive: wait for feedback from real ramp up</c:v>
                </c:pt>
                <c:pt idx="10">
                  <c:v>Do: update  and analyze (virtual) simulation models</c:v>
                </c:pt>
              </c:strCache>
            </c:strRef>
          </c:cat>
          <c:val>
            <c:numRef>
              <c:f>(VFOC_Team!$D$33,VFOC_Team!$D$36,VFOC_Team!$D$38,VFOC_Team!$D$44,VFOC_Team!$D$46,VFOC_Team!$D$48,VFOC_Team!$D$52,VFOC_Team!$D$55,VFOC_Team!$D$61,VFOC_Team!$D$64,VFOC_Team!$D$68)</c:f>
              <c:numCache>
                <c:formatCode>[h]"h":mm"m"\ ss"s"</c:formatCode>
                <c:ptCount val="11"/>
                <c:pt idx="0">
                  <c:v>1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0.25</c:v>
                </c:pt>
                <c:pt idx="6">
                  <c:v>1</c:v>
                </c:pt>
                <c:pt idx="7">
                  <c:v>3</c:v>
                </c:pt>
                <c:pt idx="8">
                  <c:v>0.25</c:v>
                </c:pt>
                <c:pt idx="9">
                  <c:v>1.7576570833333334</c:v>
                </c:pt>
                <c:pt idx="1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A-4B9C-BA8C-0CC005F55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8</xdr:row>
      <xdr:rowOff>0</xdr:rowOff>
    </xdr:from>
    <xdr:to>
      <xdr:col>8</xdr:col>
      <xdr:colOff>1016000</xdr:colOff>
      <xdr:row>22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3</xdr:col>
      <xdr:colOff>292100</xdr:colOff>
      <xdr:row>73</xdr:row>
      <xdr:rowOff>165100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635000</xdr:colOff>
      <xdr:row>59</xdr:row>
      <xdr:rowOff>0</xdr:rowOff>
    </xdr:from>
    <xdr:to>
      <xdr:col>5</xdr:col>
      <xdr:colOff>1625600</xdr:colOff>
      <xdr:row>73</xdr:row>
      <xdr:rowOff>165100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59</xdr:row>
      <xdr:rowOff>0</xdr:rowOff>
    </xdr:from>
    <xdr:to>
      <xdr:col>8</xdr:col>
      <xdr:colOff>990600</xdr:colOff>
      <xdr:row>73</xdr:row>
      <xdr:rowOff>165100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127000</xdr:colOff>
      <xdr:row>30</xdr:row>
      <xdr:rowOff>0</xdr:rowOff>
    </xdr:from>
    <xdr:to>
      <xdr:col>17</xdr:col>
      <xdr:colOff>127000</xdr:colOff>
      <xdr:row>44</xdr:row>
      <xdr:rowOff>158750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127000</xdr:colOff>
      <xdr:row>30</xdr:row>
      <xdr:rowOff>0</xdr:rowOff>
    </xdr:from>
    <xdr:to>
      <xdr:col>17</xdr:col>
      <xdr:colOff>127000</xdr:colOff>
      <xdr:row>44</xdr:row>
      <xdr:rowOff>158750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127000</xdr:colOff>
      <xdr:row>30</xdr:row>
      <xdr:rowOff>0</xdr:rowOff>
    </xdr:from>
    <xdr:to>
      <xdr:col>17</xdr:col>
      <xdr:colOff>127000</xdr:colOff>
      <xdr:row>44</xdr:row>
      <xdr:rowOff>158750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127000</xdr:colOff>
      <xdr:row>30</xdr:row>
      <xdr:rowOff>0</xdr:rowOff>
    </xdr:from>
    <xdr:to>
      <xdr:col>17</xdr:col>
      <xdr:colOff>127000</xdr:colOff>
      <xdr:row>44</xdr:row>
      <xdr:rowOff>158750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127000</xdr:colOff>
      <xdr:row>30</xdr:row>
      <xdr:rowOff>0</xdr:rowOff>
    </xdr:from>
    <xdr:to>
      <xdr:col>17</xdr:col>
      <xdr:colOff>127000</xdr:colOff>
      <xdr:row>44</xdr:row>
      <xdr:rowOff>158750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58"/>
  <sheetViews>
    <sheetView topLeftCell="A13" workbookViewId="0">
      <selection activeCell="C27" sqref="C27:E27"/>
    </sheetView>
  </sheetViews>
  <sheetFormatPr baseColWidth="10" defaultRowHeight="14.5" x14ac:dyDescent="0.35"/>
  <cols>
    <col min="1" max="1" width="3.6328125" customWidth="1"/>
    <col min="2" max="2" width="35.6328125" style="1" customWidth="1"/>
    <col min="3" max="11" width="25.6328125" style="2" customWidth="1"/>
  </cols>
  <sheetData>
    <row r="1" spans="2:7" ht="15" thickBot="1" x14ac:dyDescent="0.4"/>
    <row r="2" spans="2:7" ht="15" thickBot="1" x14ac:dyDescent="0.4">
      <c r="B2" s="3" t="s">
        <v>0</v>
      </c>
      <c r="C2" s="4" t="s">
        <v>1</v>
      </c>
      <c r="E2" s="13" t="s">
        <v>9</v>
      </c>
      <c r="F2" s="14"/>
    </row>
    <row r="3" spans="2:7" x14ac:dyDescent="0.35">
      <c r="B3" s="5" t="s">
        <v>2</v>
      </c>
      <c r="C3" s="6" t="s">
        <v>3</v>
      </c>
      <c r="E3" s="11" t="s">
        <v>10</v>
      </c>
      <c r="F3" s="6">
        <v>5</v>
      </c>
    </row>
    <row r="4" spans="2:7" x14ac:dyDescent="0.35">
      <c r="B4" s="5" t="s">
        <v>4</v>
      </c>
      <c r="C4" s="7">
        <v>43584</v>
      </c>
      <c r="E4" s="11" t="s">
        <v>11</v>
      </c>
      <c r="F4" s="6" t="b">
        <v>1</v>
      </c>
    </row>
    <row r="5" spans="2:7" x14ac:dyDescent="0.35">
      <c r="B5" s="5" t="s">
        <v>5</v>
      </c>
      <c r="C5" s="6" t="s">
        <v>6</v>
      </c>
      <c r="E5" s="11" t="s">
        <v>12</v>
      </c>
      <c r="F5" s="6" t="b">
        <v>1</v>
      </c>
    </row>
    <row r="6" spans="2:7" ht="15" thickBot="1" x14ac:dyDescent="0.4">
      <c r="B6" s="8" t="s">
        <v>7</v>
      </c>
      <c r="C6" s="9" t="s">
        <v>8</v>
      </c>
      <c r="E6" s="12" t="s">
        <v>13</v>
      </c>
      <c r="F6" s="9" t="b">
        <v>1</v>
      </c>
    </row>
    <row r="8" spans="2:7" ht="15" thickBot="1" x14ac:dyDescent="0.4"/>
    <row r="9" spans="2:7" ht="15" thickBot="1" x14ac:dyDescent="0.4">
      <c r="B9" s="15" t="s">
        <v>14</v>
      </c>
      <c r="C9" s="16">
        <v>1</v>
      </c>
    </row>
    <row r="10" spans="2:7" ht="15" thickBot="1" x14ac:dyDescent="0.4">
      <c r="B10" s="15" t="s">
        <v>15</v>
      </c>
      <c r="C10" s="17">
        <v>0</v>
      </c>
    </row>
    <row r="12" spans="2:7" ht="15" thickBot="1" x14ac:dyDescent="0.4">
      <c r="B12" s="1" t="s">
        <v>16</v>
      </c>
    </row>
    <row r="13" spans="2:7" ht="15" thickBot="1" x14ac:dyDescent="0.4">
      <c r="B13" s="3" t="s">
        <v>17</v>
      </c>
      <c r="C13" s="31" t="s">
        <v>18</v>
      </c>
      <c r="D13" s="31" t="s">
        <v>19</v>
      </c>
      <c r="E13" s="31" t="s">
        <v>20</v>
      </c>
      <c r="F13" s="31" t="s">
        <v>21</v>
      </c>
      <c r="G13" s="32" t="s">
        <v>22</v>
      </c>
    </row>
    <row r="14" spans="2:7" x14ac:dyDescent="0.35">
      <c r="B14" s="45" t="s">
        <v>39</v>
      </c>
      <c r="C14" s="19">
        <f>Programmers!C27*C9</f>
        <v>7717.6291834388121</v>
      </c>
      <c r="D14" s="20">
        <f>Programmers!D27*C9</f>
        <v>7200</v>
      </c>
      <c r="E14" s="20">
        <f>Programmers!E27*C9</f>
        <v>12000</v>
      </c>
      <c r="F14" s="21">
        <f>Programmers!C22</f>
        <v>100</v>
      </c>
      <c r="G14" s="22">
        <f>Programmers!F14</f>
        <v>1</v>
      </c>
    </row>
    <row r="15" spans="2:7" x14ac:dyDescent="0.35">
      <c r="B15" s="45" t="s">
        <v>125</v>
      </c>
      <c r="C15" s="23">
        <f>Design_mechanical_and_electrica!C27*C9</f>
        <v>38797.460297459555</v>
      </c>
      <c r="D15" s="24">
        <f>Design_mechanical_and_electrica!D27*C9</f>
        <v>38400</v>
      </c>
      <c r="E15" s="24">
        <f>Design_mechanical_and_electrica!E27*C9</f>
        <v>49200</v>
      </c>
      <c r="F15" s="25">
        <f>Design_mechanical_and_electrica!C22</f>
        <v>100</v>
      </c>
      <c r="G15" s="26">
        <f>Design_mechanical_and_electrica!F14</f>
        <v>1</v>
      </c>
    </row>
    <row r="16" spans="2:7" x14ac:dyDescent="0.35">
      <c r="B16" s="45" t="s">
        <v>194</v>
      </c>
      <c r="C16" s="23">
        <f>Initial_Operations_Ramp_Up_Team!C27*C9</f>
        <v>11224.098592571618</v>
      </c>
      <c r="D16" s="24">
        <f>Initial_Operations_Ramp_Up_Team!D27*C9</f>
        <v>10800</v>
      </c>
      <c r="E16" s="24">
        <f>Initial_Operations_Ramp_Up_Team!E27*C9</f>
        <v>52399.999679999994</v>
      </c>
      <c r="F16" s="25">
        <f>Initial_Operations_Ramp_Up_Team!C22</f>
        <v>100</v>
      </c>
      <c r="G16" s="26">
        <f>Initial_Operations_Ramp_Up_Team!F14</f>
        <v>0.99694810703710968</v>
      </c>
    </row>
    <row r="17" spans="2:7" x14ac:dyDescent="0.35">
      <c r="B17" s="45" t="s">
        <v>268</v>
      </c>
      <c r="C17" s="23">
        <f>Production_and_Construction_Tea!C27*C9</f>
        <v>59359.292037288884</v>
      </c>
      <c r="D17" s="24">
        <f>Production_and_Construction_Tea!D27*C9</f>
        <v>50400</v>
      </c>
      <c r="E17" s="24">
        <f>Production_and_Construction_Tea!E27*C9</f>
        <v>284000.06400000001</v>
      </c>
      <c r="F17" s="25">
        <f>Production_and_Construction_Tea!C22</f>
        <v>100</v>
      </c>
      <c r="G17" s="26">
        <f>Production_and_Construction_Tea!F14</f>
        <v>1</v>
      </c>
    </row>
    <row r="18" spans="2:7" x14ac:dyDescent="0.35">
      <c r="B18" s="45" t="s">
        <v>321</v>
      </c>
      <c r="C18" s="23">
        <f>VFOC_Team!C27*C9</f>
        <v>7121.3571390646412</v>
      </c>
      <c r="D18" s="24">
        <f>VFOC_Team!D27*C9</f>
        <v>6000</v>
      </c>
      <c r="E18" s="24">
        <f>VFOC_Team!E27*C9</f>
        <v>15600</v>
      </c>
      <c r="F18" s="25">
        <f>VFOC_Team!C22</f>
        <v>100</v>
      </c>
      <c r="G18" s="26">
        <f>VFOC_Team!F14</f>
        <v>1</v>
      </c>
    </row>
    <row r="19" spans="2:7" x14ac:dyDescent="0.35">
      <c r="B19" s="45" t="s">
        <v>398</v>
      </c>
      <c r="C19" s="23">
        <f>Facility_Operator!C27*C9</f>
        <v>0</v>
      </c>
      <c r="D19" s="24">
        <f>Facility_Operator!D27*C9</f>
        <v>0</v>
      </c>
      <c r="E19" s="24">
        <f>Facility_Operator!E27*C9</f>
        <v>0</v>
      </c>
      <c r="F19" s="25">
        <f>Facility_Operator!C22</f>
        <v>0</v>
      </c>
      <c r="G19" s="26">
        <f>Facility_Operator!F14</f>
        <v>0.9959070770138877</v>
      </c>
    </row>
    <row r="20" spans="2:7" ht="15" thickBot="1" x14ac:dyDescent="0.4">
      <c r="B20" s="45" t="s">
        <v>407</v>
      </c>
      <c r="C20" s="27">
        <f>Planning_Team!C27*C9</f>
        <v>0</v>
      </c>
      <c r="D20" s="28">
        <f>Planning_Team!D27*C9</f>
        <v>0</v>
      </c>
      <c r="E20" s="28">
        <f>Planning_Team!E27*C9</f>
        <v>0</v>
      </c>
      <c r="F20" s="29">
        <f>Planning_Team!C22</f>
        <v>0</v>
      </c>
      <c r="G20" s="30">
        <f>Planning_Team!F14</f>
        <v>1</v>
      </c>
    </row>
    <row r="21" spans="2:7" x14ac:dyDescent="0.35">
      <c r="B21" s="5" t="s">
        <v>23</v>
      </c>
      <c r="C21" s="24">
        <f>SUM(C14:C20)</f>
        <v>124219.8372498235</v>
      </c>
      <c r="D21" s="24">
        <f>SUM(D14:D20)</f>
        <v>112800</v>
      </c>
      <c r="E21" s="24">
        <f>SUM(E14:E20)</f>
        <v>413200.06368000002</v>
      </c>
      <c r="F21" s="25"/>
      <c r="G21" s="26"/>
    </row>
    <row r="22" spans="2:7" ht="15" thickBot="1" x14ac:dyDescent="0.4">
      <c r="B22" s="8" t="s">
        <v>24</v>
      </c>
      <c r="C22" s="28">
        <f>C21+C10</f>
        <v>124219.8372498235</v>
      </c>
      <c r="D22" s="28">
        <f>D21+C10</f>
        <v>112800</v>
      </c>
      <c r="E22" s="28">
        <f>E21+C10</f>
        <v>413200.06368000002</v>
      </c>
      <c r="F22" s="29"/>
      <c r="G22" s="30"/>
    </row>
    <row r="25" spans="2:7" ht="15" thickBot="1" x14ac:dyDescent="0.4"/>
    <row r="26" spans="2:7" x14ac:dyDescent="0.35">
      <c r="B26" s="3"/>
      <c r="C26" s="31" t="s">
        <v>25</v>
      </c>
      <c r="D26" s="31" t="s">
        <v>26</v>
      </c>
      <c r="E26" s="32" t="s">
        <v>27</v>
      </c>
    </row>
    <row r="27" spans="2:7" ht="15" thickBot="1" x14ac:dyDescent="0.4">
      <c r="B27" s="8" t="s">
        <v>28</v>
      </c>
      <c r="C27" s="34">
        <f>MAX(G31:G38)</f>
        <v>58.446898775016912</v>
      </c>
      <c r="D27" s="34">
        <f>MAX(G41:G48)</f>
        <v>51.5</v>
      </c>
      <c r="E27" s="35">
        <f>MAX(G51:G58)</f>
        <v>281.36669319999999</v>
      </c>
    </row>
    <row r="29" spans="2:7" ht="15" thickBot="1" x14ac:dyDescent="0.4">
      <c r="B29" s="1" t="s">
        <v>29</v>
      </c>
    </row>
    <row r="30" spans="2:7" x14ac:dyDescent="0.35">
      <c r="B30" s="3" t="s">
        <v>30</v>
      </c>
      <c r="C30" s="31" t="s">
        <v>31</v>
      </c>
      <c r="D30" s="31" t="s">
        <v>32</v>
      </c>
      <c r="E30" s="31" t="s">
        <v>33</v>
      </c>
      <c r="F30" s="31" t="s">
        <v>34</v>
      </c>
      <c r="G30" s="32" t="s">
        <v>35</v>
      </c>
    </row>
    <row r="31" spans="2:7" x14ac:dyDescent="0.35">
      <c r="B31" s="45" t="s">
        <v>39</v>
      </c>
      <c r="C31" s="36">
        <f>Programmers!C16*C9</f>
        <v>3.2156788264328382</v>
      </c>
      <c r="D31" s="36">
        <f>Programmers!D16*C9</f>
        <v>34.018237176620303</v>
      </c>
      <c r="E31" s="36">
        <f>Programmers!E16*C9</f>
        <v>30.802558350187471</v>
      </c>
      <c r="F31" s="36">
        <f>Programmers!F16</f>
        <v>17</v>
      </c>
      <c r="G31" s="37">
        <f>D31+F31</f>
        <v>51.018237176620303</v>
      </c>
    </row>
    <row r="32" spans="2:7" x14ac:dyDescent="0.35">
      <c r="B32" s="45" t="s">
        <v>125</v>
      </c>
      <c r="C32" s="36">
        <f>Design_mechanical_and_electrica!C16*C9</f>
        <v>16.165608457274814</v>
      </c>
      <c r="D32" s="36">
        <f>Design_mechanical_and_electrica!D16*C9</f>
        <v>58.446898775016912</v>
      </c>
      <c r="E32" s="36">
        <f>Design_mechanical_and_electrica!E16*C9</f>
        <v>42.281290317742098</v>
      </c>
      <c r="F32" s="36">
        <f>Design_mechanical_and_electrica!F16</f>
        <v>0</v>
      </c>
      <c r="G32" s="37">
        <f>D32+F32</f>
        <v>58.446898775016912</v>
      </c>
    </row>
    <row r="33" spans="2:7" x14ac:dyDescent="0.35">
      <c r="B33" s="45" t="s">
        <v>194</v>
      </c>
      <c r="C33" s="36">
        <f>Initial_Operations_Ramp_Up_Team!C16*C9</f>
        <v>4.6767077469048406</v>
      </c>
      <c r="D33" s="36">
        <f>Initial_Operations_Ramp_Up_Team!D16*C9</f>
        <v>4.7428993208562567</v>
      </c>
      <c r="E33" s="36">
        <f>Initial_Operations_Ramp_Up_Team!E16*C9</f>
        <v>0.1323831479028322</v>
      </c>
      <c r="F33" s="36">
        <f>Initial_Operations_Ramp_Up_Team!F16</f>
        <v>46.142230191045847</v>
      </c>
      <c r="G33" s="37">
        <f>D33+F33</f>
        <v>50.885129511902107</v>
      </c>
    </row>
    <row r="34" spans="2:7" x14ac:dyDescent="0.35">
      <c r="B34" s="45" t="s">
        <v>268</v>
      </c>
      <c r="C34" s="36">
        <f>Production_and_Construction_Tea!C16*C9</f>
        <v>24.73303834887037</v>
      </c>
      <c r="D34" s="36">
        <f>Production_and_Construction_Tea!D16*C9</f>
        <v>30.12188826440547</v>
      </c>
      <c r="E34" s="36">
        <f>Production_and_Construction_Tea!E16*C9</f>
        <v>5.3888499155351068</v>
      </c>
      <c r="F34" s="36">
        <f>Production_and_Construction_Tea!F16</f>
        <v>21.078965725092729</v>
      </c>
      <c r="G34" s="37">
        <f>D34+F34</f>
        <v>51.200853989498199</v>
      </c>
    </row>
    <row r="35" spans="2:7" x14ac:dyDescent="0.35">
      <c r="B35" s="45" t="s">
        <v>321</v>
      </c>
      <c r="C35" s="36">
        <f>VFOC_Team!C16*C9</f>
        <v>2.9672321412769338</v>
      </c>
      <c r="D35" s="36">
        <f>VFOC_Team!D16*C9</f>
        <v>10.203023752086422</v>
      </c>
      <c r="E35" s="36">
        <f>VFOC_Team!E16*C9</f>
        <v>7.2357916108094882</v>
      </c>
      <c r="F35" s="36">
        <f>VFOC_Team!F16</f>
        <v>16</v>
      </c>
      <c r="G35" s="37">
        <f>D35+F35</f>
        <v>26.203023752086423</v>
      </c>
    </row>
    <row r="36" spans="2:7" x14ac:dyDescent="0.35">
      <c r="B36" s="45" t="s">
        <v>398</v>
      </c>
      <c r="C36" s="36">
        <f>Facility_Operator!C16*C9</f>
        <v>0</v>
      </c>
      <c r="D36" s="36">
        <f>Facility_Operator!D16*C9</f>
        <v>0</v>
      </c>
      <c r="E36" s="36">
        <f>Facility_Operator!E16*C9</f>
        <v>0</v>
      </c>
      <c r="F36" s="36">
        <f>Facility_Operator!F16</f>
        <v>50.709693621555672</v>
      </c>
      <c r="G36" s="37">
        <f>D36+F36</f>
        <v>50.709693621555672</v>
      </c>
    </row>
    <row r="37" spans="2:7" ht="15" thickBot="1" x14ac:dyDescent="0.4">
      <c r="B37" s="78" t="s">
        <v>407</v>
      </c>
      <c r="C37" s="34">
        <f>Planning_Team!C16*C9</f>
        <v>0</v>
      </c>
      <c r="D37" s="34">
        <f>Planning_Team!D16*C9</f>
        <v>0</v>
      </c>
      <c r="E37" s="34">
        <f>Planning_Team!E16*C9</f>
        <v>0</v>
      </c>
      <c r="F37" s="34">
        <f>Planning_Team!F16</f>
        <v>0</v>
      </c>
      <c r="G37" s="35">
        <f>D37+F37</f>
        <v>0</v>
      </c>
    </row>
    <row r="38" spans="2:7" x14ac:dyDescent="0.35">
      <c r="C38" s="33"/>
      <c r="D38" s="33"/>
      <c r="E38" s="33"/>
      <c r="F38" s="33"/>
      <c r="G38" s="33"/>
    </row>
    <row r="39" spans="2:7" ht="15" thickBot="1" x14ac:dyDescent="0.4">
      <c r="B39" s="1" t="s">
        <v>36</v>
      </c>
    </row>
    <row r="40" spans="2:7" x14ac:dyDescent="0.35">
      <c r="B40" s="3" t="s">
        <v>30</v>
      </c>
      <c r="C40" s="31" t="s">
        <v>31</v>
      </c>
      <c r="D40" s="31" t="s">
        <v>32</v>
      </c>
      <c r="E40" s="31" t="s">
        <v>33</v>
      </c>
      <c r="F40" s="31" t="s">
        <v>34</v>
      </c>
      <c r="G40" s="32" t="s">
        <v>35</v>
      </c>
    </row>
    <row r="41" spans="2:7" x14ac:dyDescent="0.35">
      <c r="B41" s="45" t="s">
        <v>39</v>
      </c>
      <c r="C41" s="36">
        <f>Programmers!C18*C9</f>
        <v>3</v>
      </c>
      <c r="D41" s="36">
        <f>Programmers!D18*C9</f>
        <v>30</v>
      </c>
      <c r="E41" s="36">
        <f>Programmers!E18*C9</f>
        <v>25.242301179369591</v>
      </c>
      <c r="F41" s="36">
        <f>Programmers!F18*C9</f>
        <v>17</v>
      </c>
      <c r="G41" s="37">
        <f>D41+F41</f>
        <v>47</v>
      </c>
    </row>
    <row r="42" spans="2:7" x14ac:dyDescent="0.35">
      <c r="B42" s="45" t="s">
        <v>125</v>
      </c>
      <c r="C42" s="36">
        <f>Design_mechanical_and_electrica!C18*C9</f>
        <v>16</v>
      </c>
      <c r="D42" s="36">
        <f>Design_mechanical_and_electrica!D18*C9</f>
        <v>51.5</v>
      </c>
      <c r="E42" s="36">
        <f>Design_mechanical_and_electrica!E18*C9</f>
        <v>34.280287485140619</v>
      </c>
      <c r="F42" s="36">
        <f>Design_mechanical_and_electrica!F18*C9</f>
        <v>0</v>
      </c>
      <c r="G42" s="37">
        <f>D42+F42</f>
        <v>51.5</v>
      </c>
    </row>
    <row r="43" spans="2:7" x14ac:dyDescent="0.35">
      <c r="B43" s="45" t="s">
        <v>194</v>
      </c>
      <c r="C43" s="36">
        <f>Initial_Operations_Ramp_Up_Team!C18*C9</f>
        <v>4.5</v>
      </c>
      <c r="D43" s="36">
        <f>Initial_Operations_Ramp_Up_Team!D18*C9</f>
        <v>4.5</v>
      </c>
      <c r="E43" s="36">
        <f>Initial_Operations_Ramp_Up_Team!E18*C9</f>
        <v>0</v>
      </c>
      <c r="F43" s="36">
        <f>Initial_Operations_Ramp_Up_Team!F18*C9</f>
        <v>42.5</v>
      </c>
      <c r="G43" s="37">
        <f>D43+F43</f>
        <v>47</v>
      </c>
    </row>
    <row r="44" spans="2:7" x14ac:dyDescent="0.35">
      <c r="B44" s="45" t="s">
        <v>268</v>
      </c>
      <c r="C44" s="36">
        <f>Production_and_Construction_Tea!C18*C9</f>
        <v>21</v>
      </c>
      <c r="D44" s="36">
        <f>Production_and_Construction_Tea!D18*C9</f>
        <v>26.5</v>
      </c>
      <c r="E44" s="36">
        <f>Production_and_Construction_Tea!E18*C9</f>
        <v>4.25</v>
      </c>
      <c r="F44" s="36">
        <f>Production_and_Construction_Tea!F18*C9</f>
        <v>20.5</v>
      </c>
      <c r="G44" s="37">
        <f>D44+F44</f>
        <v>47</v>
      </c>
    </row>
    <row r="45" spans="2:7" x14ac:dyDescent="0.35">
      <c r="B45" s="45" t="s">
        <v>321</v>
      </c>
      <c r="C45" s="36">
        <f>VFOC_Team!C18*C9</f>
        <v>2.5</v>
      </c>
      <c r="D45" s="36">
        <f>VFOC_Team!D18*C9</f>
        <v>7</v>
      </c>
      <c r="E45" s="36">
        <f>VFOC_Team!E18*C9</f>
        <v>4.25</v>
      </c>
      <c r="F45" s="36">
        <f>VFOC_Team!F18*C9</f>
        <v>16</v>
      </c>
      <c r="G45" s="37">
        <f>D45+F45</f>
        <v>23</v>
      </c>
    </row>
    <row r="46" spans="2:7" x14ac:dyDescent="0.35">
      <c r="B46" s="45" t="s">
        <v>398</v>
      </c>
      <c r="C46" s="36">
        <f>Facility_Operator!C18*C9</f>
        <v>0</v>
      </c>
      <c r="D46" s="36">
        <f>Facility_Operator!D18*C9</f>
        <v>0</v>
      </c>
      <c r="E46" s="36">
        <f>Facility_Operator!E18*C9</f>
        <v>0</v>
      </c>
      <c r="F46" s="36">
        <f>Facility_Operator!F18*C9</f>
        <v>46.8333333</v>
      </c>
      <c r="G46" s="37">
        <f>D46+F46</f>
        <v>46.8333333</v>
      </c>
    </row>
    <row r="47" spans="2:7" ht="15" thickBot="1" x14ac:dyDescent="0.4">
      <c r="B47" s="78" t="s">
        <v>407</v>
      </c>
      <c r="C47" s="34">
        <f>Planning_Team!C18*C9</f>
        <v>0</v>
      </c>
      <c r="D47" s="34">
        <f>Planning_Team!D18*C9</f>
        <v>0</v>
      </c>
      <c r="E47" s="34">
        <f>Planning_Team!E18*C9</f>
        <v>0</v>
      </c>
      <c r="F47" s="34">
        <f>Planning_Team!F18*C9</f>
        <v>0</v>
      </c>
      <c r="G47" s="35">
        <f>D47+F47</f>
        <v>0</v>
      </c>
    </row>
    <row r="48" spans="2:7" x14ac:dyDescent="0.35">
      <c r="C48" s="33"/>
      <c r="D48" s="33"/>
      <c r="E48" s="33"/>
      <c r="F48" s="33"/>
      <c r="G48" s="33"/>
    </row>
    <row r="49" spans="2:7" ht="15" thickBot="1" x14ac:dyDescent="0.4">
      <c r="B49" s="1" t="s">
        <v>37</v>
      </c>
    </row>
    <row r="50" spans="2:7" x14ac:dyDescent="0.35">
      <c r="B50" s="3" t="s">
        <v>30</v>
      </c>
      <c r="C50" s="31" t="s">
        <v>31</v>
      </c>
      <c r="D50" s="31" t="s">
        <v>32</v>
      </c>
      <c r="E50" s="31" t="s">
        <v>33</v>
      </c>
      <c r="F50" s="31" t="s">
        <v>34</v>
      </c>
      <c r="G50" s="32" t="s">
        <v>35</v>
      </c>
    </row>
    <row r="51" spans="2:7" x14ac:dyDescent="0.35">
      <c r="B51" s="45" t="s">
        <v>39</v>
      </c>
      <c r="C51" s="36">
        <f>Programmers!C19*C9</f>
        <v>5</v>
      </c>
      <c r="D51" s="36">
        <f>Programmers!D19*C9</f>
        <v>189.6666932</v>
      </c>
      <c r="E51" s="36">
        <f>Programmers!E19*C9</f>
        <v>184.6666932</v>
      </c>
      <c r="F51" s="36">
        <f>Programmers!F19*C9</f>
        <v>17</v>
      </c>
      <c r="G51" s="37">
        <f>D51+F51</f>
        <v>206.6666932</v>
      </c>
    </row>
    <row r="52" spans="2:7" x14ac:dyDescent="0.35">
      <c r="B52" s="45" t="s">
        <v>125</v>
      </c>
      <c r="C52" s="36">
        <f>Design_mechanical_and_electrica!C19*C9</f>
        <v>20.5</v>
      </c>
      <c r="D52" s="36">
        <f>Design_mechanical_and_electrica!D19*C9</f>
        <v>281.36669319999999</v>
      </c>
      <c r="E52" s="36">
        <f>Design_mechanical_and_electrica!E19*C9</f>
        <v>261.11669319999999</v>
      </c>
      <c r="F52" s="36">
        <f>Design_mechanical_and_electrica!F19*C9</f>
        <v>0</v>
      </c>
      <c r="G52" s="37">
        <f>D52+F52</f>
        <v>281.36669319999999</v>
      </c>
    </row>
    <row r="53" spans="2:7" x14ac:dyDescent="0.35">
      <c r="B53" s="45" t="s">
        <v>194</v>
      </c>
      <c r="C53" s="36">
        <f>Initial_Operations_Ramp_Up_Team!C19*C9</f>
        <v>21.833333199999998</v>
      </c>
      <c r="D53" s="36">
        <f>Initial_Operations_Ramp_Up_Team!D19*C9</f>
        <v>29.833333199999998</v>
      </c>
      <c r="E53" s="36">
        <f>Initial_Operations_Ramp_Up_Team!E19*C9</f>
        <v>16</v>
      </c>
      <c r="F53" s="36">
        <f>Initial_Operations_Ramp_Up_Team!F19*C9</f>
        <v>162.83336</v>
      </c>
      <c r="G53" s="37">
        <f>D53+F53</f>
        <v>192.6666932</v>
      </c>
    </row>
    <row r="54" spans="2:7" x14ac:dyDescent="0.35">
      <c r="B54" s="45" t="s">
        <v>268</v>
      </c>
      <c r="C54" s="36">
        <f>Production_and_Construction_Tea!C19*C9</f>
        <v>118.33336</v>
      </c>
      <c r="D54" s="36">
        <f>Production_and_Construction_Tea!D19*C9</f>
        <v>144.54585989999998</v>
      </c>
      <c r="E54" s="36">
        <f>Production_and_Construction_Tea!E19*C9</f>
        <v>30.783333200000001</v>
      </c>
      <c r="F54" s="36">
        <f>Production_and_Construction_Tea!F19*C9</f>
        <v>40.5</v>
      </c>
      <c r="G54" s="37">
        <f>D54+F54</f>
        <v>185.04585989999998</v>
      </c>
    </row>
    <row r="55" spans="2:7" x14ac:dyDescent="0.35">
      <c r="B55" s="45" t="s">
        <v>321</v>
      </c>
      <c r="C55" s="36">
        <f>VFOC_Team!C19*C9</f>
        <v>6.5</v>
      </c>
      <c r="D55" s="36">
        <f>VFOC_Team!D19*C9</f>
        <v>118.3333332</v>
      </c>
      <c r="E55" s="36">
        <f>VFOC_Team!E19*C9</f>
        <v>111.8333332</v>
      </c>
      <c r="F55" s="36">
        <f>VFOC_Team!F19*C9</f>
        <v>16</v>
      </c>
      <c r="G55" s="37">
        <f>D55+F55</f>
        <v>134.3333332</v>
      </c>
    </row>
    <row r="56" spans="2:7" x14ac:dyDescent="0.35">
      <c r="B56" s="45" t="s">
        <v>398</v>
      </c>
      <c r="C56" s="36">
        <f>Facility_Operator!C19*C9</f>
        <v>0</v>
      </c>
      <c r="D56" s="36">
        <f>Facility_Operator!D19*C9</f>
        <v>0</v>
      </c>
      <c r="E56" s="36">
        <f>Facility_Operator!E19*C9</f>
        <v>0</v>
      </c>
      <c r="F56" s="36">
        <f>Facility_Operator!F19*C9</f>
        <v>192.50002649999999</v>
      </c>
      <c r="G56" s="37">
        <f>D56+F56</f>
        <v>192.50002649999999</v>
      </c>
    </row>
    <row r="57" spans="2:7" ht="15" thickBot="1" x14ac:dyDescent="0.4">
      <c r="B57" s="78" t="s">
        <v>407</v>
      </c>
      <c r="C57" s="34">
        <f>Planning_Team!C19*C9</f>
        <v>0</v>
      </c>
      <c r="D57" s="34">
        <f>Planning_Team!D19*C9</f>
        <v>0</v>
      </c>
      <c r="E57" s="34">
        <f>Planning_Team!E19*C9</f>
        <v>0</v>
      </c>
      <c r="F57" s="34">
        <f>Planning_Team!F19*C9</f>
        <v>0</v>
      </c>
      <c r="G57" s="35">
        <f>D57+F57</f>
        <v>0</v>
      </c>
    </row>
    <row r="58" spans="2:7" x14ac:dyDescent="0.35">
      <c r="C58" s="33"/>
      <c r="D58" s="33"/>
      <c r="E58" s="33"/>
      <c r="F58" s="33"/>
      <c r="G58" s="33"/>
    </row>
  </sheetData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59"/>
  <sheetViews>
    <sheetView topLeftCell="A13" workbookViewId="0"/>
  </sheetViews>
  <sheetFormatPr baseColWidth="10" defaultRowHeight="14.5" x14ac:dyDescent="0.35"/>
  <cols>
    <col min="1" max="1" width="3.6328125" customWidth="1"/>
    <col min="2" max="2" width="35.6328125" style="1" customWidth="1"/>
    <col min="3" max="11" width="25.6328125" style="2" customWidth="1"/>
  </cols>
  <sheetData>
    <row r="1" spans="2:9" ht="15" thickBot="1" x14ac:dyDescent="0.4"/>
    <row r="2" spans="2:9" ht="15" thickBot="1" x14ac:dyDescent="0.4">
      <c r="B2" s="3" t="s">
        <v>38</v>
      </c>
      <c r="C2" s="4" t="s">
        <v>39</v>
      </c>
      <c r="E2" s="13" t="s">
        <v>9</v>
      </c>
      <c r="F2" s="14"/>
    </row>
    <row r="3" spans="2:9" x14ac:dyDescent="0.35">
      <c r="B3" s="5" t="s">
        <v>0</v>
      </c>
      <c r="C3" s="6" t="s">
        <v>1</v>
      </c>
      <c r="E3" s="11" t="s">
        <v>10</v>
      </c>
      <c r="F3" s="6">
        <v>5</v>
      </c>
    </row>
    <row r="4" spans="2:9" x14ac:dyDescent="0.35">
      <c r="B4" s="5" t="s">
        <v>2</v>
      </c>
      <c r="C4" s="6" t="s">
        <v>3</v>
      </c>
      <c r="E4" s="11" t="s">
        <v>41</v>
      </c>
      <c r="F4" s="6" t="b">
        <v>1</v>
      </c>
    </row>
    <row r="5" spans="2:9" x14ac:dyDescent="0.35">
      <c r="B5" s="5" t="s">
        <v>4</v>
      </c>
      <c r="C5" s="7">
        <v>43584</v>
      </c>
      <c r="E5" s="11" t="s">
        <v>42</v>
      </c>
      <c r="F5" s="6" t="b">
        <v>1</v>
      </c>
    </row>
    <row r="6" spans="2:9" x14ac:dyDescent="0.35">
      <c r="B6" s="5" t="s">
        <v>5</v>
      </c>
      <c r="C6" s="6" t="s">
        <v>6</v>
      </c>
      <c r="E6" s="11" t="s">
        <v>43</v>
      </c>
      <c r="F6" s="6" t="b">
        <v>1</v>
      </c>
    </row>
    <row r="7" spans="2:9" ht="15" thickBot="1" x14ac:dyDescent="0.4">
      <c r="B7" s="8" t="s">
        <v>7</v>
      </c>
      <c r="C7" s="9" t="s">
        <v>40</v>
      </c>
      <c r="E7" s="12" t="s">
        <v>44</v>
      </c>
      <c r="F7" s="9" t="b">
        <v>1</v>
      </c>
    </row>
    <row r="14" spans="2:9" ht="15" thickBot="1" x14ac:dyDescent="0.4">
      <c r="B14" s="1" t="s">
        <v>45</v>
      </c>
      <c r="E14" s="2" t="s">
        <v>51</v>
      </c>
      <c r="F14" s="18">
        <v>1</v>
      </c>
    </row>
    <row r="15" spans="2:9" ht="15" thickBot="1" x14ac:dyDescent="0.4">
      <c r="B15" s="42"/>
      <c r="C15" s="43" t="s">
        <v>50</v>
      </c>
      <c r="D15" s="43" t="s">
        <v>32</v>
      </c>
      <c r="E15" s="43" t="s">
        <v>33</v>
      </c>
      <c r="F15" s="44" t="s">
        <v>34</v>
      </c>
      <c r="G15" s="10"/>
      <c r="H15" s="10"/>
      <c r="I15" s="10"/>
    </row>
    <row r="16" spans="2:9" x14ac:dyDescent="0.35">
      <c r="B16" s="40" t="s">
        <v>46</v>
      </c>
      <c r="C16" s="36">
        <v>3.2156788264328382</v>
      </c>
      <c r="D16" s="36">
        <v>34.018237176620303</v>
      </c>
      <c r="E16" s="36">
        <v>30.802558350187471</v>
      </c>
      <c r="F16" s="37">
        <v>17</v>
      </c>
      <c r="G16" s="33"/>
      <c r="H16" s="33"/>
      <c r="I16" s="33"/>
    </row>
    <row r="17" spans="2:11" x14ac:dyDescent="0.35">
      <c r="B17" s="40" t="s">
        <v>47</v>
      </c>
      <c r="C17" s="36">
        <v>0</v>
      </c>
      <c r="D17" s="36">
        <v>0</v>
      </c>
      <c r="E17" s="36">
        <v>0</v>
      </c>
      <c r="F17" s="37">
        <v>0</v>
      </c>
      <c r="G17" s="33"/>
      <c r="H17" s="33"/>
      <c r="I17" s="33"/>
    </row>
    <row r="18" spans="2:11" x14ac:dyDescent="0.35">
      <c r="B18" s="40" t="s">
        <v>48</v>
      </c>
      <c r="C18" s="36">
        <v>3</v>
      </c>
      <c r="D18" s="36">
        <v>30</v>
      </c>
      <c r="E18" s="36">
        <v>25.242301179369591</v>
      </c>
      <c r="F18" s="37">
        <v>17</v>
      </c>
      <c r="G18" s="33"/>
      <c r="H18" s="33"/>
      <c r="I18" s="33"/>
    </row>
    <row r="19" spans="2:11" ht="15" thickBot="1" x14ac:dyDescent="0.4">
      <c r="B19" s="41" t="s">
        <v>49</v>
      </c>
      <c r="C19" s="34">
        <v>5</v>
      </c>
      <c r="D19" s="34">
        <v>189.6666932</v>
      </c>
      <c r="E19" s="34">
        <v>184.6666932</v>
      </c>
      <c r="F19" s="35">
        <v>17</v>
      </c>
      <c r="G19" s="33"/>
      <c r="H19" s="33"/>
      <c r="I19" s="33"/>
    </row>
    <row r="21" spans="2:11" ht="15" thickBot="1" x14ac:dyDescent="0.4">
      <c r="B21" s="1" t="s">
        <v>52</v>
      </c>
    </row>
    <row r="22" spans="2:11" ht="15" thickBot="1" x14ac:dyDescent="0.4">
      <c r="B22" s="46" t="s">
        <v>53</v>
      </c>
      <c r="C22" s="47">
        <v>100</v>
      </c>
    </row>
    <row r="23" spans="2:11" ht="15" thickBot="1" x14ac:dyDescent="0.4">
      <c r="B23" s="10"/>
    </row>
    <row r="24" spans="2:11" ht="15" thickBot="1" x14ac:dyDescent="0.4">
      <c r="B24" s="46"/>
      <c r="C24" s="43" t="s">
        <v>57</v>
      </c>
      <c r="D24" s="43" t="s">
        <v>58</v>
      </c>
      <c r="E24" s="44" t="s">
        <v>59</v>
      </c>
    </row>
    <row r="25" spans="2:11" x14ac:dyDescent="0.35">
      <c r="B25" s="40" t="s">
        <v>54</v>
      </c>
      <c r="C25" s="24">
        <f>C16*C22*24</f>
        <v>7717.6291834388121</v>
      </c>
      <c r="D25" s="24">
        <f>C18*C22*24</f>
        <v>7200</v>
      </c>
      <c r="E25" s="49">
        <f>C19*C22*24</f>
        <v>12000</v>
      </c>
    </row>
    <row r="26" spans="2:11" x14ac:dyDescent="0.35">
      <c r="B26" s="40" t="s">
        <v>55</v>
      </c>
      <c r="C26" s="24">
        <v>0</v>
      </c>
      <c r="D26" s="24">
        <v>0</v>
      </c>
      <c r="E26" s="49">
        <v>0</v>
      </c>
    </row>
    <row r="27" spans="2:11" ht="15" thickBot="1" x14ac:dyDescent="0.4">
      <c r="B27" s="41" t="s">
        <v>56</v>
      </c>
      <c r="C27" s="28">
        <f>C25+C26</f>
        <v>7717.6291834388121</v>
      </c>
      <c r="D27" s="28">
        <f>D25+D26</f>
        <v>7200</v>
      </c>
      <c r="E27" s="50">
        <f>E25+E26</f>
        <v>12000</v>
      </c>
    </row>
    <row r="30" spans="2:11" ht="15" thickBot="1" x14ac:dyDescent="0.4">
      <c r="B30" s="1" t="s">
        <v>60</v>
      </c>
    </row>
    <row r="31" spans="2:11" ht="15" thickBot="1" x14ac:dyDescent="0.4">
      <c r="B31" s="15" t="s">
        <v>61</v>
      </c>
      <c r="C31" s="43" t="s">
        <v>62</v>
      </c>
      <c r="D31" s="43" t="s">
        <v>63</v>
      </c>
      <c r="E31" s="43" t="s">
        <v>64</v>
      </c>
      <c r="F31" s="43" t="s">
        <v>65</v>
      </c>
      <c r="G31" s="43" t="s">
        <v>66</v>
      </c>
      <c r="H31" s="43" t="s">
        <v>67</v>
      </c>
      <c r="I31" s="43" t="s">
        <v>68</v>
      </c>
      <c r="J31" s="43" t="s">
        <v>69</v>
      </c>
      <c r="K31" s="44" t="s">
        <v>70</v>
      </c>
    </row>
    <row r="32" spans="2:11" x14ac:dyDescent="0.35">
      <c r="B32" s="51" t="s">
        <v>71</v>
      </c>
      <c r="C32" s="58" t="s">
        <v>72</v>
      </c>
      <c r="D32" s="61"/>
      <c r="E32" s="61"/>
      <c r="F32" s="61"/>
      <c r="G32" s="61"/>
      <c r="H32" s="20"/>
      <c r="I32" s="62">
        <v>0</v>
      </c>
      <c r="J32" s="62"/>
      <c r="K32" s="22"/>
    </row>
    <row r="33" spans="2:11" x14ac:dyDescent="0.35">
      <c r="B33" s="5" t="s">
        <v>74</v>
      </c>
      <c r="C33" s="59" t="s">
        <v>73</v>
      </c>
      <c r="D33" s="36"/>
      <c r="E33" s="36"/>
      <c r="F33" s="36"/>
      <c r="G33" s="36"/>
      <c r="H33" s="24"/>
      <c r="I33" s="63"/>
      <c r="J33" s="63"/>
      <c r="K33" s="26"/>
    </row>
    <row r="34" spans="2:11" x14ac:dyDescent="0.35">
      <c r="B34" s="53" t="s">
        <v>75</v>
      </c>
      <c r="C34" s="59" t="s">
        <v>76</v>
      </c>
      <c r="D34" s="36">
        <v>3</v>
      </c>
      <c r="E34" s="36"/>
      <c r="F34" s="36"/>
      <c r="G34" s="36"/>
      <c r="H34" s="24"/>
      <c r="I34" s="63"/>
      <c r="J34" s="63"/>
      <c r="K34" s="26"/>
    </row>
    <row r="35" spans="2:11" x14ac:dyDescent="0.35">
      <c r="B35" s="5" t="s">
        <v>78</v>
      </c>
      <c r="C35" s="59" t="s">
        <v>77</v>
      </c>
      <c r="D35" s="36"/>
      <c r="E35" s="36"/>
      <c r="F35" s="36"/>
      <c r="G35" s="36"/>
      <c r="H35" s="24"/>
      <c r="I35" s="63"/>
      <c r="J35" s="63">
        <v>1</v>
      </c>
      <c r="K35" s="26"/>
    </row>
    <row r="36" spans="2:11" x14ac:dyDescent="0.35">
      <c r="B36" s="54" t="s">
        <v>79</v>
      </c>
      <c r="C36" s="59" t="s">
        <v>80</v>
      </c>
      <c r="D36" s="36">
        <v>21.817696134259261</v>
      </c>
      <c r="E36" s="36"/>
      <c r="F36" s="36">
        <v>6.0575289351851851E-2</v>
      </c>
      <c r="G36" s="36">
        <v>172.66669319444443</v>
      </c>
      <c r="H36" s="24"/>
      <c r="I36" s="63">
        <v>0</v>
      </c>
      <c r="J36" s="63"/>
      <c r="K36" s="26"/>
    </row>
    <row r="37" spans="2:11" x14ac:dyDescent="0.35">
      <c r="B37" s="5" t="s">
        <v>82</v>
      </c>
      <c r="C37" s="59" t="s">
        <v>81</v>
      </c>
      <c r="D37" s="36"/>
      <c r="E37" s="36"/>
      <c r="F37" s="36"/>
      <c r="G37" s="36"/>
      <c r="H37" s="24"/>
      <c r="I37" s="63"/>
      <c r="J37" s="63"/>
      <c r="K37" s="26"/>
    </row>
    <row r="38" spans="2:11" x14ac:dyDescent="0.35">
      <c r="B38" s="5" t="s">
        <v>84</v>
      </c>
      <c r="C38" s="59" t="s">
        <v>83</v>
      </c>
      <c r="D38" s="36"/>
      <c r="E38" s="36"/>
      <c r="F38" s="36"/>
      <c r="G38" s="36"/>
      <c r="H38" s="24"/>
      <c r="I38" s="63"/>
      <c r="J38" s="63"/>
      <c r="K38" s="26"/>
    </row>
    <row r="39" spans="2:11" x14ac:dyDescent="0.35">
      <c r="B39" s="5" t="s">
        <v>86</v>
      </c>
      <c r="C39" s="59" t="s">
        <v>85</v>
      </c>
      <c r="D39" s="36"/>
      <c r="E39" s="36"/>
      <c r="F39" s="36"/>
      <c r="G39" s="36"/>
      <c r="H39" s="24"/>
      <c r="I39" s="63"/>
      <c r="J39" s="63"/>
      <c r="K39" s="26"/>
    </row>
    <row r="40" spans="2:11" x14ac:dyDescent="0.35">
      <c r="B40" s="53" t="s">
        <v>87</v>
      </c>
      <c r="C40" s="59" t="s">
        <v>88</v>
      </c>
      <c r="D40" s="36">
        <v>0.5</v>
      </c>
      <c r="E40" s="36"/>
      <c r="F40" s="36"/>
      <c r="G40" s="36"/>
      <c r="H40" s="24"/>
      <c r="I40" s="63"/>
      <c r="J40" s="63"/>
      <c r="K40" s="26"/>
    </row>
    <row r="41" spans="2:11" x14ac:dyDescent="0.35">
      <c r="B41" s="5" t="s">
        <v>78</v>
      </c>
      <c r="C41" s="59" t="s">
        <v>89</v>
      </c>
      <c r="D41" s="36"/>
      <c r="E41" s="36"/>
      <c r="F41" s="36"/>
      <c r="G41" s="36"/>
      <c r="H41" s="24"/>
      <c r="I41" s="63"/>
      <c r="J41" s="63">
        <v>1</v>
      </c>
      <c r="K41" s="26"/>
    </row>
    <row r="42" spans="2:11" x14ac:dyDescent="0.35">
      <c r="B42" s="55" t="s">
        <v>90</v>
      </c>
      <c r="C42" s="59" t="s">
        <v>91</v>
      </c>
      <c r="D42" s="36"/>
      <c r="E42" s="36"/>
      <c r="F42" s="36"/>
      <c r="G42" s="36"/>
      <c r="H42" s="24"/>
      <c r="I42" s="63"/>
      <c r="J42" s="63"/>
      <c r="K42" s="26"/>
    </row>
    <row r="43" spans="2:11" x14ac:dyDescent="0.35">
      <c r="B43" s="55" t="s">
        <v>92</v>
      </c>
      <c r="C43" s="59" t="s">
        <v>93</v>
      </c>
      <c r="D43" s="36"/>
      <c r="E43" s="36"/>
      <c r="F43" s="36"/>
      <c r="G43" s="36"/>
      <c r="H43" s="24"/>
      <c r="I43" s="63"/>
      <c r="J43" s="63"/>
      <c r="K43" s="26"/>
    </row>
    <row r="44" spans="2:11" ht="15" thickBot="1" x14ac:dyDescent="0.4">
      <c r="B44" s="56" t="s">
        <v>94</v>
      </c>
      <c r="C44" s="60" t="s">
        <v>95</v>
      </c>
      <c r="D44" s="34"/>
      <c r="E44" s="34"/>
      <c r="F44" s="34"/>
      <c r="G44" s="34"/>
      <c r="H44" s="28"/>
      <c r="I44" s="64"/>
      <c r="J44" s="64">
        <v>1</v>
      </c>
      <c r="K44" s="30">
        <v>1</v>
      </c>
    </row>
    <row r="46" spans="2:11" ht="15" thickBot="1" x14ac:dyDescent="0.4">
      <c r="B46" s="1" t="s">
        <v>96</v>
      </c>
    </row>
    <row r="47" spans="2:11" ht="15" thickBot="1" x14ac:dyDescent="0.4">
      <c r="B47" s="3" t="s">
        <v>97</v>
      </c>
      <c r="C47" s="52"/>
      <c r="D47" s="52"/>
      <c r="E47" s="62"/>
      <c r="F47" s="61"/>
      <c r="G47" s="61"/>
      <c r="H47" s="61"/>
      <c r="I47" s="61"/>
      <c r="J47" s="4"/>
    </row>
    <row r="48" spans="2:11" x14ac:dyDescent="0.35">
      <c r="B48" s="38" t="s">
        <v>98</v>
      </c>
      <c r="C48" s="65" t="s">
        <v>99</v>
      </c>
      <c r="D48" s="52"/>
      <c r="E48" s="69" t="s">
        <v>100</v>
      </c>
      <c r="F48" s="68" t="s">
        <v>101</v>
      </c>
      <c r="G48" s="68" t="s">
        <v>64</v>
      </c>
      <c r="H48" s="68" t="s">
        <v>102</v>
      </c>
      <c r="I48" s="68" t="s">
        <v>103</v>
      </c>
      <c r="J48" s="66" t="s">
        <v>104</v>
      </c>
    </row>
    <row r="49" spans="2:10" ht="15" thickBot="1" x14ac:dyDescent="0.4">
      <c r="B49" s="5"/>
      <c r="C49" s="39" t="s">
        <v>105</v>
      </c>
      <c r="D49" s="67" t="s">
        <v>106</v>
      </c>
      <c r="E49" s="64">
        <v>1</v>
      </c>
      <c r="F49" s="34">
        <v>0.5</v>
      </c>
      <c r="G49" s="34">
        <v>0</v>
      </c>
      <c r="H49" s="34">
        <v>0.5</v>
      </c>
      <c r="I49" s="34">
        <v>0.5</v>
      </c>
      <c r="J49" s="9" t="b">
        <v>1</v>
      </c>
    </row>
    <row r="50" spans="2:10" x14ac:dyDescent="0.35">
      <c r="B50" s="5"/>
      <c r="C50" s="65" t="s">
        <v>107</v>
      </c>
      <c r="D50" s="52"/>
      <c r="E50" s="69" t="s">
        <v>100</v>
      </c>
      <c r="F50" s="68" t="s">
        <v>101</v>
      </c>
      <c r="G50" s="68" t="s">
        <v>64</v>
      </c>
      <c r="H50" s="68" t="s">
        <v>102</v>
      </c>
      <c r="I50" s="68" t="s">
        <v>103</v>
      </c>
      <c r="J50" s="66" t="s">
        <v>104</v>
      </c>
    </row>
    <row r="51" spans="2:10" ht="15" thickBot="1" x14ac:dyDescent="0.4">
      <c r="B51" s="8"/>
      <c r="C51" s="39" t="s">
        <v>105</v>
      </c>
      <c r="D51" s="67" t="s">
        <v>108</v>
      </c>
      <c r="E51" s="64">
        <v>1</v>
      </c>
      <c r="F51" s="34">
        <v>3</v>
      </c>
      <c r="G51" s="34">
        <v>0</v>
      </c>
      <c r="H51" s="34">
        <v>3</v>
      </c>
      <c r="I51" s="34">
        <v>3</v>
      </c>
      <c r="J51" s="9" t="b">
        <v>1</v>
      </c>
    </row>
    <row r="53" spans="2:10" ht="15" thickBot="1" x14ac:dyDescent="0.4">
      <c r="B53" s="1" t="s">
        <v>109</v>
      </c>
    </row>
    <row r="54" spans="2:10" ht="15" thickBot="1" x14ac:dyDescent="0.4">
      <c r="B54" s="15"/>
      <c r="C54" s="70"/>
      <c r="D54" s="73" t="s">
        <v>110</v>
      </c>
      <c r="E54" s="72" t="s">
        <v>111</v>
      </c>
      <c r="F54" s="72" t="s">
        <v>64</v>
      </c>
      <c r="G54" s="72" t="s">
        <v>112</v>
      </c>
      <c r="H54" s="72" t="s">
        <v>113</v>
      </c>
      <c r="I54" s="71" t="s">
        <v>104</v>
      </c>
    </row>
    <row r="56" spans="2:10" ht="15" thickBot="1" x14ac:dyDescent="0.4">
      <c r="B56" s="1" t="s">
        <v>114</v>
      </c>
    </row>
    <row r="57" spans="2:10" ht="15" thickBot="1" x14ac:dyDescent="0.4">
      <c r="B57" s="3" t="s">
        <v>115</v>
      </c>
      <c r="C57" s="52"/>
      <c r="D57" s="52"/>
      <c r="E57" s="62"/>
      <c r="F57" s="61"/>
      <c r="G57" s="61"/>
      <c r="H57" s="61"/>
      <c r="I57" s="61"/>
      <c r="J57" s="4"/>
    </row>
    <row r="58" spans="2:10" x14ac:dyDescent="0.35">
      <c r="B58" s="38" t="s">
        <v>98</v>
      </c>
      <c r="C58" s="65" t="s">
        <v>116</v>
      </c>
      <c r="D58" s="52"/>
      <c r="E58" s="69" t="s">
        <v>117</v>
      </c>
      <c r="F58" s="68" t="s">
        <v>118</v>
      </c>
      <c r="G58" s="68" t="s">
        <v>64</v>
      </c>
      <c r="H58" s="68" t="s">
        <v>119</v>
      </c>
      <c r="I58" s="68" t="s">
        <v>120</v>
      </c>
      <c r="J58" s="66" t="s">
        <v>104</v>
      </c>
    </row>
    <row r="59" spans="2:10" ht="15" thickBot="1" x14ac:dyDescent="0.4">
      <c r="B59" s="8"/>
      <c r="C59" s="39" t="s">
        <v>121</v>
      </c>
      <c r="D59" s="67" t="s">
        <v>122</v>
      </c>
      <c r="E59" s="64">
        <v>1</v>
      </c>
      <c r="F59" s="34">
        <v>0.5</v>
      </c>
      <c r="G59" s="34">
        <v>0</v>
      </c>
      <c r="H59" s="34">
        <v>0.5</v>
      </c>
      <c r="I59" s="34">
        <v>0.5</v>
      </c>
      <c r="J59" s="9" t="b">
        <v>1</v>
      </c>
    </row>
  </sheetData>
  <pageMargins left="0.7" right="0.7" top="0.78740157499999996" bottom="0.78740157499999996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88"/>
  <sheetViews>
    <sheetView topLeftCell="A10" workbookViewId="0"/>
  </sheetViews>
  <sheetFormatPr baseColWidth="10" defaultRowHeight="14.5" x14ac:dyDescent="0.35"/>
  <cols>
    <col min="1" max="1" width="3.6328125" customWidth="1"/>
    <col min="2" max="2" width="35.6328125" style="1" customWidth="1"/>
    <col min="3" max="11" width="25.6328125" style="2" customWidth="1"/>
  </cols>
  <sheetData>
    <row r="1" spans="2:9" ht="15" thickBot="1" x14ac:dyDescent="0.4"/>
    <row r="2" spans="2:9" ht="15" thickBot="1" x14ac:dyDescent="0.4">
      <c r="B2" s="3" t="s">
        <v>38</v>
      </c>
      <c r="C2" s="4" t="s">
        <v>123</v>
      </c>
      <c r="E2" s="13" t="s">
        <v>9</v>
      </c>
      <c r="F2" s="14"/>
    </row>
    <row r="3" spans="2:9" x14ac:dyDescent="0.35">
      <c r="B3" s="5" t="s">
        <v>0</v>
      </c>
      <c r="C3" s="6" t="s">
        <v>1</v>
      </c>
      <c r="E3" s="11" t="s">
        <v>10</v>
      </c>
      <c r="F3" s="6">
        <v>5</v>
      </c>
    </row>
    <row r="4" spans="2:9" x14ac:dyDescent="0.35">
      <c r="B4" s="5" t="s">
        <v>2</v>
      </c>
      <c r="C4" s="6" t="s">
        <v>3</v>
      </c>
      <c r="E4" s="11" t="s">
        <v>41</v>
      </c>
      <c r="F4" s="6" t="b">
        <v>1</v>
      </c>
    </row>
    <row r="5" spans="2:9" x14ac:dyDescent="0.35">
      <c r="B5" s="5" t="s">
        <v>4</v>
      </c>
      <c r="C5" s="7">
        <v>43584</v>
      </c>
      <c r="E5" s="11" t="s">
        <v>42</v>
      </c>
      <c r="F5" s="6" t="b">
        <v>1</v>
      </c>
    </row>
    <row r="6" spans="2:9" x14ac:dyDescent="0.35">
      <c r="B6" s="5" t="s">
        <v>5</v>
      </c>
      <c r="C6" s="6" t="s">
        <v>6</v>
      </c>
      <c r="E6" s="11" t="s">
        <v>43</v>
      </c>
      <c r="F6" s="6" t="b">
        <v>1</v>
      </c>
    </row>
    <row r="7" spans="2:9" ht="15" thickBot="1" x14ac:dyDescent="0.4">
      <c r="B7" s="8" t="s">
        <v>7</v>
      </c>
      <c r="C7" s="9" t="s">
        <v>124</v>
      </c>
      <c r="E7" s="12" t="s">
        <v>44</v>
      </c>
      <c r="F7" s="9" t="b">
        <v>1</v>
      </c>
    </row>
    <row r="14" spans="2:9" ht="15" thickBot="1" x14ac:dyDescent="0.4">
      <c r="B14" s="1" t="s">
        <v>45</v>
      </c>
      <c r="E14" s="2" t="s">
        <v>51</v>
      </c>
      <c r="F14" s="18">
        <v>1</v>
      </c>
    </row>
    <row r="15" spans="2:9" ht="15" thickBot="1" x14ac:dyDescent="0.4">
      <c r="B15" s="42"/>
      <c r="C15" s="43" t="s">
        <v>50</v>
      </c>
      <c r="D15" s="43" t="s">
        <v>32</v>
      </c>
      <c r="E15" s="43" t="s">
        <v>33</v>
      </c>
      <c r="F15" s="44" t="s">
        <v>34</v>
      </c>
      <c r="G15" s="10"/>
      <c r="H15" s="10"/>
      <c r="I15" s="10"/>
    </row>
    <row r="16" spans="2:9" x14ac:dyDescent="0.35">
      <c r="B16" s="40" t="s">
        <v>46</v>
      </c>
      <c r="C16" s="36">
        <v>16.165608457274814</v>
      </c>
      <c r="D16" s="36">
        <v>58.446898775016912</v>
      </c>
      <c r="E16" s="36">
        <v>42.281290317742098</v>
      </c>
      <c r="F16" s="37">
        <v>0</v>
      </c>
      <c r="G16" s="33"/>
      <c r="H16" s="33"/>
      <c r="I16" s="33"/>
    </row>
    <row r="17" spans="2:11" x14ac:dyDescent="0.35">
      <c r="B17" s="40" t="s">
        <v>47</v>
      </c>
      <c r="C17" s="36">
        <v>0</v>
      </c>
      <c r="D17" s="36">
        <v>0</v>
      </c>
      <c r="E17" s="36">
        <v>0</v>
      </c>
      <c r="F17" s="37">
        <v>0</v>
      </c>
      <c r="G17" s="33"/>
      <c r="H17" s="33"/>
      <c r="I17" s="33"/>
    </row>
    <row r="18" spans="2:11" x14ac:dyDescent="0.35">
      <c r="B18" s="40" t="s">
        <v>48</v>
      </c>
      <c r="C18" s="36">
        <v>16</v>
      </c>
      <c r="D18" s="36">
        <v>51.5</v>
      </c>
      <c r="E18" s="36">
        <v>34.280287485140619</v>
      </c>
      <c r="F18" s="37">
        <v>0</v>
      </c>
      <c r="G18" s="33"/>
      <c r="H18" s="33"/>
      <c r="I18" s="33"/>
    </row>
    <row r="19" spans="2:11" ht="15" thickBot="1" x14ac:dyDescent="0.4">
      <c r="B19" s="41" t="s">
        <v>49</v>
      </c>
      <c r="C19" s="34">
        <v>20.5</v>
      </c>
      <c r="D19" s="34">
        <v>281.36669319999999</v>
      </c>
      <c r="E19" s="34">
        <v>261.11669319999999</v>
      </c>
      <c r="F19" s="35">
        <v>0</v>
      </c>
      <c r="G19" s="33"/>
      <c r="H19" s="33"/>
      <c r="I19" s="33"/>
    </row>
    <row r="21" spans="2:11" ht="15" thickBot="1" x14ac:dyDescent="0.4">
      <c r="B21" s="1" t="s">
        <v>52</v>
      </c>
    </row>
    <row r="22" spans="2:11" ht="15" thickBot="1" x14ac:dyDescent="0.4">
      <c r="B22" s="46" t="s">
        <v>53</v>
      </c>
      <c r="C22" s="47">
        <v>100</v>
      </c>
    </row>
    <row r="23" spans="2:11" ht="15" thickBot="1" x14ac:dyDescent="0.4">
      <c r="B23" s="10"/>
    </row>
    <row r="24" spans="2:11" ht="15" thickBot="1" x14ac:dyDescent="0.4">
      <c r="B24" s="46"/>
      <c r="C24" s="43" t="s">
        <v>57</v>
      </c>
      <c r="D24" s="43" t="s">
        <v>58</v>
      </c>
      <c r="E24" s="44" t="s">
        <v>59</v>
      </c>
    </row>
    <row r="25" spans="2:11" x14ac:dyDescent="0.35">
      <c r="B25" s="40" t="s">
        <v>54</v>
      </c>
      <c r="C25" s="24">
        <f>C16*C22*24</f>
        <v>38797.460297459555</v>
      </c>
      <c r="D25" s="24">
        <f>C18*C22*24</f>
        <v>38400</v>
      </c>
      <c r="E25" s="49">
        <f>C19*C22*24</f>
        <v>49200</v>
      </c>
    </row>
    <row r="26" spans="2:11" x14ac:dyDescent="0.35">
      <c r="B26" s="40" t="s">
        <v>55</v>
      </c>
      <c r="C26" s="24">
        <v>0</v>
      </c>
      <c r="D26" s="24">
        <v>0</v>
      </c>
      <c r="E26" s="49">
        <v>0</v>
      </c>
    </row>
    <row r="27" spans="2:11" ht="15" thickBot="1" x14ac:dyDescent="0.4">
      <c r="B27" s="41" t="s">
        <v>56</v>
      </c>
      <c r="C27" s="28">
        <f>C25+C26</f>
        <v>38797.460297459555</v>
      </c>
      <c r="D27" s="28">
        <f>D25+D26</f>
        <v>38400</v>
      </c>
      <c r="E27" s="50">
        <f>E25+E26</f>
        <v>49200</v>
      </c>
    </row>
    <row r="30" spans="2:11" ht="15" thickBot="1" x14ac:dyDescent="0.4">
      <c r="B30" s="1" t="s">
        <v>60</v>
      </c>
    </row>
    <row r="31" spans="2:11" ht="15" thickBot="1" x14ac:dyDescent="0.4">
      <c r="B31" s="15" t="s">
        <v>61</v>
      </c>
      <c r="C31" s="43" t="s">
        <v>62</v>
      </c>
      <c r="D31" s="43" t="s">
        <v>63</v>
      </c>
      <c r="E31" s="43" t="s">
        <v>64</v>
      </c>
      <c r="F31" s="43" t="s">
        <v>65</v>
      </c>
      <c r="G31" s="43" t="s">
        <v>66</v>
      </c>
      <c r="H31" s="43" t="s">
        <v>67</v>
      </c>
      <c r="I31" s="43" t="s">
        <v>68</v>
      </c>
      <c r="J31" s="43" t="s">
        <v>69</v>
      </c>
      <c r="K31" s="44" t="s">
        <v>70</v>
      </c>
    </row>
    <row r="32" spans="2:11" x14ac:dyDescent="0.35">
      <c r="B32" s="74" t="s">
        <v>126</v>
      </c>
      <c r="C32" s="58" t="s">
        <v>127</v>
      </c>
      <c r="D32" s="61">
        <v>8</v>
      </c>
      <c r="E32" s="61"/>
      <c r="F32" s="61"/>
      <c r="G32" s="61"/>
      <c r="H32" s="20"/>
      <c r="I32" s="62"/>
      <c r="J32" s="62"/>
      <c r="K32" s="22"/>
    </row>
    <row r="33" spans="2:11" x14ac:dyDescent="0.35">
      <c r="B33" s="5" t="s">
        <v>78</v>
      </c>
      <c r="C33" s="59" t="s">
        <v>128</v>
      </c>
      <c r="D33" s="36"/>
      <c r="E33" s="36"/>
      <c r="F33" s="36"/>
      <c r="G33" s="36"/>
      <c r="H33" s="24"/>
      <c r="I33" s="63"/>
      <c r="J33" s="63">
        <v>1</v>
      </c>
      <c r="K33" s="26"/>
    </row>
    <row r="34" spans="2:11" x14ac:dyDescent="0.35">
      <c r="B34" s="54" t="s">
        <v>129</v>
      </c>
      <c r="C34" s="59" t="s">
        <v>130</v>
      </c>
      <c r="D34" s="36"/>
      <c r="E34" s="36"/>
      <c r="F34" s="36"/>
      <c r="G34" s="36"/>
      <c r="H34" s="24"/>
      <c r="I34" s="63">
        <v>0</v>
      </c>
      <c r="J34" s="63"/>
      <c r="K34" s="26"/>
    </row>
    <row r="35" spans="2:11" x14ac:dyDescent="0.35">
      <c r="B35" s="5" t="s">
        <v>132</v>
      </c>
      <c r="C35" s="59" t="s">
        <v>131</v>
      </c>
      <c r="D35" s="36"/>
      <c r="E35" s="36"/>
      <c r="F35" s="36"/>
      <c r="G35" s="36"/>
      <c r="H35" s="24"/>
      <c r="I35" s="63"/>
      <c r="J35" s="63"/>
      <c r="K35" s="26"/>
    </row>
    <row r="36" spans="2:11" x14ac:dyDescent="0.35">
      <c r="B36" s="55" t="s">
        <v>133</v>
      </c>
      <c r="C36" s="59" t="s">
        <v>134</v>
      </c>
      <c r="D36" s="36"/>
      <c r="E36" s="36"/>
      <c r="F36" s="36"/>
      <c r="G36" s="36"/>
      <c r="H36" s="24"/>
      <c r="I36" s="63"/>
      <c r="J36" s="63"/>
      <c r="K36" s="26"/>
    </row>
    <row r="37" spans="2:11" x14ac:dyDescent="0.35">
      <c r="B37" s="54" t="s">
        <v>135</v>
      </c>
      <c r="C37" s="59" t="s">
        <v>136</v>
      </c>
      <c r="D37" s="36">
        <v>4.8885312731481481</v>
      </c>
      <c r="E37" s="36"/>
      <c r="F37" s="36">
        <v>4.5</v>
      </c>
      <c r="G37" s="36">
        <v>9</v>
      </c>
      <c r="H37" s="24"/>
      <c r="I37" s="63">
        <v>0</v>
      </c>
      <c r="J37" s="63"/>
      <c r="K37" s="26"/>
    </row>
    <row r="38" spans="2:11" x14ac:dyDescent="0.35">
      <c r="B38" s="5" t="s">
        <v>138</v>
      </c>
      <c r="C38" s="59" t="s">
        <v>137</v>
      </c>
      <c r="D38" s="36"/>
      <c r="E38" s="36"/>
      <c r="F38" s="36"/>
      <c r="G38" s="36"/>
      <c r="H38" s="24"/>
      <c r="I38" s="63"/>
      <c r="J38" s="63"/>
      <c r="K38" s="26"/>
    </row>
    <row r="39" spans="2:11" x14ac:dyDescent="0.35">
      <c r="B39" s="5" t="s">
        <v>140</v>
      </c>
      <c r="C39" s="59" t="s">
        <v>139</v>
      </c>
      <c r="D39" s="36"/>
      <c r="E39" s="36"/>
      <c r="F39" s="36"/>
      <c r="G39" s="36"/>
      <c r="H39" s="24"/>
      <c r="I39" s="63"/>
      <c r="J39" s="63"/>
      <c r="K39" s="26"/>
    </row>
    <row r="40" spans="2:11" x14ac:dyDescent="0.35">
      <c r="B40" s="55" t="s">
        <v>141</v>
      </c>
      <c r="C40" s="59" t="s">
        <v>142</v>
      </c>
      <c r="D40" s="36"/>
      <c r="E40" s="36"/>
      <c r="F40" s="36"/>
      <c r="G40" s="36"/>
      <c r="H40" s="24"/>
      <c r="I40" s="63"/>
      <c r="J40" s="63"/>
      <c r="K40" s="26"/>
    </row>
    <row r="41" spans="2:11" x14ac:dyDescent="0.35">
      <c r="B41" s="55" t="s">
        <v>143</v>
      </c>
      <c r="C41" s="59" t="s">
        <v>144</v>
      </c>
      <c r="D41" s="36"/>
      <c r="E41" s="36"/>
      <c r="F41" s="36"/>
      <c r="G41" s="36"/>
      <c r="H41" s="24"/>
      <c r="I41" s="63"/>
      <c r="J41" s="63"/>
      <c r="K41" s="26"/>
    </row>
    <row r="42" spans="2:11" x14ac:dyDescent="0.35">
      <c r="B42" s="53" t="s">
        <v>145</v>
      </c>
      <c r="C42" s="59" t="s">
        <v>146</v>
      </c>
      <c r="D42" s="36">
        <v>0.5</v>
      </c>
      <c r="E42" s="36"/>
      <c r="F42" s="36"/>
      <c r="G42" s="36"/>
      <c r="H42" s="24"/>
      <c r="I42" s="63"/>
      <c r="J42" s="63"/>
      <c r="K42" s="26"/>
    </row>
    <row r="43" spans="2:11" x14ac:dyDescent="0.35">
      <c r="B43" s="5" t="s">
        <v>78</v>
      </c>
      <c r="C43" s="59" t="s">
        <v>147</v>
      </c>
      <c r="D43" s="36"/>
      <c r="E43" s="36"/>
      <c r="F43" s="36"/>
      <c r="G43" s="36"/>
      <c r="H43" s="24"/>
      <c r="I43" s="63"/>
      <c r="J43" s="63">
        <v>1</v>
      </c>
      <c r="K43" s="26"/>
    </row>
    <row r="44" spans="2:11" x14ac:dyDescent="0.35">
      <c r="B44" s="55" t="s">
        <v>148</v>
      </c>
      <c r="C44" s="59" t="s">
        <v>149</v>
      </c>
      <c r="D44" s="36"/>
      <c r="E44" s="36"/>
      <c r="F44" s="36"/>
      <c r="G44" s="36"/>
      <c r="H44" s="24"/>
      <c r="I44" s="63"/>
      <c r="J44" s="63"/>
      <c r="K44" s="26"/>
    </row>
    <row r="45" spans="2:11" x14ac:dyDescent="0.35">
      <c r="B45" s="53" t="s">
        <v>150</v>
      </c>
      <c r="C45" s="59" t="s">
        <v>151</v>
      </c>
      <c r="D45" s="36"/>
      <c r="E45" s="36"/>
      <c r="F45" s="36"/>
      <c r="G45" s="36"/>
      <c r="H45" s="24"/>
      <c r="I45" s="63"/>
      <c r="J45" s="63">
        <v>1</v>
      </c>
      <c r="K45" s="26">
        <v>1</v>
      </c>
    </row>
    <row r="46" spans="2:11" x14ac:dyDescent="0.35">
      <c r="B46" s="54" t="s">
        <v>135</v>
      </c>
      <c r="C46" s="59" t="s">
        <v>152</v>
      </c>
      <c r="D46" s="36">
        <v>0.25</v>
      </c>
      <c r="E46" s="36"/>
      <c r="F46" s="36"/>
      <c r="G46" s="36"/>
      <c r="H46" s="24"/>
      <c r="I46" s="63">
        <v>0</v>
      </c>
      <c r="J46" s="63"/>
      <c r="K46" s="26"/>
    </row>
    <row r="47" spans="2:11" x14ac:dyDescent="0.35">
      <c r="B47" s="5" t="s">
        <v>154</v>
      </c>
      <c r="C47" s="59" t="s">
        <v>153</v>
      </c>
      <c r="D47" s="36"/>
      <c r="E47" s="36"/>
      <c r="F47" s="36"/>
      <c r="G47" s="36"/>
      <c r="H47" s="24"/>
      <c r="I47" s="63"/>
      <c r="J47" s="63"/>
      <c r="K47" s="26"/>
    </row>
    <row r="48" spans="2:11" x14ac:dyDescent="0.35">
      <c r="B48" s="5" t="s">
        <v>156</v>
      </c>
      <c r="C48" s="59" t="s">
        <v>155</v>
      </c>
      <c r="D48" s="36"/>
      <c r="E48" s="36"/>
      <c r="F48" s="36"/>
      <c r="G48" s="36"/>
      <c r="H48" s="24"/>
      <c r="I48" s="63"/>
      <c r="J48" s="63"/>
      <c r="K48" s="26"/>
    </row>
    <row r="49" spans="2:11" x14ac:dyDescent="0.35">
      <c r="B49" s="55" t="s">
        <v>148</v>
      </c>
      <c r="C49" s="59" t="s">
        <v>157</v>
      </c>
      <c r="D49" s="36"/>
      <c r="E49" s="36"/>
      <c r="F49" s="36"/>
      <c r="G49" s="36"/>
      <c r="H49" s="24"/>
      <c r="I49" s="63"/>
      <c r="J49" s="63"/>
      <c r="K49" s="26"/>
    </row>
    <row r="50" spans="2:11" x14ac:dyDescent="0.35">
      <c r="B50" s="53" t="s">
        <v>158</v>
      </c>
      <c r="C50" s="59" t="s">
        <v>159</v>
      </c>
      <c r="D50" s="36">
        <v>0.5</v>
      </c>
      <c r="E50" s="36"/>
      <c r="F50" s="36"/>
      <c r="G50" s="36"/>
      <c r="H50" s="24"/>
      <c r="I50" s="63"/>
      <c r="J50" s="63"/>
      <c r="K50" s="26"/>
    </row>
    <row r="51" spans="2:11" x14ac:dyDescent="0.35">
      <c r="B51" s="5" t="s">
        <v>161</v>
      </c>
      <c r="C51" s="59" t="s">
        <v>160</v>
      </c>
      <c r="D51" s="36"/>
      <c r="E51" s="36"/>
      <c r="F51" s="36"/>
      <c r="G51" s="36"/>
      <c r="H51" s="24"/>
      <c r="I51" s="63"/>
      <c r="J51" s="63">
        <v>1</v>
      </c>
      <c r="K51" s="26"/>
    </row>
    <row r="52" spans="2:11" x14ac:dyDescent="0.35">
      <c r="B52" s="54" t="s">
        <v>162</v>
      </c>
      <c r="C52" s="59" t="s">
        <v>163</v>
      </c>
      <c r="D52" s="36">
        <v>31.056332928240742</v>
      </c>
      <c r="E52" s="36"/>
      <c r="F52" s="36">
        <v>3.0287476851851854E-2</v>
      </c>
      <c r="G52" s="36">
        <v>161.61669319444445</v>
      </c>
      <c r="H52" s="24"/>
      <c r="I52" s="63">
        <v>0</v>
      </c>
      <c r="J52" s="63"/>
      <c r="K52" s="26"/>
    </row>
    <row r="53" spans="2:11" x14ac:dyDescent="0.35">
      <c r="B53" s="5" t="s">
        <v>165</v>
      </c>
      <c r="C53" s="59" t="s">
        <v>164</v>
      </c>
      <c r="D53" s="36"/>
      <c r="E53" s="36"/>
      <c r="F53" s="36"/>
      <c r="G53" s="36"/>
      <c r="H53" s="24"/>
      <c r="I53" s="63"/>
      <c r="J53" s="63"/>
      <c r="K53" s="26"/>
    </row>
    <row r="54" spans="2:11" x14ac:dyDescent="0.35">
      <c r="B54" s="5" t="s">
        <v>167</v>
      </c>
      <c r="C54" s="59" t="s">
        <v>166</v>
      </c>
      <c r="D54" s="36"/>
      <c r="E54" s="36"/>
      <c r="F54" s="36"/>
      <c r="G54" s="36"/>
      <c r="H54" s="24"/>
      <c r="I54" s="63"/>
      <c r="J54" s="63"/>
      <c r="K54" s="26"/>
    </row>
    <row r="55" spans="2:11" x14ac:dyDescent="0.35">
      <c r="B55" s="5" t="s">
        <v>169</v>
      </c>
      <c r="C55" s="59" t="s">
        <v>168</v>
      </c>
      <c r="D55" s="36"/>
      <c r="E55" s="36"/>
      <c r="F55" s="36"/>
      <c r="G55" s="36"/>
      <c r="H55" s="24"/>
      <c r="I55" s="63"/>
      <c r="J55" s="63"/>
      <c r="K55" s="26"/>
    </row>
    <row r="56" spans="2:11" x14ac:dyDescent="0.35">
      <c r="B56" s="53" t="s">
        <v>170</v>
      </c>
      <c r="C56" s="59" t="s">
        <v>171</v>
      </c>
      <c r="D56" s="36">
        <v>4</v>
      </c>
      <c r="E56" s="36"/>
      <c r="F56" s="36"/>
      <c r="G56" s="36"/>
      <c r="H56" s="24"/>
      <c r="I56" s="63"/>
      <c r="J56" s="63"/>
      <c r="K56" s="26"/>
    </row>
    <row r="57" spans="2:11" x14ac:dyDescent="0.35">
      <c r="B57" s="5" t="s">
        <v>78</v>
      </c>
      <c r="C57" s="59" t="s">
        <v>172</v>
      </c>
      <c r="D57" s="36"/>
      <c r="E57" s="36"/>
      <c r="F57" s="36"/>
      <c r="G57" s="36"/>
      <c r="H57" s="24"/>
      <c r="I57" s="63"/>
      <c r="J57" s="63">
        <v>1</v>
      </c>
      <c r="K57" s="26"/>
    </row>
    <row r="58" spans="2:11" x14ac:dyDescent="0.35">
      <c r="B58" s="53" t="s">
        <v>173</v>
      </c>
      <c r="C58" s="59" t="s">
        <v>174</v>
      </c>
      <c r="D58" s="36">
        <v>4</v>
      </c>
      <c r="E58" s="36"/>
      <c r="F58" s="36"/>
      <c r="G58" s="36"/>
      <c r="H58" s="24"/>
      <c r="I58" s="63"/>
      <c r="J58" s="63"/>
      <c r="K58" s="26"/>
    </row>
    <row r="59" spans="2:11" ht="15" thickBot="1" x14ac:dyDescent="0.4">
      <c r="B59" s="8" t="s">
        <v>78</v>
      </c>
      <c r="C59" s="60" t="s">
        <v>175</v>
      </c>
      <c r="D59" s="34"/>
      <c r="E59" s="34"/>
      <c r="F59" s="34"/>
      <c r="G59" s="34"/>
      <c r="H59" s="28"/>
      <c r="I59" s="64"/>
      <c r="J59" s="64">
        <v>1</v>
      </c>
      <c r="K59" s="30"/>
    </row>
    <row r="61" spans="2:11" ht="15" thickBot="1" x14ac:dyDescent="0.4">
      <c r="B61" s="1" t="s">
        <v>96</v>
      </c>
    </row>
    <row r="62" spans="2:11" ht="15" thickBot="1" x14ac:dyDescent="0.4">
      <c r="B62" s="3" t="s">
        <v>176</v>
      </c>
      <c r="C62" s="52"/>
      <c r="D62" s="52"/>
      <c r="E62" s="62"/>
      <c r="F62" s="61"/>
      <c r="G62" s="61"/>
      <c r="H62" s="61"/>
      <c r="I62" s="61"/>
      <c r="J62" s="4"/>
    </row>
    <row r="63" spans="2:11" x14ac:dyDescent="0.35">
      <c r="B63" s="38" t="s">
        <v>98</v>
      </c>
      <c r="C63" s="65" t="s">
        <v>177</v>
      </c>
      <c r="D63" s="52"/>
      <c r="E63" s="69" t="s">
        <v>100</v>
      </c>
      <c r="F63" s="68" t="s">
        <v>101</v>
      </c>
      <c r="G63" s="68" t="s">
        <v>64</v>
      </c>
      <c r="H63" s="68" t="s">
        <v>102</v>
      </c>
      <c r="I63" s="68" t="s">
        <v>103</v>
      </c>
      <c r="J63" s="66" t="s">
        <v>104</v>
      </c>
    </row>
    <row r="64" spans="2:11" ht="15" thickBot="1" x14ac:dyDescent="0.4">
      <c r="B64" s="5"/>
      <c r="C64" s="39" t="s">
        <v>105</v>
      </c>
      <c r="D64" s="67" t="s">
        <v>178</v>
      </c>
      <c r="E64" s="64">
        <v>1.0525E-2</v>
      </c>
      <c r="F64" s="34">
        <v>0.78928592636579575</v>
      </c>
      <c r="G64" s="34">
        <v>0</v>
      </c>
      <c r="H64" s="34">
        <v>0.75</v>
      </c>
      <c r="I64" s="34">
        <v>3.75</v>
      </c>
      <c r="J64" s="9" t="b">
        <v>1</v>
      </c>
    </row>
    <row r="65" spans="2:10" ht="15" thickBot="1" x14ac:dyDescent="0.4">
      <c r="B65" s="5" t="s">
        <v>97</v>
      </c>
      <c r="C65" s="48"/>
      <c r="D65" s="48"/>
      <c r="E65" s="63"/>
      <c r="F65" s="36"/>
      <c r="G65" s="36"/>
      <c r="H65" s="36"/>
      <c r="I65" s="36"/>
      <c r="J65" s="6"/>
    </row>
    <row r="66" spans="2:10" x14ac:dyDescent="0.35">
      <c r="B66" s="38" t="s">
        <v>98</v>
      </c>
      <c r="C66" s="65" t="s">
        <v>179</v>
      </c>
      <c r="D66" s="52"/>
      <c r="E66" s="69" t="s">
        <v>100</v>
      </c>
      <c r="F66" s="68" t="s">
        <v>101</v>
      </c>
      <c r="G66" s="68" t="s">
        <v>64</v>
      </c>
      <c r="H66" s="68" t="s">
        <v>102</v>
      </c>
      <c r="I66" s="68" t="s">
        <v>103</v>
      </c>
      <c r="J66" s="66" t="s">
        <v>104</v>
      </c>
    </row>
    <row r="67" spans="2:10" ht="15" thickBot="1" x14ac:dyDescent="0.4">
      <c r="B67" s="5"/>
      <c r="C67" s="39" t="s">
        <v>105</v>
      </c>
      <c r="D67" s="67" t="s">
        <v>180</v>
      </c>
      <c r="E67" s="64">
        <v>1</v>
      </c>
      <c r="F67" s="34">
        <v>0.5</v>
      </c>
      <c r="G67" s="34">
        <v>0</v>
      </c>
      <c r="H67" s="34">
        <v>0.5</v>
      </c>
      <c r="I67" s="34">
        <v>0.5</v>
      </c>
      <c r="J67" s="9" t="b">
        <v>1</v>
      </c>
    </row>
    <row r="68" spans="2:10" x14ac:dyDescent="0.35">
      <c r="B68" s="5"/>
      <c r="C68" s="65" t="s">
        <v>181</v>
      </c>
      <c r="D68" s="52"/>
      <c r="E68" s="69" t="s">
        <v>100</v>
      </c>
      <c r="F68" s="68" t="s">
        <v>101</v>
      </c>
      <c r="G68" s="68" t="s">
        <v>64</v>
      </c>
      <c r="H68" s="68" t="s">
        <v>102</v>
      </c>
      <c r="I68" s="68" t="s">
        <v>103</v>
      </c>
      <c r="J68" s="66" t="s">
        <v>104</v>
      </c>
    </row>
    <row r="69" spans="2:10" ht="15" thickBot="1" x14ac:dyDescent="0.4">
      <c r="B69" s="5"/>
      <c r="C69" s="39" t="s">
        <v>105</v>
      </c>
      <c r="D69" s="67" t="s">
        <v>180</v>
      </c>
      <c r="E69" s="64">
        <v>0.16907075643474678</v>
      </c>
      <c r="F69" s="34">
        <v>13.636552092224958</v>
      </c>
      <c r="G69" s="34">
        <v>0</v>
      </c>
      <c r="H69" s="34">
        <v>0.53028748514061441</v>
      </c>
      <c r="I69" s="34">
        <v>20.5</v>
      </c>
      <c r="J69" s="9" t="b">
        <v>1</v>
      </c>
    </row>
    <row r="70" spans="2:10" x14ac:dyDescent="0.35">
      <c r="B70" s="5"/>
      <c r="C70" s="65" t="s">
        <v>182</v>
      </c>
      <c r="D70" s="52"/>
      <c r="E70" s="69" t="s">
        <v>100</v>
      </c>
      <c r="F70" s="68" t="s">
        <v>101</v>
      </c>
      <c r="G70" s="68" t="s">
        <v>64</v>
      </c>
      <c r="H70" s="68" t="s">
        <v>102</v>
      </c>
      <c r="I70" s="68" t="s">
        <v>103</v>
      </c>
      <c r="J70" s="66" t="s">
        <v>104</v>
      </c>
    </row>
    <row r="71" spans="2:10" ht="15" thickBot="1" x14ac:dyDescent="0.4">
      <c r="B71" s="5"/>
      <c r="C71" s="39" t="s">
        <v>105</v>
      </c>
      <c r="D71" s="67" t="s">
        <v>180</v>
      </c>
      <c r="E71" s="64">
        <v>0.16907075643474678</v>
      </c>
      <c r="F71" s="34">
        <v>13.636552092224958</v>
      </c>
      <c r="G71" s="34">
        <v>0</v>
      </c>
      <c r="H71" s="34">
        <v>0.53028748514061441</v>
      </c>
      <c r="I71" s="34">
        <v>20.5</v>
      </c>
      <c r="J71" s="9" t="b">
        <v>1</v>
      </c>
    </row>
    <row r="72" spans="2:10" x14ac:dyDescent="0.35">
      <c r="B72" s="5"/>
      <c r="C72" s="65" t="s">
        <v>183</v>
      </c>
      <c r="D72" s="52"/>
      <c r="E72" s="69" t="s">
        <v>100</v>
      </c>
      <c r="F72" s="68" t="s">
        <v>101</v>
      </c>
      <c r="G72" s="68" t="s">
        <v>64</v>
      </c>
      <c r="H72" s="68" t="s">
        <v>102</v>
      </c>
      <c r="I72" s="68" t="s">
        <v>103</v>
      </c>
      <c r="J72" s="66" t="s">
        <v>104</v>
      </c>
    </row>
    <row r="73" spans="2:10" ht="15" thickBot="1" x14ac:dyDescent="0.4">
      <c r="B73" s="8"/>
      <c r="C73" s="39" t="s">
        <v>105</v>
      </c>
      <c r="D73" s="67" t="s">
        <v>184</v>
      </c>
      <c r="E73" s="64">
        <v>1</v>
      </c>
      <c r="F73" s="34">
        <v>0.5</v>
      </c>
      <c r="G73" s="34">
        <v>0</v>
      </c>
      <c r="H73" s="34">
        <v>0.5</v>
      </c>
      <c r="I73" s="34">
        <v>0.5</v>
      </c>
      <c r="J73" s="9" t="b">
        <v>1</v>
      </c>
    </row>
    <row r="75" spans="2:10" ht="15" thickBot="1" x14ac:dyDescent="0.4">
      <c r="B75" s="1" t="s">
        <v>109</v>
      </c>
    </row>
    <row r="76" spans="2:10" x14ac:dyDescent="0.35">
      <c r="B76" s="3"/>
      <c r="C76" s="52"/>
      <c r="D76" s="69" t="s">
        <v>110</v>
      </c>
      <c r="E76" s="68" t="s">
        <v>111</v>
      </c>
      <c r="F76" s="68" t="s">
        <v>64</v>
      </c>
      <c r="G76" s="68" t="s">
        <v>112</v>
      </c>
      <c r="H76" s="68" t="s">
        <v>113</v>
      </c>
      <c r="I76" s="66" t="s">
        <v>104</v>
      </c>
    </row>
    <row r="77" spans="2:10" x14ac:dyDescent="0.35">
      <c r="B77" s="5" t="s">
        <v>185</v>
      </c>
      <c r="C77" s="75" t="s">
        <v>186</v>
      </c>
      <c r="D77" s="63">
        <v>1</v>
      </c>
      <c r="E77" s="36">
        <v>21.078965725092729</v>
      </c>
      <c r="F77" s="36">
        <v>0</v>
      </c>
      <c r="G77" s="36">
        <v>20.5</v>
      </c>
      <c r="H77" s="36">
        <v>40.5</v>
      </c>
      <c r="I77" s="6" t="b">
        <v>1</v>
      </c>
    </row>
    <row r="78" spans="2:10" ht="15" thickBot="1" x14ac:dyDescent="0.4">
      <c r="B78" s="8" t="s">
        <v>187</v>
      </c>
      <c r="C78" s="67" t="s">
        <v>188</v>
      </c>
      <c r="D78" s="64">
        <v>1</v>
      </c>
      <c r="E78" s="34">
        <v>16</v>
      </c>
      <c r="F78" s="34">
        <v>0</v>
      </c>
      <c r="G78" s="34">
        <v>16</v>
      </c>
      <c r="H78" s="34">
        <v>16</v>
      </c>
      <c r="I78" s="9" t="b">
        <v>1</v>
      </c>
    </row>
    <row r="80" spans="2:10" ht="15" thickBot="1" x14ac:dyDescent="0.4">
      <c r="B80" s="1" t="s">
        <v>114</v>
      </c>
    </row>
    <row r="81" spans="2:10" ht="15" thickBot="1" x14ac:dyDescent="0.4">
      <c r="B81" s="3" t="s">
        <v>97</v>
      </c>
      <c r="C81" s="52"/>
      <c r="D81" s="52"/>
      <c r="E81" s="62"/>
      <c r="F81" s="61"/>
      <c r="G81" s="61"/>
      <c r="H81" s="61"/>
      <c r="I81" s="61"/>
      <c r="J81" s="4"/>
    </row>
    <row r="82" spans="2:10" x14ac:dyDescent="0.35">
      <c r="B82" s="38" t="s">
        <v>98</v>
      </c>
      <c r="C82" s="65" t="s">
        <v>181</v>
      </c>
      <c r="D82" s="52"/>
      <c r="E82" s="69" t="s">
        <v>117</v>
      </c>
      <c r="F82" s="68" t="s">
        <v>118</v>
      </c>
      <c r="G82" s="68" t="s">
        <v>64</v>
      </c>
      <c r="H82" s="68" t="s">
        <v>119</v>
      </c>
      <c r="I82" s="68" t="s">
        <v>120</v>
      </c>
      <c r="J82" s="66" t="s">
        <v>104</v>
      </c>
    </row>
    <row r="83" spans="2:10" ht="15" thickBot="1" x14ac:dyDescent="0.4">
      <c r="B83" s="5"/>
      <c r="C83" s="39" t="s">
        <v>121</v>
      </c>
      <c r="D83" s="67" t="s">
        <v>189</v>
      </c>
      <c r="E83" s="64">
        <v>1</v>
      </c>
      <c r="F83" s="34">
        <v>0</v>
      </c>
      <c r="G83" s="34">
        <v>0</v>
      </c>
      <c r="H83" s="34">
        <v>0</v>
      </c>
      <c r="I83" s="34">
        <v>0</v>
      </c>
      <c r="J83" s="9" t="b">
        <v>1</v>
      </c>
    </row>
    <row r="84" spans="2:10" x14ac:dyDescent="0.35">
      <c r="B84" s="5"/>
      <c r="C84" s="65" t="s">
        <v>182</v>
      </c>
      <c r="D84" s="52"/>
      <c r="E84" s="69" t="s">
        <v>117</v>
      </c>
      <c r="F84" s="68" t="s">
        <v>118</v>
      </c>
      <c r="G84" s="68" t="s">
        <v>64</v>
      </c>
      <c r="H84" s="68" t="s">
        <v>119</v>
      </c>
      <c r="I84" s="68" t="s">
        <v>120</v>
      </c>
      <c r="J84" s="66" t="s">
        <v>104</v>
      </c>
    </row>
    <row r="85" spans="2:10" ht="15" thickBot="1" x14ac:dyDescent="0.4">
      <c r="B85" s="5"/>
      <c r="C85" s="39" t="s">
        <v>121</v>
      </c>
      <c r="D85" s="67" t="s">
        <v>190</v>
      </c>
      <c r="E85" s="64">
        <v>1</v>
      </c>
      <c r="F85" s="34">
        <v>0</v>
      </c>
      <c r="G85" s="34">
        <v>0</v>
      </c>
      <c r="H85" s="34">
        <v>0</v>
      </c>
      <c r="I85" s="34">
        <v>0</v>
      </c>
      <c r="J85" s="9" t="b">
        <v>1</v>
      </c>
    </row>
    <row r="86" spans="2:10" ht="15" thickBot="1" x14ac:dyDescent="0.4">
      <c r="B86" s="5" t="s">
        <v>115</v>
      </c>
      <c r="C86" s="48"/>
      <c r="D86" s="48"/>
      <c r="E86" s="63"/>
      <c r="F86" s="36"/>
      <c r="G86" s="36"/>
      <c r="H86" s="36"/>
      <c r="I86" s="36"/>
      <c r="J86" s="6"/>
    </row>
    <row r="87" spans="2:10" x14ac:dyDescent="0.35">
      <c r="B87" s="38" t="s">
        <v>98</v>
      </c>
      <c r="C87" s="65" t="s">
        <v>191</v>
      </c>
      <c r="D87" s="52"/>
      <c r="E87" s="69" t="s">
        <v>117</v>
      </c>
      <c r="F87" s="68" t="s">
        <v>118</v>
      </c>
      <c r="G87" s="68" t="s">
        <v>64</v>
      </c>
      <c r="H87" s="68" t="s">
        <v>119</v>
      </c>
      <c r="I87" s="68" t="s">
        <v>120</v>
      </c>
      <c r="J87" s="66" t="s">
        <v>104</v>
      </c>
    </row>
    <row r="88" spans="2:10" ht="15" thickBot="1" x14ac:dyDescent="0.4">
      <c r="B88" s="8"/>
      <c r="C88" s="39" t="s">
        <v>121</v>
      </c>
      <c r="D88" s="67" t="s">
        <v>189</v>
      </c>
      <c r="E88" s="64">
        <v>1.0526312499999999</v>
      </c>
      <c r="F88" s="34">
        <v>0.78947251233516025</v>
      </c>
      <c r="G88" s="34">
        <v>0</v>
      </c>
      <c r="H88" s="34">
        <v>0.75</v>
      </c>
      <c r="I88" s="34">
        <v>3.75</v>
      </c>
      <c r="J88" s="9" t="b">
        <v>1</v>
      </c>
    </row>
  </sheetData>
  <pageMargins left="0.7" right="0.7" top="0.78740157499999996" bottom="0.78740157499999996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99"/>
  <sheetViews>
    <sheetView tabSelected="1" topLeftCell="H27" zoomScale="85" zoomScaleNormal="85" workbookViewId="0">
      <selection activeCell="S41" sqref="S41"/>
    </sheetView>
  </sheetViews>
  <sheetFormatPr baseColWidth="10" defaultRowHeight="14.5" x14ac:dyDescent="0.35"/>
  <cols>
    <col min="1" max="1" width="3.6328125" customWidth="1"/>
    <col min="2" max="2" width="35.6328125" style="1" customWidth="1"/>
    <col min="3" max="11" width="25.6328125" style="2" customWidth="1"/>
  </cols>
  <sheetData>
    <row r="1" spans="2:9" ht="15" thickBot="1" x14ac:dyDescent="0.4"/>
    <row r="2" spans="2:9" ht="15" thickBot="1" x14ac:dyDescent="0.4">
      <c r="B2" s="3" t="s">
        <v>38</v>
      </c>
      <c r="C2" s="4" t="s">
        <v>192</v>
      </c>
      <c r="E2" s="13" t="s">
        <v>9</v>
      </c>
      <c r="F2" s="14"/>
    </row>
    <row r="3" spans="2:9" x14ac:dyDescent="0.35">
      <c r="B3" s="5" t="s">
        <v>0</v>
      </c>
      <c r="C3" s="6" t="s">
        <v>1</v>
      </c>
      <c r="E3" s="11" t="s">
        <v>10</v>
      </c>
      <c r="F3" s="6">
        <v>5</v>
      </c>
    </row>
    <row r="4" spans="2:9" x14ac:dyDescent="0.35">
      <c r="B4" s="5" t="s">
        <v>2</v>
      </c>
      <c r="C4" s="6" t="s">
        <v>3</v>
      </c>
      <c r="E4" s="11" t="s">
        <v>41</v>
      </c>
      <c r="F4" s="6" t="b">
        <v>1</v>
      </c>
    </row>
    <row r="5" spans="2:9" x14ac:dyDescent="0.35">
      <c r="B5" s="5" t="s">
        <v>4</v>
      </c>
      <c r="C5" s="7">
        <v>43584</v>
      </c>
      <c r="E5" s="11" t="s">
        <v>42</v>
      </c>
      <c r="F5" s="6" t="b">
        <v>1</v>
      </c>
    </row>
    <row r="6" spans="2:9" x14ac:dyDescent="0.35">
      <c r="B6" s="5" t="s">
        <v>5</v>
      </c>
      <c r="C6" s="6" t="s">
        <v>6</v>
      </c>
      <c r="E6" s="11" t="s">
        <v>43</v>
      </c>
      <c r="F6" s="6" t="b">
        <v>1</v>
      </c>
    </row>
    <row r="7" spans="2:9" ht="15" thickBot="1" x14ac:dyDescent="0.4">
      <c r="B7" s="8" t="s">
        <v>7</v>
      </c>
      <c r="C7" s="9" t="s">
        <v>193</v>
      </c>
      <c r="E7" s="12" t="s">
        <v>44</v>
      </c>
      <c r="F7" s="9" t="b">
        <v>1</v>
      </c>
    </row>
    <row r="14" spans="2:9" ht="15" thickBot="1" x14ac:dyDescent="0.4">
      <c r="B14" s="1" t="s">
        <v>45</v>
      </c>
      <c r="E14" s="2" t="s">
        <v>51</v>
      </c>
      <c r="F14" s="18">
        <v>0.99694810703710968</v>
      </c>
    </row>
    <row r="15" spans="2:9" ht="15" thickBot="1" x14ac:dyDescent="0.4">
      <c r="B15" s="42"/>
      <c r="C15" s="43" t="s">
        <v>50</v>
      </c>
      <c r="D15" s="43" t="s">
        <v>32</v>
      </c>
      <c r="E15" s="43" t="s">
        <v>33</v>
      </c>
      <c r="F15" s="44" t="s">
        <v>34</v>
      </c>
      <c r="G15" s="10"/>
      <c r="H15" s="10"/>
      <c r="I15" s="10"/>
    </row>
    <row r="16" spans="2:9" x14ac:dyDescent="0.35">
      <c r="B16" s="40" t="s">
        <v>46</v>
      </c>
      <c r="C16" s="36">
        <v>4.6767077469048406</v>
      </c>
      <c r="D16" s="36">
        <v>4.7428993208562567</v>
      </c>
      <c r="E16" s="36">
        <v>0.1323831479028322</v>
      </c>
      <c r="F16" s="37">
        <v>46.142230191045847</v>
      </c>
      <c r="G16" s="33"/>
      <c r="H16" s="33"/>
      <c r="I16" s="33"/>
    </row>
    <row r="17" spans="2:11" x14ac:dyDescent="0.35">
      <c r="B17" s="40" t="s">
        <v>47</v>
      </c>
      <c r="C17" s="36">
        <v>0</v>
      </c>
      <c r="D17" s="36">
        <v>0</v>
      </c>
      <c r="E17" s="36">
        <v>0</v>
      </c>
      <c r="F17" s="37">
        <v>0</v>
      </c>
      <c r="G17" s="33"/>
      <c r="H17" s="33"/>
      <c r="I17" s="33"/>
    </row>
    <row r="18" spans="2:11" x14ac:dyDescent="0.35">
      <c r="B18" s="40" t="s">
        <v>48</v>
      </c>
      <c r="C18" s="36">
        <v>4.5</v>
      </c>
      <c r="D18" s="36">
        <v>4.5</v>
      </c>
      <c r="E18" s="36">
        <v>0</v>
      </c>
      <c r="F18" s="37">
        <v>42.5</v>
      </c>
      <c r="G18" s="33"/>
      <c r="H18" s="33"/>
      <c r="I18" s="33"/>
    </row>
    <row r="19" spans="2:11" ht="15" thickBot="1" x14ac:dyDescent="0.4">
      <c r="B19" s="41" t="s">
        <v>49</v>
      </c>
      <c r="C19" s="34">
        <v>21.833333199999998</v>
      </c>
      <c r="D19" s="34">
        <v>29.833333199999998</v>
      </c>
      <c r="E19" s="34">
        <v>16</v>
      </c>
      <c r="F19" s="35">
        <v>162.83336</v>
      </c>
      <c r="G19" s="33"/>
      <c r="H19" s="33"/>
      <c r="I19" s="33"/>
    </row>
    <row r="21" spans="2:11" ht="15" thickBot="1" x14ac:dyDescent="0.4">
      <c r="B21" s="1" t="s">
        <v>52</v>
      </c>
    </row>
    <row r="22" spans="2:11" ht="15" thickBot="1" x14ac:dyDescent="0.4">
      <c r="B22" s="46" t="s">
        <v>53</v>
      </c>
      <c r="C22" s="47">
        <v>100</v>
      </c>
    </row>
    <row r="23" spans="2:11" ht="15" thickBot="1" x14ac:dyDescent="0.4">
      <c r="B23" s="10"/>
    </row>
    <row r="24" spans="2:11" ht="15" thickBot="1" x14ac:dyDescent="0.4">
      <c r="B24" s="46"/>
      <c r="C24" s="43" t="s">
        <v>57</v>
      </c>
      <c r="D24" s="43" t="s">
        <v>58</v>
      </c>
      <c r="E24" s="44" t="s">
        <v>59</v>
      </c>
    </row>
    <row r="25" spans="2:11" x14ac:dyDescent="0.35">
      <c r="B25" s="40" t="s">
        <v>54</v>
      </c>
      <c r="C25" s="24">
        <f>C16*C22*24</f>
        <v>11224.098592571618</v>
      </c>
      <c r="D25" s="24">
        <f>C18*C22*24</f>
        <v>10800</v>
      </c>
      <c r="E25" s="49">
        <f>C19*C22*24</f>
        <v>52399.999679999994</v>
      </c>
    </row>
    <row r="26" spans="2:11" x14ac:dyDescent="0.35">
      <c r="B26" s="40" t="s">
        <v>55</v>
      </c>
      <c r="C26" s="24">
        <v>0</v>
      </c>
      <c r="D26" s="24">
        <v>0</v>
      </c>
      <c r="E26" s="49">
        <v>0</v>
      </c>
    </row>
    <row r="27" spans="2:11" ht="15" thickBot="1" x14ac:dyDescent="0.4">
      <c r="B27" s="41" t="s">
        <v>56</v>
      </c>
      <c r="C27" s="28">
        <f>C25+C26</f>
        <v>11224.098592571618</v>
      </c>
      <c r="D27" s="28">
        <f>D25+D26</f>
        <v>10800</v>
      </c>
      <c r="E27" s="50">
        <f>E25+E26</f>
        <v>52399.999679999994</v>
      </c>
    </row>
    <row r="30" spans="2:11" ht="15" thickBot="1" x14ac:dyDescent="0.4">
      <c r="B30" s="1" t="s">
        <v>60</v>
      </c>
    </row>
    <row r="31" spans="2:11" ht="15" thickBot="1" x14ac:dyDescent="0.4">
      <c r="B31" s="15" t="s">
        <v>61</v>
      </c>
      <c r="C31" s="43" t="s">
        <v>62</v>
      </c>
      <c r="D31" s="43" t="s">
        <v>63</v>
      </c>
      <c r="E31" s="43" t="s">
        <v>64</v>
      </c>
      <c r="F31" s="43" t="s">
        <v>65</v>
      </c>
      <c r="G31" s="43" t="s">
        <v>66</v>
      </c>
      <c r="H31" s="43" t="s">
        <v>67</v>
      </c>
      <c r="I31" s="43" t="s">
        <v>68</v>
      </c>
      <c r="J31" s="43" t="s">
        <v>69</v>
      </c>
      <c r="K31" s="44" t="s">
        <v>70</v>
      </c>
    </row>
    <row r="32" spans="2:11" x14ac:dyDescent="0.35">
      <c r="B32" s="74" t="s">
        <v>195</v>
      </c>
      <c r="C32" s="58" t="s">
        <v>196</v>
      </c>
      <c r="D32" s="61">
        <v>0.1666667</v>
      </c>
      <c r="E32" s="61"/>
      <c r="F32" s="61"/>
      <c r="G32" s="61"/>
      <c r="H32" s="20"/>
      <c r="I32" s="62"/>
      <c r="J32" s="62"/>
      <c r="K32" s="22"/>
    </row>
    <row r="33" spans="2:11" x14ac:dyDescent="0.35">
      <c r="B33" s="5" t="s">
        <v>78</v>
      </c>
      <c r="C33" s="59" t="s">
        <v>197</v>
      </c>
      <c r="D33" s="36"/>
      <c r="E33" s="36"/>
      <c r="F33" s="36"/>
      <c r="G33" s="36"/>
      <c r="H33" s="24"/>
      <c r="I33" s="63"/>
      <c r="J33" s="63">
        <v>1</v>
      </c>
      <c r="K33" s="26"/>
    </row>
    <row r="34" spans="2:11" x14ac:dyDescent="0.35">
      <c r="B34" s="53" t="s">
        <v>198</v>
      </c>
      <c r="C34" s="59" t="s">
        <v>199</v>
      </c>
      <c r="D34" s="36">
        <v>1</v>
      </c>
      <c r="E34" s="36"/>
      <c r="F34" s="36"/>
      <c r="G34" s="36"/>
      <c r="H34" s="24"/>
      <c r="I34" s="63"/>
      <c r="J34" s="63"/>
      <c r="K34" s="26"/>
    </row>
    <row r="35" spans="2:11" x14ac:dyDescent="0.35">
      <c r="B35" s="5" t="s">
        <v>201</v>
      </c>
      <c r="C35" s="59" t="s">
        <v>200</v>
      </c>
      <c r="D35" s="36"/>
      <c r="E35" s="36"/>
      <c r="F35" s="36"/>
      <c r="G35" s="36"/>
      <c r="H35" s="24"/>
      <c r="I35" s="63"/>
      <c r="J35" s="63">
        <v>0.98</v>
      </c>
      <c r="K35" s="26"/>
    </row>
    <row r="36" spans="2:11" x14ac:dyDescent="0.35">
      <c r="B36" s="5" t="s">
        <v>203</v>
      </c>
      <c r="C36" s="59" t="s">
        <v>202</v>
      </c>
      <c r="D36" s="36"/>
      <c r="E36" s="36"/>
      <c r="F36" s="36"/>
      <c r="G36" s="36"/>
      <c r="H36" s="24"/>
      <c r="I36" s="63"/>
      <c r="J36" s="63">
        <v>0.01</v>
      </c>
      <c r="K36" s="26"/>
    </row>
    <row r="37" spans="2:11" x14ac:dyDescent="0.35">
      <c r="B37" s="5" t="s">
        <v>205</v>
      </c>
      <c r="C37" s="59" t="s">
        <v>204</v>
      </c>
      <c r="D37" s="36"/>
      <c r="E37" s="36"/>
      <c r="F37" s="36"/>
      <c r="G37" s="36"/>
      <c r="H37" s="24"/>
      <c r="I37" s="63"/>
      <c r="J37" s="63">
        <v>0.01</v>
      </c>
      <c r="K37" s="26"/>
    </row>
    <row r="38" spans="2:11" x14ac:dyDescent="0.35">
      <c r="B38" s="53" t="s">
        <v>206</v>
      </c>
      <c r="C38" s="59" t="s">
        <v>207</v>
      </c>
      <c r="D38" s="36">
        <v>1</v>
      </c>
      <c r="E38" s="36"/>
      <c r="F38" s="36"/>
      <c r="G38" s="36"/>
      <c r="H38" s="24"/>
      <c r="I38" s="63"/>
      <c r="J38" s="63"/>
      <c r="K38" s="26"/>
    </row>
    <row r="39" spans="2:11" x14ac:dyDescent="0.35">
      <c r="B39" s="5" t="s">
        <v>203</v>
      </c>
      <c r="C39" s="59" t="s">
        <v>208</v>
      </c>
      <c r="D39" s="36"/>
      <c r="E39" s="36"/>
      <c r="F39" s="36"/>
      <c r="G39" s="36"/>
      <c r="H39" s="24"/>
      <c r="I39" s="63"/>
      <c r="J39" s="63">
        <v>0.01</v>
      </c>
      <c r="K39" s="26"/>
    </row>
    <row r="40" spans="2:11" x14ac:dyDescent="0.35">
      <c r="B40" s="5" t="s">
        <v>201</v>
      </c>
      <c r="C40" s="59" t="s">
        <v>209</v>
      </c>
      <c r="D40" s="36"/>
      <c r="E40" s="36"/>
      <c r="F40" s="36"/>
      <c r="G40" s="36"/>
      <c r="H40" s="24"/>
      <c r="I40" s="63"/>
      <c r="J40" s="63">
        <v>0.98</v>
      </c>
      <c r="K40" s="26"/>
    </row>
    <row r="41" spans="2:11" x14ac:dyDescent="0.35">
      <c r="B41" s="5" t="s">
        <v>205</v>
      </c>
      <c r="C41" s="59" t="s">
        <v>210</v>
      </c>
      <c r="D41" s="36"/>
      <c r="E41" s="36"/>
      <c r="F41" s="36"/>
      <c r="G41" s="36"/>
      <c r="H41" s="24"/>
      <c r="I41" s="63"/>
      <c r="J41" s="63">
        <v>0.01</v>
      </c>
      <c r="K41" s="26"/>
    </row>
    <row r="42" spans="2:11" x14ac:dyDescent="0.35">
      <c r="B42" s="53" t="s">
        <v>211</v>
      </c>
      <c r="C42" s="59" t="s">
        <v>212</v>
      </c>
      <c r="D42" s="36">
        <v>0.3333333</v>
      </c>
      <c r="E42" s="36"/>
      <c r="F42" s="36"/>
      <c r="G42" s="36"/>
      <c r="H42" s="24"/>
      <c r="I42" s="63"/>
      <c r="J42" s="63"/>
      <c r="K42" s="26"/>
    </row>
    <row r="43" spans="2:11" x14ac:dyDescent="0.35">
      <c r="B43" s="5" t="s">
        <v>201</v>
      </c>
      <c r="C43" s="59" t="s">
        <v>213</v>
      </c>
      <c r="D43" s="36"/>
      <c r="E43" s="36"/>
      <c r="F43" s="36"/>
      <c r="G43" s="36"/>
      <c r="H43" s="24"/>
      <c r="I43" s="63"/>
      <c r="J43" s="63">
        <v>0.98</v>
      </c>
      <c r="K43" s="26"/>
    </row>
    <row r="44" spans="2:11" x14ac:dyDescent="0.35">
      <c r="B44" s="5" t="s">
        <v>203</v>
      </c>
      <c r="C44" s="59" t="s">
        <v>214</v>
      </c>
      <c r="D44" s="36"/>
      <c r="E44" s="36"/>
      <c r="F44" s="36"/>
      <c r="G44" s="36"/>
      <c r="H44" s="24"/>
      <c r="I44" s="63"/>
      <c r="J44" s="63">
        <v>0.01</v>
      </c>
      <c r="K44" s="26"/>
    </row>
    <row r="45" spans="2:11" x14ac:dyDescent="0.35">
      <c r="B45" s="5" t="s">
        <v>205</v>
      </c>
      <c r="C45" s="59" t="s">
        <v>215</v>
      </c>
      <c r="D45" s="36"/>
      <c r="E45" s="36"/>
      <c r="F45" s="36"/>
      <c r="G45" s="36"/>
      <c r="H45" s="24"/>
      <c r="I45" s="63"/>
      <c r="J45" s="63">
        <v>0.01</v>
      </c>
      <c r="K45" s="26"/>
    </row>
    <row r="46" spans="2:11" x14ac:dyDescent="0.35">
      <c r="B46" s="55" t="s">
        <v>216</v>
      </c>
      <c r="C46" s="59" t="s">
        <v>217</v>
      </c>
      <c r="D46" s="36"/>
      <c r="E46" s="36"/>
      <c r="F46" s="36"/>
      <c r="G46" s="36"/>
      <c r="H46" s="24"/>
      <c r="I46" s="63"/>
      <c r="J46" s="63"/>
      <c r="K46" s="26"/>
    </row>
    <row r="47" spans="2:11" x14ac:dyDescent="0.35">
      <c r="B47" s="55" t="s">
        <v>218</v>
      </c>
      <c r="C47" s="59" t="s">
        <v>219</v>
      </c>
      <c r="D47" s="36"/>
      <c r="E47" s="36"/>
      <c r="F47" s="36"/>
      <c r="G47" s="36"/>
      <c r="H47" s="24"/>
      <c r="I47" s="63"/>
      <c r="J47" s="63"/>
      <c r="K47" s="26"/>
    </row>
    <row r="48" spans="2:11" x14ac:dyDescent="0.35">
      <c r="B48" s="54" t="s">
        <v>220</v>
      </c>
      <c r="C48" s="59" t="s">
        <v>221</v>
      </c>
      <c r="D48" s="36">
        <v>4</v>
      </c>
      <c r="E48" s="36"/>
      <c r="F48" s="36"/>
      <c r="G48" s="36"/>
      <c r="H48" s="24"/>
      <c r="I48" s="63">
        <v>0.5</v>
      </c>
      <c r="J48" s="63"/>
      <c r="K48" s="26"/>
    </row>
    <row r="49" spans="2:11" x14ac:dyDescent="0.35">
      <c r="B49" s="5" t="s">
        <v>223</v>
      </c>
      <c r="C49" s="59" t="s">
        <v>222</v>
      </c>
      <c r="D49" s="36"/>
      <c r="E49" s="36"/>
      <c r="F49" s="36"/>
      <c r="G49" s="36"/>
      <c r="H49" s="24"/>
      <c r="I49" s="63"/>
      <c r="J49" s="63"/>
      <c r="K49" s="26"/>
    </row>
    <row r="50" spans="2:11" x14ac:dyDescent="0.35">
      <c r="B50" s="54" t="s">
        <v>224</v>
      </c>
      <c r="C50" s="59" t="s">
        <v>225</v>
      </c>
      <c r="D50" s="36"/>
      <c r="E50" s="36"/>
      <c r="F50" s="36"/>
      <c r="G50" s="36"/>
      <c r="H50" s="24"/>
      <c r="I50" s="63">
        <v>0</v>
      </c>
      <c r="J50" s="63"/>
      <c r="K50" s="26"/>
    </row>
    <row r="51" spans="2:11" x14ac:dyDescent="0.35">
      <c r="B51" s="5" t="s">
        <v>227</v>
      </c>
      <c r="C51" s="59" t="s">
        <v>226</v>
      </c>
      <c r="D51" s="36"/>
      <c r="E51" s="36"/>
      <c r="F51" s="36"/>
      <c r="G51" s="36"/>
      <c r="H51" s="24"/>
      <c r="I51" s="63"/>
      <c r="J51" s="63"/>
      <c r="K51" s="26"/>
    </row>
    <row r="52" spans="2:11" x14ac:dyDescent="0.35">
      <c r="B52" s="54" t="s">
        <v>228</v>
      </c>
      <c r="C52" s="59" t="s">
        <v>229</v>
      </c>
      <c r="D52" s="36"/>
      <c r="E52" s="36"/>
      <c r="F52" s="36"/>
      <c r="G52" s="36"/>
      <c r="H52" s="24"/>
      <c r="I52" s="63">
        <v>0</v>
      </c>
      <c r="J52" s="63"/>
      <c r="K52" s="26"/>
    </row>
    <row r="53" spans="2:11" x14ac:dyDescent="0.35">
      <c r="B53" s="5" t="s">
        <v>231</v>
      </c>
      <c r="C53" s="59" t="s">
        <v>230</v>
      </c>
      <c r="D53" s="36"/>
      <c r="E53" s="36"/>
      <c r="F53" s="36"/>
      <c r="G53" s="36"/>
      <c r="H53" s="24"/>
      <c r="I53" s="63"/>
      <c r="J53" s="63"/>
      <c r="K53" s="26"/>
    </row>
    <row r="54" spans="2:11" x14ac:dyDescent="0.35">
      <c r="B54" s="55" t="s">
        <v>232</v>
      </c>
      <c r="C54" s="59" t="s">
        <v>233</v>
      </c>
      <c r="D54" s="36"/>
      <c r="E54" s="36"/>
      <c r="F54" s="36"/>
      <c r="G54" s="36"/>
      <c r="H54" s="24"/>
      <c r="I54" s="63"/>
      <c r="J54" s="63"/>
      <c r="K54" s="26"/>
    </row>
    <row r="55" spans="2:11" x14ac:dyDescent="0.35">
      <c r="B55" s="54" t="s">
        <v>234</v>
      </c>
      <c r="C55" s="59" t="s">
        <v>235</v>
      </c>
      <c r="D55" s="36">
        <v>0.23749998842592596</v>
      </c>
      <c r="E55" s="36"/>
      <c r="F55" s="36"/>
      <c r="G55" s="36">
        <v>0.23749998842592596</v>
      </c>
      <c r="H55" s="24"/>
      <c r="I55" s="63">
        <v>0.5</v>
      </c>
      <c r="J55" s="63"/>
      <c r="K55" s="26"/>
    </row>
    <row r="56" spans="2:11" x14ac:dyDescent="0.35">
      <c r="B56" s="5" t="s">
        <v>237</v>
      </c>
      <c r="C56" s="59" t="s">
        <v>236</v>
      </c>
      <c r="D56" s="36"/>
      <c r="E56" s="36"/>
      <c r="F56" s="36"/>
      <c r="G56" s="36"/>
      <c r="H56" s="24"/>
      <c r="I56" s="63"/>
      <c r="J56" s="63"/>
      <c r="K56" s="26"/>
    </row>
    <row r="57" spans="2:11" x14ac:dyDescent="0.35">
      <c r="B57" s="55" t="s">
        <v>238</v>
      </c>
      <c r="C57" s="59" t="s">
        <v>239</v>
      </c>
      <c r="D57" s="36"/>
      <c r="E57" s="36"/>
      <c r="F57" s="36"/>
      <c r="G57" s="36"/>
      <c r="H57" s="24"/>
      <c r="I57" s="63"/>
      <c r="J57" s="63"/>
      <c r="K57" s="26"/>
    </row>
    <row r="58" spans="2:11" x14ac:dyDescent="0.35">
      <c r="B58" s="55" t="s">
        <v>240</v>
      </c>
      <c r="C58" s="59" t="s">
        <v>241</v>
      </c>
      <c r="D58" s="36"/>
      <c r="E58" s="36"/>
      <c r="F58" s="36"/>
      <c r="G58" s="36"/>
      <c r="H58" s="24"/>
      <c r="I58" s="63"/>
      <c r="J58" s="63"/>
      <c r="K58" s="26"/>
    </row>
    <row r="59" spans="2:11" x14ac:dyDescent="0.35">
      <c r="B59" s="55" t="s">
        <v>242</v>
      </c>
      <c r="C59" s="59" t="s">
        <v>243</v>
      </c>
      <c r="D59" s="36"/>
      <c r="E59" s="36"/>
      <c r="F59" s="36"/>
      <c r="G59" s="36"/>
      <c r="H59" s="24"/>
      <c r="I59" s="63"/>
      <c r="J59" s="63"/>
      <c r="K59" s="26"/>
    </row>
    <row r="60" spans="2:11" x14ac:dyDescent="0.35">
      <c r="B60" s="53" t="s">
        <v>244</v>
      </c>
      <c r="C60" s="59" t="s">
        <v>245</v>
      </c>
      <c r="D60" s="36">
        <v>2</v>
      </c>
      <c r="E60" s="36"/>
      <c r="F60" s="36"/>
      <c r="G60" s="36"/>
      <c r="H60" s="24"/>
      <c r="I60" s="63"/>
      <c r="J60" s="63"/>
      <c r="K60" s="26"/>
    </row>
    <row r="61" spans="2:11" x14ac:dyDescent="0.35">
      <c r="B61" s="5" t="s">
        <v>78</v>
      </c>
      <c r="C61" s="59" t="s">
        <v>246</v>
      </c>
      <c r="D61" s="36"/>
      <c r="E61" s="36"/>
      <c r="F61" s="36"/>
      <c r="G61" s="36"/>
      <c r="H61" s="24"/>
      <c r="I61" s="63"/>
      <c r="J61" s="63">
        <v>1</v>
      </c>
      <c r="K61" s="26"/>
    </row>
    <row r="62" spans="2:11" x14ac:dyDescent="0.35">
      <c r="B62" s="53" t="s">
        <v>247</v>
      </c>
      <c r="C62" s="59" t="s">
        <v>248</v>
      </c>
      <c r="D62" s="36"/>
      <c r="E62" s="36"/>
      <c r="F62" s="36"/>
      <c r="G62" s="36"/>
      <c r="H62" s="24"/>
      <c r="I62" s="63"/>
      <c r="J62" s="63">
        <v>1</v>
      </c>
      <c r="K62" s="26">
        <v>1</v>
      </c>
    </row>
    <row r="63" spans="2:11" ht="15" thickBot="1" x14ac:dyDescent="0.4">
      <c r="B63" s="76" t="s">
        <v>249</v>
      </c>
      <c r="C63" s="60" t="s">
        <v>250</v>
      </c>
      <c r="D63" s="34"/>
      <c r="E63" s="34"/>
      <c r="F63" s="34"/>
      <c r="G63" s="34"/>
      <c r="H63" s="28"/>
      <c r="I63" s="64"/>
      <c r="J63" s="64"/>
      <c r="K63" s="30"/>
    </row>
    <row r="65" spans="2:10" ht="15" thickBot="1" x14ac:dyDescent="0.4">
      <c r="B65" s="1" t="s">
        <v>96</v>
      </c>
    </row>
    <row r="66" spans="2:10" ht="15" thickBot="1" x14ac:dyDescent="0.4">
      <c r="B66" s="3" t="s">
        <v>176</v>
      </c>
      <c r="C66" s="52"/>
      <c r="D66" s="52"/>
      <c r="E66" s="62"/>
      <c r="F66" s="61"/>
      <c r="G66" s="61"/>
      <c r="H66" s="61"/>
      <c r="I66" s="61"/>
      <c r="J66" s="4"/>
    </row>
    <row r="67" spans="2:10" x14ac:dyDescent="0.35">
      <c r="B67" s="38" t="s">
        <v>98</v>
      </c>
      <c r="C67" s="65" t="s">
        <v>251</v>
      </c>
      <c r="D67" s="52"/>
      <c r="E67" s="69" t="s">
        <v>100</v>
      </c>
      <c r="F67" s="68" t="s">
        <v>101</v>
      </c>
      <c r="G67" s="68" t="s">
        <v>64</v>
      </c>
      <c r="H67" s="68" t="s">
        <v>102</v>
      </c>
      <c r="I67" s="68" t="s">
        <v>103</v>
      </c>
      <c r="J67" s="66" t="s">
        <v>104</v>
      </c>
    </row>
    <row r="68" spans="2:10" ht="15" thickBot="1" x14ac:dyDescent="0.4">
      <c r="B68" s="5"/>
      <c r="C68" s="39" t="s">
        <v>105</v>
      </c>
      <c r="D68" s="67" t="s">
        <v>252</v>
      </c>
      <c r="E68" s="64">
        <v>0.96960532345648509</v>
      </c>
      <c r="F68" s="34">
        <v>2.5602729942124149</v>
      </c>
      <c r="G68" s="34">
        <v>0</v>
      </c>
      <c r="H68" s="34">
        <v>2.5</v>
      </c>
      <c r="I68" s="34">
        <v>10.212499899999999</v>
      </c>
      <c r="J68" s="9" t="b">
        <v>1</v>
      </c>
    </row>
    <row r="69" spans="2:10" x14ac:dyDescent="0.35">
      <c r="B69" s="5"/>
      <c r="C69" s="65" t="s">
        <v>253</v>
      </c>
      <c r="D69" s="52"/>
      <c r="E69" s="69" t="s">
        <v>100</v>
      </c>
      <c r="F69" s="68" t="s">
        <v>101</v>
      </c>
      <c r="G69" s="68" t="s">
        <v>64</v>
      </c>
      <c r="H69" s="68" t="s">
        <v>102</v>
      </c>
      <c r="I69" s="68" t="s">
        <v>103</v>
      </c>
      <c r="J69" s="66" t="s">
        <v>104</v>
      </c>
    </row>
    <row r="70" spans="2:10" ht="15" thickBot="1" x14ac:dyDescent="0.4">
      <c r="B70" s="5"/>
      <c r="C70" s="39" t="s">
        <v>105</v>
      </c>
      <c r="D70" s="67" t="s">
        <v>252</v>
      </c>
      <c r="E70" s="64">
        <v>0.96960553232073443</v>
      </c>
      <c r="F70" s="34">
        <v>4.5602746947824748</v>
      </c>
      <c r="G70" s="34">
        <v>0</v>
      </c>
      <c r="H70" s="34">
        <v>4.5</v>
      </c>
      <c r="I70" s="34">
        <v>14.7833332</v>
      </c>
      <c r="J70" s="9" t="b">
        <v>1</v>
      </c>
    </row>
    <row r="71" spans="2:10" ht="15" thickBot="1" x14ac:dyDescent="0.4">
      <c r="B71" s="5" t="s">
        <v>97</v>
      </c>
      <c r="C71" s="48"/>
      <c r="D71" s="48"/>
      <c r="E71" s="63"/>
      <c r="F71" s="36"/>
      <c r="G71" s="36"/>
      <c r="H71" s="36"/>
      <c r="I71" s="36"/>
      <c r="J71" s="6"/>
    </row>
    <row r="72" spans="2:10" x14ac:dyDescent="0.35">
      <c r="B72" s="38" t="s">
        <v>98</v>
      </c>
      <c r="C72" s="65" t="s">
        <v>254</v>
      </c>
      <c r="D72" s="52"/>
      <c r="E72" s="69" t="s">
        <v>100</v>
      </c>
      <c r="F72" s="68" t="s">
        <v>101</v>
      </c>
      <c r="G72" s="68" t="s">
        <v>64</v>
      </c>
      <c r="H72" s="68" t="s">
        <v>102</v>
      </c>
      <c r="I72" s="68" t="s">
        <v>103</v>
      </c>
      <c r="J72" s="66" t="s">
        <v>104</v>
      </c>
    </row>
    <row r="73" spans="2:10" ht="15" thickBot="1" x14ac:dyDescent="0.4">
      <c r="B73" s="5"/>
      <c r="C73" s="39" t="s">
        <v>105</v>
      </c>
      <c r="D73" s="67" t="s">
        <v>255</v>
      </c>
      <c r="E73" s="64">
        <v>0.96960553232073454</v>
      </c>
      <c r="F73" s="34">
        <v>2.6734518062029298</v>
      </c>
      <c r="G73" s="34">
        <v>0</v>
      </c>
      <c r="H73" s="34">
        <v>2.5</v>
      </c>
      <c r="I73" s="34">
        <v>27.833333199999998</v>
      </c>
      <c r="J73" s="9" t="b">
        <v>1</v>
      </c>
    </row>
    <row r="74" spans="2:10" x14ac:dyDescent="0.35">
      <c r="B74" s="5"/>
      <c r="C74" s="65" t="s">
        <v>256</v>
      </c>
      <c r="D74" s="52"/>
      <c r="E74" s="69" t="s">
        <v>100</v>
      </c>
      <c r="F74" s="68" t="s">
        <v>101</v>
      </c>
      <c r="G74" s="68" t="s">
        <v>64</v>
      </c>
      <c r="H74" s="68" t="s">
        <v>102</v>
      </c>
      <c r="I74" s="68" t="s">
        <v>103</v>
      </c>
      <c r="J74" s="66" t="s">
        <v>104</v>
      </c>
    </row>
    <row r="75" spans="2:10" ht="15" thickBot="1" x14ac:dyDescent="0.4">
      <c r="B75" s="8"/>
      <c r="C75" s="39" t="s">
        <v>105</v>
      </c>
      <c r="D75" s="67" t="s">
        <v>255</v>
      </c>
      <c r="E75" s="64">
        <v>0.96960532345648509</v>
      </c>
      <c r="F75" s="34">
        <v>2.673446888067724</v>
      </c>
      <c r="G75" s="34">
        <v>0</v>
      </c>
      <c r="H75" s="34">
        <v>2.5</v>
      </c>
      <c r="I75" s="34">
        <v>21.499999899999999</v>
      </c>
      <c r="J75" s="9" t="b">
        <v>1</v>
      </c>
    </row>
    <row r="77" spans="2:10" ht="15" thickBot="1" x14ac:dyDescent="0.4">
      <c r="B77" s="1" t="s">
        <v>109</v>
      </c>
    </row>
    <row r="78" spans="2:10" x14ac:dyDescent="0.35">
      <c r="B78" s="3"/>
      <c r="C78" s="52"/>
      <c r="D78" s="69" t="s">
        <v>110</v>
      </c>
      <c r="E78" s="68" t="s">
        <v>111</v>
      </c>
      <c r="F78" s="68" t="s">
        <v>64</v>
      </c>
      <c r="G78" s="68" t="s">
        <v>112</v>
      </c>
      <c r="H78" s="68" t="s">
        <v>113</v>
      </c>
      <c r="I78" s="66" t="s">
        <v>104</v>
      </c>
    </row>
    <row r="79" spans="2:10" x14ac:dyDescent="0.35">
      <c r="B79" s="5" t="s">
        <v>257</v>
      </c>
      <c r="C79" s="75" t="s">
        <v>258</v>
      </c>
      <c r="D79" s="63">
        <v>0.96960553232073454</v>
      </c>
      <c r="E79" s="36">
        <v>50.815681997248774</v>
      </c>
      <c r="F79" s="36">
        <v>0</v>
      </c>
      <c r="G79" s="36">
        <v>47</v>
      </c>
      <c r="H79" s="36">
        <v>192.6666932</v>
      </c>
      <c r="I79" s="6" t="b">
        <v>1</v>
      </c>
    </row>
    <row r="80" spans="2:10" x14ac:dyDescent="0.35">
      <c r="B80" s="5"/>
      <c r="C80" s="75" t="s">
        <v>116</v>
      </c>
      <c r="D80" s="63">
        <v>3.0287809701781625E-2</v>
      </c>
      <c r="E80" s="36">
        <v>50.08299359722767</v>
      </c>
      <c r="F80" s="36">
        <v>0</v>
      </c>
      <c r="G80" s="36">
        <v>45.5</v>
      </c>
      <c r="H80" s="36">
        <v>186.1666932</v>
      </c>
      <c r="I80" s="6" t="b">
        <v>1</v>
      </c>
    </row>
    <row r="81" spans="2:10" x14ac:dyDescent="0.35">
      <c r="B81" s="5" t="s">
        <v>259</v>
      </c>
      <c r="C81" s="75" t="s">
        <v>260</v>
      </c>
      <c r="D81" s="63">
        <v>0.99895578313868727</v>
      </c>
      <c r="E81" s="36">
        <v>50.709693621555672</v>
      </c>
      <c r="F81" s="36">
        <v>0</v>
      </c>
      <c r="G81" s="36">
        <v>46.8333333</v>
      </c>
      <c r="H81" s="36">
        <v>192.50002649999999</v>
      </c>
      <c r="I81" s="6" t="b">
        <v>1</v>
      </c>
    </row>
    <row r="82" spans="2:10" x14ac:dyDescent="0.35">
      <c r="B82" s="5" t="s">
        <v>261</v>
      </c>
      <c r="C82" s="75" t="s">
        <v>191</v>
      </c>
      <c r="D82" s="63">
        <v>3.0287809701781632E-2</v>
      </c>
      <c r="E82" s="36">
        <v>49.970775193171228</v>
      </c>
      <c r="F82" s="36">
        <v>0</v>
      </c>
      <c r="G82" s="36">
        <v>45.5</v>
      </c>
      <c r="H82" s="36">
        <v>174.8791932</v>
      </c>
      <c r="I82" s="6" t="b">
        <v>1</v>
      </c>
    </row>
    <row r="83" spans="2:10" ht="15" thickBot="1" x14ac:dyDescent="0.4">
      <c r="B83" s="8"/>
      <c r="C83" s="67" t="s">
        <v>262</v>
      </c>
      <c r="D83" s="64">
        <v>0.96960553232073443</v>
      </c>
      <c r="E83" s="34">
        <v>50.702504885828311</v>
      </c>
      <c r="F83" s="34">
        <v>0</v>
      </c>
      <c r="G83" s="34">
        <v>47</v>
      </c>
      <c r="H83" s="34">
        <v>177.61669319999999</v>
      </c>
      <c r="I83" s="9" t="b">
        <v>1</v>
      </c>
    </row>
    <row r="85" spans="2:10" ht="15" thickBot="1" x14ac:dyDescent="0.4">
      <c r="B85" s="1" t="s">
        <v>114</v>
      </c>
    </row>
    <row r="86" spans="2:10" ht="15" thickBot="1" x14ac:dyDescent="0.4">
      <c r="B86" s="3" t="s">
        <v>176</v>
      </c>
      <c r="C86" s="52"/>
      <c r="D86" s="52"/>
      <c r="E86" s="62"/>
      <c r="F86" s="61"/>
      <c r="G86" s="61"/>
      <c r="H86" s="61"/>
      <c r="I86" s="61"/>
      <c r="J86" s="4"/>
    </row>
    <row r="87" spans="2:10" x14ac:dyDescent="0.35">
      <c r="B87" s="38" t="s">
        <v>98</v>
      </c>
      <c r="C87" s="65" t="s">
        <v>251</v>
      </c>
      <c r="D87" s="52"/>
      <c r="E87" s="69" t="s">
        <v>117</v>
      </c>
      <c r="F87" s="68" t="s">
        <v>118</v>
      </c>
      <c r="G87" s="68" t="s">
        <v>64</v>
      </c>
      <c r="H87" s="68" t="s">
        <v>119</v>
      </c>
      <c r="I87" s="68" t="s">
        <v>120</v>
      </c>
      <c r="J87" s="66" t="s">
        <v>104</v>
      </c>
    </row>
    <row r="88" spans="2:10" x14ac:dyDescent="0.35">
      <c r="B88" s="5"/>
      <c r="C88" s="38" t="s">
        <v>121</v>
      </c>
      <c r="D88" s="75" t="s">
        <v>263</v>
      </c>
      <c r="E88" s="63">
        <v>0.96960532345648509</v>
      </c>
      <c r="F88" s="36">
        <v>2.393606294212415</v>
      </c>
      <c r="G88" s="36">
        <v>0</v>
      </c>
      <c r="H88" s="36">
        <v>2.3333333000000001</v>
      </c>
      <c r="I88" s="36">
        <v>10.045833199999999</v>
      </c>
      <c r="J88" s="6" t="b">
        <v>1</v>
      </c>
    </row>
    <row r="89" spans="2:10" x14ac:dyDescent="0.35">
      <c r="B89" s="5"/>
      <c r="C89" s="11"/>
      <c r="D89" s="75" t="s">
        <v>264</v>
      </c>
      <c r="E89" s="63">
        <v>3.028748514061446E-2</v>
      </c>
      <c r="F89" s="36">
        <v>1.8284831877963434</v>
      </c>
      <c r="G89" s="36">
        <v>0</v>
      </c>
      <c r="H89" s="36">
        <v>1</v>
      </c>
      <c r="I89" s="36">
        <v>7.4749998999999994</v>
      </c>
      <c r="J89" s="6" t="b">
        <v>1</v>
      </c>
    </row>
    <row r="90" spans="2:10" ht="15" thickBot="1" x14ac:dyDescent="0.4">
      <c r="B90" s="5"/>
      <c r="C90" s="12"/>
      <c r="D90" s="67" t="s">
        <v>265</v>
      </c>
      <c r="E90" s="64">
        <v>2.9404E-2</v>
      </c>
      <c r="F90" s="34">
        <v>1.7687842814991157</v>
      </c>
      <c r="G90" s="34">
        <v>0</v>
      </c>
      <c r="H90" s="34">
        <v>1</v>
      </c>
      <c r="I90" s="34">
        <v>2.3333333000000001</v>
      </c>
      <c r="J90" s="9" t="b">
        <v>1</v>
      </c>
    </row>
    <row r="91" spans="2:10" ht="15" thickBot="1" x14ac:dyDescent="0.4">
      <c r="B91" s="5" t="s">
        <v>97</v>
      </c>
      <c r="C91" s="48"/>
      <c r="D91" s="48"/>
      <c r="E91" s="63"/>
      <c r="F91" s="36"/>
      <c r="G91" s="36"/>
      <c r="H91" s="36"/>
      <c r="I91" s="36"/>
      <c r="J91" s="6"/>
    </row>
    <row r="92" spans="2:10" x14ac:dyDescent="0.35">
      <c r="B92" s="38" t="s">
        <v>98</v>
      </c>
      <c r="C92" s="65" t="s">
        <v>254</v>
      </c>
      <c r="D92" s="52"/>
      <c r="E92" s="69" t="s">
        <v>117</v>
      </c>
      <c r="F92" s="68" t="s">
        <v>118</v>
      </c>
      <c r="G92" s="68" t="s">
        <v>64</v>
      </c>
      <c r="H92" s="68" t="s">
        <v>119</v>
      </c>
      <c r="I92" s="68" t="s">
        <v>120</v>
      </c>
      <c r="J92" s="66" t="s">
        <v>104</v>
      </c>
    </row>
    <row r="93" spans="2:10" x14ac:dyDescent="0.35">
      <c r="B93" s="5"/>
      <c r="C93" s="38" t="s">
        <v>121</v>
      </c>
      <c r="D93" s="75" t="s">
        <v>263</v>
      </c>
      <c r="E93" s="63">
        <v>0.96960553232073454</v>
      </c>
      <c r="F93" s="36">
        <v>2.5067851062029298</v>
      </c>
      <c r="G93" s="36">
        <v>0</v>
      </c>
      <c r="H93" s="36">
        <v>2.3333333000000001</v>
      </c>
      <c r="I93" s="36">
        <v>27.666666499999998</v>
      </c>
      <c r="J93" s="6" t="b">
        <v>1</v>
      </c>
    </row>
    <row r="94" spans="2:10" x14ac:dyDescent="0.35">
      <c r="B94" s="5"/>
      <c r="C94" s="11"/>
      <c r="D94" s="75" t="s">
        <v>265</v>
      </c>
      <c r="E94" s="63">
        <v>3.0287809701781625E-2</v>
      </c>
      <c r="F94" s="36">
        <v>1.9407634061818095</v>
      </c>
      <c r="G94" s="36">
        <v>0</v>
      </c>
      <c r="H94" s="36">
        <v>1</v>
      </c>
      <c r="I94" s="36">
        <v>21.333333199999998</v>
      </c>
      <c r="J94" s="6" t="b">
        <v>1</v>
      </c>
    </row>
    <row r="95" spans="2:10" ht="15" thickBot="1" x14ac:dyDescent="0.4">
      <c r="B95" s="5"/>
      <c r="C95" s="12"/>
      <c r="D95" s="67" t="s">
        <v>264</v>
      </c>
      <c r="E95" s="64">
        <v>2.9404E-2</v>
      </c>
      <c r="F95" s="34">
        <v>1.7687842814991157</v>
      </c>
      <c r="G95" s="34">
        <v>0</v>
      </c>
      <c r="H95" s="34">
        <v>1</v>
      </c>
      <c r="I95" s="34">
        <v>2.3333333000000001</v>
      </c>
      <c r="J95" s="9" t="b">
        <v>1</v>
      </c>
    </row>
    <row r="96" spans="2:10" x14ac:dyDescent="0.35">
      <c r="B96" s="5"/>
      <c r="C96" s="65" t="s">
        <v>256</v>
      </c>
      <c r="D96" s="52"/>
      <c r="E96" s="69" t="s">
        <v>117</v>
      </c>
      <c r="F96" s="68" t="s">
        <v>118</v>
      </c>
      <c r="G96" s="68" t="s">
        <v>64</v>
      </c>
      <c r="H96" s="68" t="s">
        <v>119</v>
      </c>
      <c r="I96" s="68" t="s">
        <v>120</v>
      </c>
      <c r="J96" s="66" t="s">
        <v>104</v>
      </c>
    </row>
    <row r="97" spans="2:10" x14ac:dyDescent="0.35">
      <c r="B97" s="5"/>
      <c r="C97" s="38" t="s">
        <v>121</v>
      </c>
      <c r="D97" s="75" t="s">
        <v>263</v>
      </c>
      <c r="E97" s="63">
        <v>0.96960532345648509</v>
      </c>
      <c r="F97" s="36">
        <v>2.5067801880677236</v>
      </c>
      <c r="G97" s="36">
        <v>0</v>
      </c>
      <c r="H97" s="36">
        <v>2.3333333000000001</v>
      </c>
      <c r="I97" s="36">
        <v>21.333333199999998</v>
      </c>
      <c r="J97" s="6" t="b">
        <v>1</v>
      </c>
    </row>
    <row r="98" spans="2:10" x14ac:dyDescent="0.35">
      <c r="B98" s="5"/>
      <c r="C98" s="11"/>
      <c r="D98" s="75" t="s">
        <v>264</v>
      </c>
      <c r="E98" s="63">
        <v>2.9404E-2</v>
      </c>
      <c r="F98" s="36">
        <v>1.7687842814991157</v>
      </c>
      <c r="G98" s="36">
        <v>0</v>
      </c>
      <c r="H98" s="36">
        <v>1</v>
      </c>
      <c r="I98" s="36">
        <v>2.3333333000000001</v>
      </c>
      <c r="J98" s="6" t="b">
        <v>1</v>
      </c>
    </row>
    <row r="99" spans="2:10" ht="15" thickBot="1" x14ac:dyDescent="0.4">
      <c r="B99" s="8"/>
      <c r="C99" s="12"/>
      <c r="D99" s="67" t="s">
        <v>265</v>
      </c>
      <c r="E99" s="64">
        <v>3.028748514061446E-2</v>
      </c>
      <c r="F99" s="34">
        <v>1.9405818373593942</v>
      </c>
      <c r="G99" s="34">
        <v>0</v>
      </c>
      <c r="H99" s="34">
        <v>1</v>
      </c>
      <c r="I99" s="34">
        <v>14.999999899999999</v>
      </c>
      <c r="J99" s="9" t="b">
        <v>1</v>
      </c>
    </row>
  </sheetData>
  <pageMargins left="0.7" right="0.7" top="0.78740157499999996" bottom="0.78740157499999996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76"/>
  <sheetViews>
    <sheetView workbookViewId="0"/>
  </sheetViews>
  <sheetFormatPr baseColWidth="10" defaultRowHeight="14.5" x14ac:dyDescent="0.35"/>
  <cols>
    <col min="1" max="1" width="3.6328125" customWidth="1"/>
    <col min="2" max="2" width="35.6328125" style="1" customWidth="1"/>
    <col min="3" max="11" width="25.6328125" style="2" customWidth="1"/>
  </cols>
  <sheetData>
    <row r="1" spans="2:9" ht="15" thickBot="1" x14ac:dyDescent="0.4"/>
    <row r="2" spans="2:9" ht="15" thickBot="1" x14ac:dyDescent="0.4">
      <c r="B2" s="3" t="s">
        <v>38</v>
      </c>
      <c r="C2" s="4" t="s">
        <v>266</v>
      </c>
      <c r="E2" s="13" t="s">
        <v>9</v>
      </c>
      <c r="F2" s="14"/>
    </row>
    <row r="3" spans="2:9" x14ac:dyDescent="0.35">
      <c r="B3" s="5" t="s">
        <v>0</v>
      </c>
      <c r="C3" s="6" t="s">
        <v>1</v>
      </c>
      <c r="E3" s="11" t="s">
        <v>10</v>
      </c>
      <c r="F3" s="6">
        <v>5</v>
      </c>
    </row>
    <row r="4" spans="2:9" x14ac:dyDescent="0.35">
      <c r="B4" s="5" t="s">
        <v>2</v>
      </c>
      <c r="C4" s="6" t="s">
        <v>3</v>
      </c>
      <c r="E4" s="11" t="s">
        <v>41</v>
      </c>
      <c r="F4" s="6" t="b">
        <v>1</v>
      </c>
    </row>
    <row r="5" spans="2:9" x14ac:dyDescent="0.35">
      <c r="B5" s="5" t="s">
        <v>4</v>
      </c>
      <c r="C5" s="7">
        <v>43584</v>
      </c>
      <c r="E5" s="11" t="s">
        <v>42</v>
      </c>
      <c r="F5" s="6" t="b">
        <v>1</v>
      </c>
    </row>
    <row r="6" spans="2:9" x14ac:dyDescent="0.35">
      <c r="B6" s="5" t="s">
        <v>5</v>
      </c>
      <c r="C6" s="6" t="s">
        <v>6</v>
      </c>
      <c r="E6" s="11" t="s">
        <v>43</v>
      </c>
      <c r="F6" s="6" t="b">
        <v>1</v>
      </c>
    </row>
    <row r="7" spans="2:9" ht="15" thickBot="1" x14ac:dyDescent="0.4">
      <c r="B7" s="8" t="s">
        <v>7</v>
      </c>
      <c r="C7" s="9" t="s">
        <v>267</v>
      </c>
      <c r="E7" s="12" t="s">
        <v>44</v>
      </c>
      <c r="F7" s="9" t="b">
        <v>1</v>
      </c>
    </row>
    <row r="14" spans="2:9" ht="15" thickBot="1" x14ac:dyDescent="0.4">
      <c r="B14" s="1" t="s">
        <v>45</v>
      </c>
      <c r="E14" s="2" t="s">
        <v>51</v>
      </c>
      <c r="F14" s="18">
        <v>1</v>
      </c>
    </row>
    <row r="15" spans="2:9" ht="15" thickBot="1" x14ac:dyDescent="0.4">
      <c r="B15" s="42"/>
      <c r="C15" s="43" t="s">
        <v>50</v>
      </c>
      <c r="D15" s="43" t="s">
        <v>32</v>
      </c>
      <c r="E15" s="43" t="s">
        <v>33</v>
      </c>
      <c r="F15" s="44" t="s">
        <v>34</v>
      </c>
      <c r="G15" s="10"/>
      <c r="H15" s="10"/>
      <c r="I15" s="10"/>
    </row>
    <row r="16" spans="2:9" x14ac:dyDescent="0.35">
      <c r="B16" s="40" t="s">
        <v>46</v>
      </c>
      <c r="C16" s="36">
        <v>24.73303834887037</v>
      </c>
      <c r="D16" s="36">
        <v>30.12188826440547</v>
      </c>
      <c r="E16" s="36">
        <v>5.3888499155351068</v>
      </c>
      <c r="F16" s="37">
        <v>21.078965725092729</v>
      </c>
      <c r="G16" s="33"/>
      <c r="H16" s="33"/>
      <c r="I16" s="33"/>
    </row>
    <row r="17" spans="2:11" x14ac:dyDescent="0.35">
      <c r="B17" s="40" t="s">
        <v>47</v>
      </c>
      <c r="C17" s="36">
        <v>0</v>
      </c>
      <c r="D17" s="36">
        <v>0</v>
      </c>
      <c r="E17" s="36">
        <v>0</v>
      </c>
      <c r="F17" s="37">
        <v>0</v>
      </c>
      <c r="G17" s="33"/>
      <c r="H17" s="33"/>
      <c r="I17" s="33"/>
    </row>
    <row r="18" spans="2:11" x14ac:dyDescent="0.35">
      <c r="B18" s="40" t="s">
        <v>48</v>
      </c>
      <c r="C18" s="36">
        <v>21</v>
      </c>
      <c r="D18" s="36">
        <v>26.5</v>
      </c>
      <c r="E18" s="36">
        <v>4.25</v>
      </c>
      <c r="F18" s="37">
        <v>20.5</v>
      </c>
      <c r="G18" s="33"/>
      <c r="H18" s="33"/>
      <c r="I18" s="33"/>
    </row>
    <row r="19" spans="2:11" ht="15" thickBot="1" x14ac:dyDescent="0.4">
      <c r="B19" s="41" t="s">
        <v>49</v>
      </c>
      <c r="C19" s="34">
        <v>118.33336</v>
      </c>
      <c r="D19" s="34">
        <v>144.54585989999998</v>
      </c>
      <c r="E19" s="34">
        <v>30.783333200000001</v>
      </c>
      <c r="F19" s="35">
        <v>40.5</v>
      </c>
      <c r="G19" s="33"/>
      <c r="H19" s="33"/>
      <c r="I19" s="33"/>
    </row>
    <row r="21" spans="2:11" ht="15" thickBot="1" x14ac:dyDescent="0.4">
      <c r="B21" s="1" t="s">
        <v>52</v>
      </c>
    </row>
    <row r="22" spans="2:11" ht="15" thickBot="1" x14ac:dyDescent="0.4">
      <c r="B22" s="46" t="s">
        <v>53</v>
      </c>
      <c r="C22" s="47">
        <v>100</v>
      </c>
    </row>
    <row r="23" spans="2:11" ht="15" thickBot="1" x14ac:dyDescent="0.4">
      <c r="B23" s="10"/>
    </row>
    <row r="24" spans="2:11" ht="15" thickBot="1" x14ac:dyDescent="0.4">
      <c r="B24" s="46"/>
      <c r="C24" s="43" t="s">
        <v>57</v>
      </c>
      <c r="D24" s="43" t="s">
        <v>58</v>
      </c>
      <c r="E24" s="44" t="s">
        <v>59</v>
      </c>
    </row>
    <row r="25" spans="2:11" x14ac:dyDescent="0.35">
      <c r="B25" s="40" t="s">
        <v>54</v>
      </c>
      <c r="C25" s="24">
        <f>C16*C22*24</f>
        <v>59359.292037288884</v>
      </c>
      <c r="D25" s="24">
        <f>C18*C22*24</f>
        <v>50400</v>
      </c>
      <c r="E25" s="49">
        <f>C19*C22*24</f>
        <v>284000.06400000001</v>
      </c>
    </row>
    <row r="26" spans="2:11" x14ac:dyDescent="0.35">
      <c r="B26" s="40" t="s">
        <v>55</v>
      </c>
      <c r="C26" s="24">
        <v>0</v>
      </c>
      <c r="D26" s="24">
        <v>0</v>
      </c>
      <c r="E26" s="49">
        <v>0</v>
      </c>
    </row>
    <row r="27" spans="2:11" ht="15" thickBot="1" x14ac:dyDescent="0.4">
      <c r="B27" s="41" t="s">
        <v>56</v>
      </c>
      <c r="C27" s="28">
        <f>C25+C26</f>
        <v>59359.292037288884</v>
      </c>
      <c r="D27" s="28">
        <f>D25+D26</f>
        <v>50400</v>
      </c>
      <c r="E27" s="50">
        <f>E25+E26</f>
        <v>284000.06400000001</v>
      </c>
    </row>
    <row r="30" spans="2:11" ht="15" thickBot="1" x14ac:dyDescent="0.4">
      <c r="B30" s="1" t="s">
        <v>60</v>
      </c>
    </row>
    <row r="31" spans="2:11" ht="15" thickBot="1" x14ac:dyDescent="0.4">
      <c r="B31" s="15" t="s">
        <v>61</v>
      </c>
      <c r="C31" s="43" t="s">
        <v>62</v>
      </c>
      <c r="D31" s="43" t="s">
        <v>63</v>
      </c>
      <c r="E31" s="43" t="s">
        <v>64</v>
      </c>
      <c r="F31" s="43" t="s">
        <v>65</v>
      </c>
      <c r="G31" s="43" t="s">
        <v>66</v>
      </c>
      <c r="H31" s="43" t="s">
        <v>67</v>
      </c>
      <c r="I31" s="43" t="s">
        <v>68</v>
      </c>
      <c r="J31" s="43" t="s">
        <v>69</v>
      </c>
      <c r="K31" s="44" t="s">
        <v>70</v>
      </c>
    </row>
    <row r="32" spans="2:11" x14ac:dyDescent="0.35">
      <c r="B32" s="51" t="s">
        <v>269</v>
      </c>
      <c r="C32" s="58" t="s">
        <v>270</v>
      </c>
      <c r="D32" s="61"/>
      <c r="E32" s="61"/>
      <c r="F32" s="61"/>
      <c r="G32" s="61"/>
      <c r="H32" s="20"/>
      <c r="I32" s="62">
        <v>0</v>
      </c>
      <c r="J32" s="62"/>
      <c r="K32" s="22"/>
    </row>
    <row r="33" spans="2:11" x14ac:dyDescent="0.35">
      <c r="B33" s="5" t="s">
        <v>272</v>
      </c>
      <c r="C33" s="59" t="s">
        <v>271</v>
      </c>
      <c r="D33" s="36"/>
      <c r="E33" s="36"/>
      <c r="F33" s="36"/>
      <c r="G33" s="36"/>
      <c r="H33" s="24"/>
      <c r="I33" s="63"/>
      <c r="J33" s="63"/>
      <c r="K33" s="26"/>
    </row>
    <row r="34" spans="2:11" x14ac:dyDescent="0.35">
      <c r="B34" s="53" t="s">
        <v>273</v>
      </c>
      <c r="C34" s="59" t="s">
        <v>274</v>
      </c>
      <c r="D34" s="36">
        <v>15</v>
      </c>
      <c r="E34" s="36"/>
      <c r="F34" s="36"/>
      <c r="G34" s="36"/>
      <c r="H34" s="24"/>
      <c r="I34" s="63"/>
      <c r="J34" s="63"/>
      <c r="K34" s="26"/>
    </row>
    <row r="35" spans="2:11" x14ac:dyDescent="0.35">
      <c r="B35" s="5" t="s">
        <v>201</v>
      </c>
      <c r="C35" s="59" t="s">
        <v>275</v>
      </c>
      <c r="D35" s="36"/>
      <c r="E35" s="36"/>
      <c r="F35" s="36"/>
      <c r="G35" s="36"/>
      <c r="H35" s="24"/>
      <c r="I35" s="63"/>
      <c r="J35" s="63">
        <v>0.85</v>
      </c>
      <c r="K35" s="26"/>
    </row>
    <row r="36" spans="2:11" x14ac:dyDescent="0.35">
      <c r="B36" s="5" t="s">
        <v>277</v>
      </c>
      <c r="C36" s="59" t="s">
        <v>276</v>
      </c>
      <c r="D36" s="36"/>
      <c r="E36" s="36"/>
      <c r="F36" s="36"/>
      <c r="G36" s="36"/>
      <c r="H36" s="24"/>
      <c r="I36" s="63"/>
      <c r="J36" s="63">
        <v>0.15</v>
      </c>
      <c r="K36" s="26"/>
    </row>
    <row r="37" spans="2:11" x14ac:dyDescent="0.35">
      <c r="B37" s="54" t="s">
        <v>220</v>
      </c>
      <c r="C37" s="59" t="s">
        <v>278</v>
      </c>
      <c r="D37" s="36">
        <v>0.1661446875</v>
      </c>
      <c r="E37" s="36"/>
      <c r="F37" s="36">
        <v>0.75</v>
      </c>
      <c r="G37" s="36">
        <v>3</v>
      </c>
      <c r="H37" s="24"/>
      <c r="I37" s="63">
        <v>0</v>
      </c>
      <c r="J37" s="63"/>
      <c r="K37" s="26"/>
    </row>
    <row r="38" spans="2:11" x14ac:dyDescent="0.35">
      <c r="B38" s="5" t="s">
        <v>280</v>
      </c>
      <c r="C38" s="59" t="s">
        <v>279</v>
      </c>
      <c r="D38" s="36"/>
      <c r="E38" s="36"/>
      <c r="F38" s="36"/>
      <c r="G38" s="36"/>
      <c r="H38" s="24"/>
      <c r="I38" s="63"/>
      <c r="J38" s="63"/>
      <c r="K38" s="26"/>
    </row>
    <row r="39" spans="2:11" x14ac:dyDescent="0.35">
      <c r="B39" s="53" t="s">
        <v>281</v>
      </c>
      <c r="C39" s="59" t="s">
        <v>282</v>
      </c>
      <c r="D39" s="36"/>
      <c r="E39" s="36"/>
      <c r="F39" s="36"/>
      <c r="G39" s="36"/>
      <c r="H39" s="24"/>
      <c r="I39" s="63"/>
      <c r="J39" s="63">
        <v>1</v>
      </c>
      <c r="K39" s="26">
        <v>1</v>
      </c>
    </row>
    <row r="40" spans="2:11" x14ac:dyDescent="0.35">
      <c r="B40" s="54" t="s">
        <v>283</v>
      </c>
      <c r="C40" s="59" t="s">
        <v>284</v>
      </c>
      <c r="D40" s="36">
        <v>2.6661680208333336</v>
      </c>
      <c r="E40" s="36"/>
      <c r="F40" s="36"/>
      <c r="G40" s="36">
        <v>15.783333194444443</v>
      </c>
      <c r="H40" s="24"/>
      <c r="I40" s="63">
        <v>0</v>
      </c>
      <c r="J40" s="63"/>
      <c r="K40" s="26"/>
    </row>
    <row r="41" spans="2:11" x14ac:dyDescent="0.35">
      <c r="B41" s="5" t="s">
        <v>280</v>
      </c>
      <c r="C41" s="59" t="s">
        <v>285</v>
      </c>
      <c r="D41" s="36"/>
      <c r="E41" s="36"/>
      <c r="F41" s="36"/>
      <c r="G41" s="36"/>
      <c r="H41" s="24"/>
      <c r="I41" s="63"/>
      <c r="J41" s="63"/>
      <c r="K41" s="26"/>
    </row>
    <row r="42" spans="2:11" x14ac:dyDescent="0.35">
      <c r="B42" s="5" t="s">
        <v>287</v>
      </c>
      <c r="C42" s="59" t="s">
        <v>286</v>
      </c>
      <c r="D42" s="36"/>
      <c r="E42" s="36"/>
      <c r="F42" s="36"/>
      <c r="G42" s="36"/>
      <c r="H42" s="24"/>
      <c r="I42" s="63"/>
      <c r="J42" s="63"/>
      <c r="K42" s="26"/>
    </row>
    <row r="43" spans="2:11" x14ac:dyDescent="0.35">
      <c r="B43" s="53" t="s">
        <v>288</v>
      </c>
      <c r="C43" s="59" t="s">
        <v>289</v>
      </c>
      <c r="D43" s="36">
        <v>3</v>
      </c>
      <c r="E43" s="36"/>
      <c r="F43" s="36"/>
      <c r="G43" s="36"/>
      <c r="H43" s="24"/>
      <c r="I43" s="63"/>
      <c r="J43" s="63"/>
      <c r="K43" s="26"/>
    </row>
    <row r="44" spans="2:11" x14ac:dyDescent="0.35">
      <c r="B44" s="5" t="s">
        <v>78</v>
      </c>
      <c r="C44" s="59" t="s">
        <v>290</v>
      </c>
      <c r="D44" s="36"/>
      <c r="E44" s="36"/>
      <c r="F44" s="36"/>
      <c r="G44" s="36"/>
      <c r="H44" s="24"/>
      <c r="I44" s="63"/>
      <c r="J44" s="63">
        <v>1</v>
      </c>
      <c r="K44" s="26"/>
    </row>
    <row r="45" spans="2:11" x14ac:dyDescent="0.35">
      <c r="B45" s="55" t="s">
        <v>291</v>
      </c>
      <c r="C45" s="59" t="s">
        <v>292</v>
      </c>
      <c r="D45" s="36"/>
      <c r="E45" s="36"/>
      <c r="F45" s="36"/>
      <c r="G45" s="36"/>
      <c r="H45" s="24"/>
      <c r="I45" s="63"/>
      <c r="J45" s="63"/>
      <c r="K45" s="26"/>
    </row>
    <row r="46" spans="2:11" x14ac:dyDescent="0.35">
      <c r="B46" s="53" t="s">
        <v>293</v>
      </c>
      <c r="C46" s="59" t="s">
        <v>294</v>
      </c>
      <c r="D46" s="36">
        <v>5</v>
      </c>
      <c r="E46" s="36"/>
      <c r="F46" s="36"/>
      <c r="G46" s="36"/>
      <c r="H46" s="24"/>
      <c r="I46" s="63"/>
      <c r="J46" s="63"/>
      <c r="K46" s="26"/>
    </row>
    <row r="47" spans="2:11" x14ac:dyDescent="0.35">
      <c r="B47" s="5" t="s">
        <v>277</v>
      </c>
      <c r="C47" s="59" t="s">
        <v>295</v>
      </c>
      <c r="D47" s="36"/>
      <c r="E47" s="36"/>
      <c r="F47" s="36"/>
      <c r="G47" s="36"/>
      <c r="H47" s="24"/>
      <c r="I47" s="63"/>
      <c r="J47" s="63">
        <v>0.02</v>
      </c>
      <c r="K47" s="26"/>
    </row>
    <row r="48" spans="2:11" x14ac:dyDescent="0.35">
      <c r="B48" s="5" t="s">
        <v>201</v>
      </c>
      <c r="C48" s="59" t="s">
        <v>296</v>
      </c>
      <c r="D48" s="36"/>
      <c r="E48" s="36"/>
      <c r="F48" s="36"/>
      <c r="G48" s="36"/>
      <c r="H48" s="24"/>
      <c r="I48" s="63"/>
      <c r="J48" s="63">
        <v>0.98</v>
      </c>
      <c r="K48" s="26"/>
    </row>
    <row r="49" spans="2:11" x14ac:dyDescent="0.35">
      <c r="B49" s="53" t="s">
        <v>297</v>
      </c>
      <c r="C49" s="59" t="s">
        <v>298</v>
      </c>
      <c r="D49" s="36">
        <v>1</v>
      </c>
      <c r="E49" s="36"/>
      <c r="F49" s="36"/>
      <c r="G49" s="36"/>
      <c r="H49" s="24"/>
      <c r="I49" s="63"/>
      <c r="J49" s="63"/>
      <c r="K49" s="26"/>
    </row>
    <row r="50" spans="2:11" x14ac:dyDescent="0.35">
      <c r="B50" s="5" t="s">
        <v>201</v>
      </c>
      <c r="C50" s="59" t="s">
        <v>299</v>
      </c>
      <c r="D50" s="36"/>
      <c r="E50" s="36"/>
      <c r="F50" s="36"/>
      <c r="G50" s="36"/>
      <c r="H50" s="24"/>
      <c r="I50" s="63"/>
      <c r="J50" s="63">
        <v>0.97</v>
      </c>
      <c r="K50" s="26"/>
    </row>
    <row r="51" spans="2:11" x14ac:dyDescent="0.35">
      <c r="B51" s="5" t="s">
        <v>301</v>
      </c>
      <c r="C51" s="59" t="s">
        <v>300</v>
      </c>
      <c r="D51" s="36"/>
      <c r="E51" s="36"/>
      <c r="F51" s="36"/>
      <c r="G51" s="36"/>
      <c r="H51" s="24"/>
      <c r="I51" s="63"/>
      <c r="J51" s="63">
        <v>0.03</v>
      </c>
      <c r="K51" s="26"/>
    </row>
    <row r="52" spans="2:11" x14ac:dyDescent="0.35">
      <c r="B52" s="55" t="s">
        <v>302</v>
      </c>
      <c r="C52" s="59" t="s">
        <v>303</v>
      </c>
      <c r="D52" s="36"/>
      <c r="E52" s="36"/>
      <c r="F52" s="36"/>
      <c r="G52" s="36"/>
      <c r="H52" s="24"/>
      <c r="I52" s="63"/>
      <c r="J52" s="63"/>
      <c r="K52" s="26"/>
    </row>
    <row r="53" spans="2:11" x14ac:dyDescent="0.35">
      <c r="B53" s="53" t="s">
        <v>304</v>
      </c>
      <c r="C53" s="59" t="s">
        <v>305</v>
      </c>
      <c r="D53" s="36">
        <v>0.33334000000000003</v>
      </c>
      <c r="E53" s="36"/>
      <c r="F53" s="36"/>
      <c r="G53" s="36"/>
      <c r="H53" s="24"/>
      <c r="I53" s="63"/>
      <c r="J53" s="63"/>
      <c r="K53" s="26"/>
    </row>
    <row r="54" spans="2:11" x14ac:dyDescent="0.35">
      <c r="B54" s="5" t="s">
        <v>307</v>
      </c>
      <c r="C54" s="59" t="s">
        <v>306</v>
      </c>
      <c r="D54" s="36"/>
      <c r="E54" s="36"/>
      <c r="F54" s="36"/>
      <c r="G54" s="36"/>
      <c r="H54" s="24"/>
      <c r="I54" s="63"/>
      <c r="J54" s="63">
        <v>1</v>
      </c>
      <c r="K54" s="26"/>
    </row>
    <row r="55" spans="2:11" x14ac:dyDescent="0.35">
      <c r="B55" s="55" t="s">
        <v>308</v>
      </c>
      <c r="C55" s="59" t="s">
        <v>309</v>
      </c>
      <c r="D55" s="36"/>
      <c r="E55" s="36"/>
      <c r="F55" s="36"/>
      <c r="G55" s="36"/>
      <c r="H55" s="24"/>
      <c r="I55" s="63"/>
      <c r="J55" s="63"/>
      <c r="K55" s="26"/>
    </row>
    <row r="56" spans="2:11" x14ac:dyDescent="0.35">
      <c r="B56" s="55" t="s">
        <v>310</v>
      </c>
      <c r="C56" s="59" t="s">
        <v>311</v>
      </c>
      <c r="D56" s="36"/>
      <c r="E56" s="36"/>
      <c r="F56" s="36"/>
      <c r="G56" s="36"/>
      <c r="H56" s="24"/>
      <c r="I56" s="63"/>
      <c r="J56" s="63"/>
      <c r="K56" s="26"/>
    </row>
    <row r="57" spans="2:11" ht="15" thickBot="1" x14ac:dyDescent="0.4">
      <c r="B57" s="76" t="s">
        <v>308</v>
      </c>
      <c r="C57" s="60" t="s">
        <v>312</v>
      </c>
      <c r="D57" s="34"/>
      <c r="E57" s="34"/>
      <c r="F57" s="34"/>
      <c r="G57" s="34"/>
      <c r="H57" s="28"/>
      <c r="I57" s="64"/>
      <c r="J57" s="64"/>
      <c r="K57" s="30"/>
    </row>
    <row r="59" spans="2:11" ht="15" thickBot="1" x14ac:dyDescent="0.4">
      <c r="B59" s="1" t="s">
        <v>96</v>
      </c>
    </row>
    <row r="60" spans="2:11" ht="15" thickBot="1" x14ac:dyDescent="0.4">
      <c r="B60" s="3" t="s">
        <v>313</v>
      </c>
      <c r="C60" s="52"/>
      <c r="D60" s="52"/>
      <c r="E60" s="62"/>
      <c r="F60" s="61"/>
      <c r="G60" s="61"/>
      <c r="H60" s="61"/>
      <c r="I60" s="61"/>
      <c r="J60" s="4"/>
    </row>
    <row r="61" spans="2:11" x14ac:dyDescent="0.35">
      <c r="B61" s="38" t="s">
        <v>98</v>
      </c>
      <c r="C61" s="65" t="s">
        <v>178</v>
      </c>
      <c r="D61" s="52"/>
      <c r="E61" s="69" t="s">
        <v>100</v>
      </c>
      <c r="F61" s="68" t="s">
        <v>101</v>
      </c>
      <c r="G61" s="68" t="s">
        <v>64</v>
      </c>
      <c r="H61" s="68" t="s">
        <v>102</v>
      </c>
      <c r="I61" s="68" t="s">
        <v>103</v>
      </c>
      <c r="J61" s="66" t="s">
        <v>104</v>
      </c>
    </row>
    <row r="62" spans="2:11" ht="15" thickBot="1" x14ac:dyDescent="0.4">
      <c r="B62" s="5"/>
      <c r="C62" s="39" t="s">
        <v>105</v>
      </c>
      <c r="D62" s="67" t="s">
        <v>177</v>
      </c>
      <c r="E62" s="64">
        <v>0.16699999999999998</v>
      </c>
      <c r="F62" s="34">
        <v>15.508982035928145</v>
      </c>
      <c r="G62" s="34">
        <v>0</v>
      </c>
      <c r="H62" s="34">
        <v>15</v>
      </c>
      <c r="I62" s="34">
        <v>20</v>
      </c>
      <c r="J62" s="9" t="b">
        <v>1</v>
      </c>
    </row>
    <row r="63" spans="2:11" x14ac:dyDescent="0.35">
      <c r="B63" s="5"/>
      <c r="C63" s="65" t="s">
        <v>186</v>
      </c>
      <c r="D63" s="52"/>
      <c r="E63" s="69" t="s">
        <v>100</v>
      </c>
      <c r="F63" s="68" t="s">
        <v>101</v>
      </c>
      <c r="G63" s="68" t="s">
        <v>64</v>
      </c>
      <c r="H63" s="68" t="s">
        <v>102</v>
      </c>
      <c r="I63" s="68" t="s">
        <v>103</v>
      </c>
      <c r="J63" s="66" t="s">
        <v>104</v>
      </c>
    </row>
    <row r="64" spans="2:11" ht="15" thickBot="1" x14ac:dyDescent="0.4">
      <c r="B64" s="8"/>
      <c r="C64" s="39" t="s">
        <v>105</v>
      </c>
      <c r="D64" s="67" t="s">
        <v>177</v>
      </c>
      <c r="E64" s="64">
        <v>0.16699999999999998</v>
      </c>
      <c r="F64" s="34">
        <v>15.508982035928145</v>
      </c>
      <c r="G64" s="34">
        <v>0</v>
      </c>
      <c r="H64" s="34">
        <v>15</v>
      </c>
      <c r="I64" s="34">
        <v>20</v>
      </c>
      <c r="J64" s="9" t="b">
        <v>1</v>
      </c>
    </row>
    <row r="66" spans="2:10" ht="15" thickBot="1" x14ac:dyDescent="0.4">
      <c r="B66" s="1" t="s">
        <v>109</v>
      </c>
    </row>
    <row r="67" spans="2:10" x14ac:dyDescent="0.35">
      <c r="B67" s="3"/>
      <c r="C67" s="52"/>
      <c r="D67" s="69" t="s">
        <v>110</v>
      </c>
      <c r="E67" s="68" t="s">
        <v>111</v>
      </c>
      <c r="F67" s="68" t="s">
        <v>64</v>
      </c>
      <c r="G67" s="68" t="s">
        <v>112</v>
      </c>
      <c r="H67" s="68" t="s">
        <v>113</v>
      </c>
      <c r="I67" s="66" t="s">
        <v>104</v>
      </c>
    </row>
    <row r="68" spans="2:10" x14ac:dyDescent="0.35">
      <c r="B68" s="5" t="s">
        <v>314</v>
      </c>
      <c r="C68" s="75" t="s">
        <v>253</v>
      </c>
      <c r="D68" s="63">
        <v>0.99694810703710968</v>
      </c>
      <c r="E68" s="36">
        <v>45.142230191045847</v>
      </c>
      <c r="F68" s="36">
        <v>0</v>
      </c>
      <c r="G68" s="36">
        <v>41.5</v>
      </c>
      <c r="H68" s="36">
        <v>161.83336</v>
      </c>
      <c r="I68" s="6" t="b">
        <v>1</v>
      </c>
    </row>
    <row r="69" spans="2:10" ht="15" thickBot="1" x14ac:dyDescent="0.4">
      <c r="B69" s="8" t="s">
        <v>187</v>
      </c>
      <c r="C69" s="67" t="s">
        <v>315</v>
      </c>
      <c r="D69" s="64">
        <v>0.99999997975810007</v>
      </c>
      <c r="E69" s="34">
        <v>41.196316258661334</v>
      </c>
      <c r="F69" s="34">
        <v>0</v>
      </c>
      <c r="G69" s="34">
        <v>35.5</v>
      </c>
      <c r="H69" s="34">
        <v>66.833359999999999</v>
      </c>
      <c r="I69" s="9" t="b">
        <v>1</v>
      </c>
    </row>
    <row r="71" spans="2:10" ht="15" thickBot="1" x14ac:dyDescent="0.4">
      <c r="B71" s="1" t="s">
        <v>114</v>
      </c>
    </row>
    <row r="72" spans="2:10" ht="15" thickBot="1" x14ac:dyDescent="0.4">
      <c r="B72" s="3" t="s">
        <v>313</v>
      </c>
      <c r="C72" s="52"/>
      <c r="D72" s="52"/>
      <c r="E72" s="62"/>
      <c r="F72" s="61"/>
      <c r="G72" s="61"/>
      <c r="H72" s="61"/>
      <c r="I72" s="61"/>
      <c r="J72" s="4"/>
    </row>
    <row r="73" spans="2:10" x14ac:dyDescent="0.35">
      <c r="B73" s="38" t="s">
        <v>98</v>
      </c>
      <c r="C73" s="65" t="s">
        <v>178</v>
      </c>
      <c r="D73" s="52"/>
      <c r="E73" s="69" t="s">
        <v>117</v>
      </c>
      <c r="F73" s="68" t="s">
        <v>118</v>
      </c>
      <c r="G73" s="68" t="s">
        <v>64</v>
      </c>
      <c r="H73" s="68" t="s">
        <v>119</v>
      </c>
      <c r="I73" s="68" t="s">
        <v>120</v>
      </c>
      <c r="J73" s="66" t="s">
        <v>104</v>
      </c>
    </row>
    <row r="74" spans="2:10" x14ac:dyDescent="0.35">
      <c r="B74" s="5"/>
      <c r="C74" s="38" t="s">
        <v>121</v>
      </c>
      <c r="D74" s="75" t="s">
        <v>316</v>
      </c>
      <c r="E74" s="63">
        <v>1.9999999797580996</v>
      </c>
      <c r="F74" s="36">
        <v>11.558675180162377</v>
      </c>
      <c r="G74" s="36">
        <v>0</v>
      </c>
      <c r="H74" s="36">
        <v>3</v>
      </c>
      <c r="I74" s="36">
        <v>26.333359999999999</v>
      </c>
      <c r="J74" s="6" t="b">
        <v>1</v>
      </c>
    </row>
    <row r="75" spans="2:10" x14ac:dyDescent="0.35">
      <c r="B75" s="5"/>
      <c r="C75" s="11"/>
      <c r="D75" s="75" t="s">
        <v>317</v>
      </c>
      <c r="E75" s="63">
        <v>1</v>
      </c>
      <c r="F75" s="36">
        <v>3</v>
      </c>
      <c r="G75" s="36">
        <v>0</v>
      </c>
      <c r="H75" s="36">
        <v>3</v>
      </c>
      <c r="I75" s="36">
        <v>3</v>
      </c>
      <c r="J75" s="6" t="b">
        <v>1</v>
      </c>
    </row>
    <row r="76" spans="2:10" ht="15" thickBot="1" x14ac:dyDescent="0.4">
      <c r="B76" s="8"/>
      <c r="C76" s="12"/>
      <c r="D76" s="67" t="s">
        <v>318</v>
      </c>
      <c r="E76" s="64">
        <v>0.83299997975810003</v>
      </c>
      <c r="F76" s="34">
        <v>21.041237157586817</v>
      </c>
      <c r="G76" s="34">
        <v>0</v>
      </c>
      <c r="H76" s="34">
        <v>21</v>
      </c>
      <c r="I76" s="34">
        <v>26.333359999999999</v>
      </c>
      <c r="J76" s="9" t="b">
        <v>1</v>
      </c>
    </row>
  </sheetData>
  <pageMargins left="0.7" right="0.7" top="0.78740157499999996" bottom="0.78740157499999996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101"/>
  <sheetViews>
    <sheetView workbookViewId="0"/>
  </sheetViews>
  <sheetFormatPr baseColWidth="10" defaultRowHeight="14.5" x14ac:dyDescent="0.35"/>
  <cols>
    <col min="1" max="1" width="3.6328125" customWidth="1"/>
    <col min="2" max="2" width="35.6328125" style="1" customWidth="1"/>
    <col min="3" max="11" width="25.6328125" style="2" customWidth="1"/>
  </cols>
  <sheetData>
    <row r="1" spans="2:9" ht="15" thickBot="1" x14ac:dyDescent="0.4"/>
    <row r="2" spans="2:9" ht="15" thickBot="1" x14ac:dyDescent="0.4">
      <c r="B2" s="3" t="s">
        <v>38</v>
      </c>
      <c r="C2" s="4" t="s">
        <v>319</v>
      </c>
      <c r="E2" s="13" t="s">
        <v>9</v>
      </c>
      <c r="F2" s="14"/>
    </row>
    <row r="3" spans="2:9" x14ac:dyDescent="0.35">
      <c r="B3" s="5" t="s">
        <v>0</v>
      </c>
      <c r="C3" s="6" t="s">
        <v>1</v>
      </c>
      <c r="E3" s="11" t="s">
        <v>10</v>
      </c>
      <c r="F3" s="6">
        <v>5</v>
      </c>
    </row>
    <row r="4" spans="2:9" x14ac:dyDescent="0.35">
      <c r="B4" s="5" t="s">
        <v>2</v>
      </c>
      <c r="C4" s="6" t="s">
        <v>3</v>
      </c>
      <c r="E4" s="11" t="s">
        <v>41</v>
      </c>
      <c r="F4" s="6" t="b">
        <v>1</v>
      </c>
    </row>
    <row r="5" spans="2:9" x14ac:dyDescent="0.35">
      <c r="B5" s="5" t="s">
        <v>4</v>
      </c>
      <c r="C5" s="7">
        <v>43584</v>
      </c>
      <c r="E5" s="11" t="s">
        <v>42</v>
      </c>
      <c r="F5" s="6" t="b">
        <v>1</v>
      </c>
    </row>
    <row r="6" spans="2:9" x14ac:dyDescent="0.35">
      <c r="B6" s="5" t="s">
        <v>5</v>
      </c>
      <c r="C6" s="6" t="s">
        <v>6</v>
      </c>
      <c r="E6" s="11" t="s">
        <v>43</v>
      </c>
      <c r="F6" s="6" t="b">
        <v>1</v>
      </c>
    </row>
    <row r="7" spans="2:9" ht="15" thickBot="1" x14ac:dyDescent="0.4">
      <c r="B7" s="8" t="s">
        <v>7</v>
      </c>
      <c r="C7" s="9" t="s">
        <v>320</v>
      </c>
      <c r="E7" s="12" t="s">
        <v>44</v>
      </c>
      <c r="F7" s="9" t="b">
        <v>1</v>
      </c>
    </row>
    <row r="14" spans="2:9" ht="15" thickBot="1" x14ac:dyDescent="0.4">
      <c r="B14" s="1" t="s">
        <v>45</v>
      </c>
      <c r="E14" s="2" t="s">
        <v>51</v>
      </c>
      <c r="F14" s="18">
        <v>1</v>
      </c>
    </row>
    <row r="15" spans="2:9" ht="15" thickBot="1" x14ac:dyDescent="0.4">
      <c r="B15" s="42"/>
      <c r="C15" s="43" t="s">
        <v>50</v>
      </c>
      <c r="D15" s="43" t="s">
        <v>32</v>
      </c>
      <c r="E15" s="43" t="s">
        <v>33</v>
      </c>
      <c r="F15" s="44" t="s">
        <v>34</v>
      </c>
      <c r="G15" s="10"/>
      <c r="H15" s="10"/>
      <c r="I15" s="10"/>
    </row>
    <row r="16" spans="2:9" x14ac:dyDescent="0.35">
      <c r="B16" s="40" t="s">
        <v>46</v>
      </c>
      <c r="C16" s="36">
        <v>2.9672321412769338</v>
      </c>
      <c r="D16" s="36">
        <v>10.203023752086422</v>
      </c>
      <c r="E16" s="36">
        <v>7.2357916108094882</v>
      </c>
      <c r="F16" s="37">
        <v>16</v>
      </c>
      <c r="G16" s="33"/>
      <c r="H16" s="33"/>
      <c r="I16" s="33"/>
    </row>
    <row r="17" spans="2:11" x14ac:dyDescent="0.35">
      <c r="B17" s="40" t="s">
        <v>47</v>
      </c>
      <c r="C17" s="36">
        <v>0</v>
      </c>
      <c r="D17" s="36">
        <v>0</v>
      </c>
      <c r="E17" s="36">
        <v>0</v>
      </c>
      <c r="F17" s="37">
        <v>0</v>
      </c>
      <c r="G17" s="33"/>
      <c r="H17" s="33"/>
      <c r="I17" s="33"/>
    </row>
    <row r="18" spans="2:11" x14ac:dyDescent="0.35">
      <c r="B18" s="40" t="s">
        <v>48</v>
      </c>
      <c r="C18" s="36">
        <v>2.5</v>
      </c>
      <c r="D18" s="36">
        <v>7</v>
      </c>
      <c r="E18" s="36">
        <v>4.25</v>
      </c>
      <c r="F18" s="37">
        <v>16</v>
      </c>
      <c r="G18" s="33"/>
      <c r="H18" s="33"/>
      <c r="I18" s="33"/>
    </row>
    <row r="19" spans="2:11" ht="15" thickBot="1" x14ac:dyDescent="0.4">
      <c r="B19" s="41" t="s">
        <v>49</v>
      </c>
      <c r="C19" s="34">
        <v>6.5</v>
      </c>
      <c r="D19" s="34">
        <v>118.3333332</v>
      </c>
      <c r="E19" s="34">
        <v>111.8333332</v>
      </c>
      <c r="F19" s="35">
        <v>16</v>
      </c>
      <c r="G19" s="33"/>
      <c r="H19" s="33"/>
      <c r="I19" s="33"/>
    </row>
    <row r="21" spans="2:11" ht="15" thickBot="1" x14ac:dyDescent="0.4">
      <c r="B21" s="1" t="s">
        <v>52</v>
      </c>
    </row>
    <row r="22" spans="2:11" ht="15" thickBot="1" x14ac:dyDescent="0.4">
      <c r="B22" s="46" t="s">
        <v>53</v>
      </c>
      <c r="C22" s="47">
        <v>100</v>
      </c>
    </row>
    <row r="23" spans="2:11" ht="15" thickBot="1" x14ac:dyDescent="0.4">
      <c r="B23" s="10"/>
    </row>
    <row r="24" spans="2:11" ht="15" thickBot="1" x14ac:dyDescent="0.4">
      <c r="B24" s="46"/>
      <c r="C24" s="43" t="s">
        <v>57</v>
      </c>
      <c r="D24" s="43" t="s">
        <v>58</v>
      </c>
      <c r="E24" s="44" t="s">
        <v>59</v>
      </c>
    </row>
    <row r="25" spans="2:11" x14ac:dyDescent="0.35">
      <c r="B25" s="40" t="s">
        <v>54</v>
      </c>
      <c r="C25" s="24">
        <f>C16*C22*24</f>
        <v>7121.3571390646412</v>
      </c>
      <c r="D25" s="24">
        <f>C18*C22*24</f>
        <v>6000</v>
      </c>
      <c r="E25" s="49">
        <f>C19*C22*24</f>
        <v>15600</v>
      </c>
    </row>
    <row r="26" spans="2:11" x14ac:dyDescent="0.35">
      <c r="B26" s="40" t="s">
        <v>55</v>
      </c>
      <c r="C26" s="24">
        <v>0</v>
      </c>
      <c r="D26" s="24">
        <v>0</v>
      </c>
      <c r="E26" s="49">
        <v>0</v>
      </c>
    </row>
    <row r="27" spans="2:11" ht="15" thickBot="1" x14ac:dyDescent="0.4">
      <c r="B27" s="41" t="s">
        <v>56</v>
      </c>
      <c r="C27" s="28">
        <f>C25+C26</f>
        <v>7121.3571390646412</v>
      </c>
      <c r="D27" s="28">
        <f>D25+D26</f>
        <v>6000</v>
      </c>
      <c r="E27" s="50">
        <f>E25+E26</f>
        <v>15600</v>
      </c>
    </row>
    <row r="30" spans="2:11" ht="15" thickBot="1" x14ac:dyDescent="0.4">
      <c r="B30" s="1" t="s">
        <v>60</v>
      </c>
    </row>
    <row r="31" spans="2:11" ht="15" thickBot="1" x14ac:dyDescent="0.4">
      <c r="B31" s="15" t="s">
        <v>61</v>
      </c>
      <c r="C31" s="43" t="s">
        <v>62</v>
      </c>
      <c r="D31" s="43" t="s">
        <v>63</v>
      </c>
      <c r="E31" s="43" t="s">
        <v>64</v>
      </c>
      <c r="F31" s="43" t="s">
        <v>65</v>
      </c>
      <c r="G31" s="43" t="s">
        <v>66</v>
      </c>
      <c r="H31" s="43" t="s">
        <v>67</v>
      </c>
      <c r="I31" s="43" t="s">
        <v>68</v>
      </c>
      <c r="J31" s="43" t="s">
        <v>69</v>
      </c>
      <c r="K31" s="44" t="s">
        <v>70</v>
      </c>
    </row>
    <row r="32" spans="2:11" x14ac:dyDescent="0.35">
      <c r="B32" s="77" t="s">
        <v>322</v>
      </c>
      <c r="C32" s="58" t="s">
        <v>323</v>
      </c>
      <c r="D32" s="61"/>
      <c r="E32" s="61"/>
      <c r="F32" s="61"/>
      <c r="G32" s="61"/>
      <c r="H32" s="20"/>
      <c r="I32" s="62"/>
      <c r="J32" s="62"/>
      <c r="K32" s="22"/>
    </row>
    <row r="33" spans="2:11" x14ac:dyDescent="0.35">
      <c r="B33" s="53" t="s">
        <v>324</v>
      </c>
      <c r="C33" s="59" t="s">
        <v>325</v>
      </c>
      <c r="D33" s="36">
        <v>1</v>
      </c>
      <c r="E33" s="36"/>
      <c r="F33" s="36"/>
      <c r="G33" s="36"/>
      <c r="H33" s="24"/>
      <c r="I33" s="63"/>
      <c r="J33" s="63"/>
      <c r="K33" s="26"/>
    </row>
    <row r="34" spans="2:11" x14ac:dyDescent="0.35">
      <c r="B34" s="5" t="s">
        <v>78</v>
      </c>
      <c r="C34" s="59" t="s">
        <v>326</v>
      </c>
      <c r="D34" s="36"/>
      <c r="E34" s="36"/>
      <c r="F34" s="36"/>
      <c r="G34" s="36"/>
      <c r="H34" s="24"/>
      <c r="I34" s="63"/>
      <c r="J34" s="63">
        <v>1</v>
      </c>
      <c r="K34" s="26"/>
    </row>
    <row r="35" spans="2:11" x14ac:dyDescent="0.35">
      <c r="B35" s="55" t="s">
        <v>327</v>
      </c>
      <c r="C35" s="59" t="s">
        <v>328</v>
      </c>
      <c r="D35" s="36"/>
      <c r="E35" s="36"/>
      <c r="F35" s="36"/>
      <c r="G35" s="36"/>
      <c r="H35" s="24"/>
      <c r="I35" s="63"/>
      <c r="J35" s="63"/>
      <c r="K35" s="26"/>
    </row>
    <row r="36" spans="2:11" x14ac:dyDescent="0.35">
      <c r="B36" s="53" t="s">
        <v>329</v>
      </c>
      <c r="C36" s="59" t="s">
        <v>330</v>
      </c>
      <c r="D36" s="36">
        <v>0.25</v>
      </c>
      <c r="E36" s="36"/>
      <c r="F36" s="36"/>
      <c r="G36" s="36"/>
      <c r="H36" s="24"/>
      <c r="I36" s="63"/>
      <c r="J36" s="63"/>
      <c r="K36" s="26"/>
    </row>
    <row r="37" spans="2:11" x14ac:dyDescent="0.35">
      <c r="B37" s="5" t="s">
        <v>78</v>
      </c>
      <c r="C37" s="59" t="s">
        <v>331</v>
      </c>
      <c r="D37" s="36"/>
      <c r="E37" s="36"/>
      <c r="F37" s="36"/>
      <c r="G37" s="36"/>
      <c r="H37" s="24"/>
      <c r="I37" s="63"/>
      <c r="J37" s="63">
        <v>0.95</v>
      </c>
      <c r="K37" s="26"/>
    </row>
    <row r="38" spans="2:11" x14ac:dyDescent="0.35">
      <c r="B38" s="53" t="s">
        <v>332</v>
      </c>
      <c r="C38" s="59" t="s">
        <v>333</v>
      </c>
      <c r="D38" s="36">
        <v>0.25</v>
      </c>
      <c r="E38" s="36"/>
      <c r="F38" s="36"/>
      <c r="G38" s="36"/>
      <c r="H38" s="24"/>
      <c r="I38" s="63"/>
      <c r="J38" s="63"/>
      <c r="K38" s="26"/>
    </row>
    <row r="39" spans="2:11" x14ac:dyDescent="0.35">
      <c r="B39" s="5" t="s">
        <v>335</v>
      </c>
      <c r="C39" s="59" t="s">
        <v>334</v>
      </c>
      <c r="D39" s="36"/>
      <c r="E39" s="36"/>
      <c r="F39" s="36"/>
      <c r="G39" s="36"/>
      <c r="H39" s="24"/>
      <c r="I39" s="63"/>
      <c r="J39" s="63">
        <v>0.08</v>
      </c>
      <c r="K39" s="26"/>
    </row>
    <row r="40" spans="2:11" x14ac:dyDescent="0.35">
      <c r="B40" s="5" t="s">
        <v>337</v>
      </c>
      <c r="C40" s="59" t="s">
        <v>336</v>
      </c>
      <c r="D40" s="36"/>
      <c r="E40" s="36"/>
      <c r="F40" s="36"/>
      <c r="G40" s="36"/>
      <c r="H40" s="24"/>
      <c r="I40" s="63"/>
      <c r="J40" s="63">
        <v>0.68</v>
      </c>
      <c r="K40" s="26"/>
    </row>
    <row r="41" spans="2:11" x14ac:dyDescent="0.35">
      <c r="B41" s="5" t="s">
        <v>339</v>
      </c>
      <c r="C41" s="59" t="s">
        <v>338</v>
      </c>
      <c r="D41" s="36"/>
      <c r="E41" s="36"/>
      <c r="F41" s="36"/>
      <c r="G41" s="36"/>
      <c r="H41" s="24"/>
      <c r="I41" s="63"/>
      <c r="J41" s="63">
        <v>0.24</v>
      </c>
      <c r="K41" s="26"/>
    </row>
    <row r="42" spans="2:11" x14ac:dyDescent="0.35">
      <c r="B42" s="55" t="s">
        <v>340</v>
      </c>
      <c r="C42" s="59" t="s">
        <v>341</v>
      </c>
      <c r="D42" s="36"/>
      <c r="E42" s="36"/>
      <c r="F42" s="36"/>
      <c r="G42" s="36"/>
      <c r="H42" s="24"/>
      <c r="I42" s="63"/>
      <c r="J42" s="63"/>
      <c r="K42" s="26"/>
    </row>
    <row r="43" spans="2:11" x14ac:dyDescent="0.35">
      <c r="B43" s="55" t="s">
        <v>342</v>
      </c>
      <c r="C43" s="59" t="s">
        <v>343</v>
      </c>
      <c r="D43" s="36"/>
      <c r="E43" s="36"/>
      <c r="F43" s="36"/>
      <c r="G43" s="36"/>
      <c r="H43" s="24"/>
      <c r="I43" s="63"/>
      <c r="J43" s="63"/>
      <c r="K43" s="26"/>
    </row>
    <row r="44" spans="2:11" x14ac:dyDescent="0.35">
      <c r="B44" s="54" t="s">
        <v>344</v>
      </c>
      <c r="C44" s="59" t="s">
        <v>345</v>
      </c>
      <c r="D44" s="36">
        <v>0.5</v>
      </c>
      <c r="E44" s="36"/>
      <c r="F44" s="36"/>
      <c r="G44" s="36"/>
      <c r="H44" s="24"/>
      <c r="I44" s="63">
        <v>0</v>
      </c>
      <c r="J44" s="63"/>
      <c r="K44" s="26"/>
    </row>
    <row r="45" spans="2:11" x14ac:dyDescent="0.35">
      <c r="B45" s="5" t="s">
        <v>347</v>
      </c>
      <c r="C45" s="59" t="s">
        <v>346</v>
      </c>
      <c r="D45" s="36"/>
      <c r="E45" s="36"/>
      <c r="F45" s="36"/>
      <c r="G45" s="36"/>
      <c r="H45" s="24"/>
      <c r="I45" s="63"/>
      <c r="J45" s="63"/>
      <c r="K45" s="26"/>
    </row>
    <row r="46" spans="2:11" x14ac:dyDescent="0.35">
      <c r="B46" s="54" t="s">
        <v>348</v>
      </c>
      <c r="C46" s="59" t="s">
        <v>349</v>
      </c>
      <c r="D46" s="36">
        <v>0.5</v>
      </c>
      <c r="E46" s="36"/>
      <c r="F46" s="36"/>
      <c r="G46" s="36"/>
      <c r="H46" s="24"/>
      <c r="I46" s="63">
        <v>0</v>
      </c>
      <c r="J46" s="63"/>
      <c r="K46" s="26"/>
    </row>
    <row r="47" spans="2:11" x14ac:dyDescent="0.35">
      <c r="B47" s="5" t="s">
        <v>351</v>
      </c>
      <c r="C47" s="59" t="s">
        <v>350</v>
      </c>
      <c r="D47" s="36"/>
      <c r="E47" s="36"/>
      <c r="F47" s="36"/>
      <c r="G47" s="36"/>
      <c r="H47" s="24"/>
      <c r="I47" s="63"/>
      <c r="J47" s="63"/>
      <c r="K47" s="26"/>
    </row>
    <row r="48" spans="2:11" x14ac:dyDescent="0.35">
      <c r="B48" s="53" t="s">
        <v>352</v>
      </c>
      <c r="C48" s="59" t="s">
        <v>353</v>
      </c>
      <c r="D48" s="36">
        <v>0.25</v>
      </c>
      <c r="E48" s="36"/>
      <c r="F48" s="36"/>
      <c r="G48" s="36"/>
      <c r="H48" s="24"/>
      <c r="I48" s="63"/>
      <c r="J48" s="63"/>
      <c r="K48" s="26"/>
    </row>
    <row r="49" spans="2:11" x14ac:dyDescent="0.35">
      <c r="B49" s="5" t="s">
        <v>355</v>
      </c>
      <c r="C49" s="59" t="s">
        <v>354</v>
      </c>
      <c r="D49" s="36"/>
      <c r="E49" s="36"/>
      <c r="F49" s="36"/>
      <c r="G49" s="36"/>
      <c r="H49" s="24"/>
      <c r="I49" s="63"/>
      <c r="J49" s="63">
        <v>1</v>
      </c>
      <c r="K49" s="26"/>
    </row>
    <row r="50" spans="2:11" x14ac:dyDescent="0.35">
      <c r="B50" s="54" t="s">
        <v>356</v>
      </c>
      <c r="C50" s="59" t="s">
        <v>357</v>
      </c>
      <c r="D50" s="36"/>
      <c r="E50" s="36"/>
      <c r="F50" s="36"/>
      <c r="G50" s="36"/>
      <c r="H50" s="24"/>
      <c r="I50" s="63">
        <v>0</v>
      </c>
      <c r="J50" s="63"/>
      <c r="K50" s="26"/>
    </row>
    <row r="51" spans="2:11" x14ac:dyDescent="0.35">
      <c r="B51" s="5" t="s">
        <v>359</v>
      </c>
      <c r="C51" s="59" t="s">
        <v>358</v>
      </c>
      <c r="D51" s="36"/>
      <c r="E51" s="36"/>
      <c r="F51" s="36"/>
      <c r="G51" s="36"/>
      <c r="H51" s="24"/>
      <c r="I51" s="63"/>
      <c r="J51" s="63"/>
      <c r="K51" s="26"/>
    </row>
    <row r="52" spans="2:11" x14ac:dyDescent="0.35">
      <c r="B52" s="53" t="s">
        <v>360</v>
      </c>
      <c r="C52" s="59" t="s">
        <v>361</v>
      </c>
      <c r="D52" s="36">
        <v>1</v>
      </c>
      <c r="E52" s="36"/>
      <c r="F52" s="36"/>
      <c r="G52" s="36"/>
      <c r="H52" s="24"/>
      <c r="I52" s="63"/>
      <c r="J52" s="63"/>
      <c r="K52" s="26"/>
    </row>
    <row r="53" spans="2:11" x14ac:dyDescent="0.35">
      <c r="B53" s="5" t="s">
        <v>78</v>
      </c>
      <c r="C53" s="59" t="s">
        <v>362</v>
      </c>
      <c r="D53" s="36"/>
      <c r="E53" s="36"/>
      <c r="F53" s="36"/>
      <c r="G53" s="36"/>
      <c r="H53" s="24"/>
      <c r="I53" s="63"/>
      <c r="J53" s="63">
        <v>1</v>
      </c>
      <c r="K53" s="26"/>
    </row>
    <row r="54" spans="2:11" x14ac:dyDescent="0.35">
      <c r="B54" s="55" t="s">
        <v>363</v>
      </c>
      <c r="C54" s="59" t="s">
        <v>364</v>
      </c>
      <c r="D54" s="36"/>
      <c r="E54" s="36"/>
      <c r="F54" s="36"/>
      <c r="G54" s="36"/>
      <c r="H54" s="24"/>
      <c r="I54" s="63"/>
      <c r="J54" s="63"/>
      <c r="K54" s="26"/>
    </row>
    <row r="55" spans="2:11" x14ac:dyDescent="0.35">
      <c r="B55" s="54" t="s">
        <v>365</v>
      </c>
      <c r="C55" s="59" t="s">
        <v>366</v>
      </c>
      <c r="D55" s="36">
        <v>3</v>
      </c>
      <c r="E55" s="36"/>
      <c r="F55" s="36"/>
      <c r="G55" s="36"/>
      <c r="H55" s="24"/>
      <c r="I55" s="63">
        <v>0</v>
      </c>
      <c r="J55" s="63"/>
      <c r="K55" s="26"/>
    </row>
    <row r="56" spans="2:11" x14ac:dyDescent="0.35">
      <c r="B56" s="5" t="s">
        <v>368</v>
      </c>
      <c r="C56" s="59" t="s">
        <v>367</v>
      </c>
      <c r="D56" s="36"/>
      <c r="E56" s="36"/>
      <c r="F56" s="36"/>
      <c r="G56" s="36"/>
      <c r="H56" s="24"/>
      <c r="I56" s="63"/>
      <c r="J56" s="63"/>
      <c r="K56" s="26"/>
    </row>
    <row r="57" spans="2:11" x14ac:dyDescent="0.35">
      <c r="B57" s="53" t="s">
        <v>150</v>
      </c>
      <c r="C57" s="59" t="s">
        <v>369</v>
      </c>
      <c r="D57" s="36"/>
      <c r="E57" s="36"/>
      <c r="F57" s="36"/>
      <c r="G57" s="36"/>
      <c r="H57" s="24"/>
      <c r="I57" s="63"/>
      <c r="J57" s="63">
        <v>1</v>
      </c>
      <c r="K57" s="26">
        <v>1</v>
      </c>
    </row>
    <row r="58" spans="2:11" x14ac:dyDescent="0.35">
      <c r="B58" s="55" t="s">
        <v>327</v>
      </c>
      <c r="C58" s="59" t="s">
        <v>370</v>
      </c>
      <c r="D58" s="36"/>
      <c r="E58" s="36"/>
      <c r="F58" s="36"/>
      <c r="G58" s="36"/>
      <c r="H58" s="24"/>
      <c r="I58" s="63"/>
      <c r="J58" s="63"/>
      <c r="K58" s="26"/>
    </row>
    <row r="59" spans="2:11" x14ac:dyDescent="0.35">
      <c r="B59" s="55" t="s">
        <v>371</v>
      </c>
      <c r="C59" s="59" t="s">
        <v>372</v>
      </c>
      <c r="D59" s="36"/>
      <c r="E59" s="36"/>
      <c r="F59" s="36"/>
      <c r="G59" s="36"/>
      <c r="H59" s="24"/>
      <c r="I59" s="63"/>
      <c r="J59" s="63"/>
      <c r="K59" s="26"/>
    </row>
    <row r="60" spans="2:11" x14ac:dyDescent="0.35">
      <c r="B60" s="55" t="s">
        <v>373</v>
      </c>
      <c r="C60" s="59" t="s">
        <v>374</v>
      </c>
      <c r="D60" s="36"/>
      <c r="E60" s="36"/>
      <c r="F60" s="36"/>
      <c r="G60" s="36"/>
      <c r="H60" s="24"/>
      <c r="I60" s="63"/>
      <c r="J60" s="63"/>
      <c r="K60" s="26"/>
    </row>
    <row r="61" spans="2:11" x14ac:dyDescent="0.35">
      <c r="B61" s="53" t="s">
        <v>375</v>
      </c>
      <c r="C61" s="59" t="s">
        <v>376</v>
      </c>
      <c r="D61" s="36">
        <v>0.25</v>
      </c>
      <c r="E61" s="36"/>
      <c r="F61" s="36"/>
      <c r="G61" s="36"/>
      <c r="H61" s="24"/>
      <c r="I61" s="63"/>
      <c r="J61" s="63"/>
      <c r="K61" s="26"/>
    </row>
    <row r="62" spans="2:11" x14ac:dyDescent="0.35">
      <c r="B62" s="5" t="s">
        <v>337</v>
      </c>
      <c r="C62" s="59" t="s">
        <v>377</v>
      </c>
      <c r="D62" s="36"/>
      <c r="E62" s="36"/>
      <c r="F62" s="36"/>
      <c r="G62" s="36"/>
      <c r="H62" s="24"/>
      <c r="I62" s="63"/>
      <c r="J62" s="63">
        <v>0.95</v>
      </c>
      <c r="K62" s="26"/>
    </row>
    <row r="63" spans="2:11" x14ac:dyDescent="0.35">
      <c r="B63" s="5" t="s">
        <v>379</v>
      </c>
      <c r="C63" s="59" t="s">
        <v>378</v>
      </c>
      <c r="D63" s="36"/>
      <c r="E63" s="36"/>
      <c r="F63" s="36"/>
      <c r="G63" s="36"/>
      <c r="H63" s="24"/>
      <c r="I63" s="63"/>
      <c r="J63" s="63">
        <v>0.05</v>
      </c>
      <c r="K63" s="26"/>
    </row>
    <row r="64" spans="2:11" x14ac:dyDescent="0.35">
      <c r="B64" s="54" t="s">
        <v>380</v>
      </c>
      <c r="C64" s="59" t="s">
        <v>381</v>
      </c>
      <c r="D64" s="36">
        <v>1.7576570833333334</v>
      </c>
      <c r="E64" s="36"/>
      <c r="F64" s="36"/>
      <c r="G64" s="36">
        <v>26.833333194444446</v>
      </c>
      <c r="H64" s="24"/>
      <c r="I64" s="63">
        <v>0</v>
      </c>
      <c r="J64" s="63"/>
      <c r="K64" s="26"/>
    </row>
    <row r="65" spans="2:11" x14ac:dyDescent="0.35">
      <c r="B65" s="5" t="s">
        <v>351</v>
      </c>
      <c r="C65" s="59" t="s">
        <v>382</v>
      </c>
      <c r="D65" s="36"/>
      <c r="E65" s="36"/>
      <c r="F65" s="36"/>
      <c r="G65" s="36"/>
      <c r="H65" s="24"/>
      <c r="I65" s="63"/>
      <c r="J65" s="63"/>
      <c r="K65" s="26"/>
    </row>
    <row r="66" spans="2:11" x14ac:dyDescent="0.35">
      <c r="B66" s="5" t="s">
        <v>384</v>
      </c>
      <c r="C66" s="59" t="s">
        <v>383</v>
      </c>
      <c r="D66" s="36"/>
      <c r="E66" s="36"/>
      <c r="F66" s="36"/>
      <c r="G66" s="36"/>
      <c r="H66" s="24"/>
      <c r="I66" s="63"/>
      <c r="J66" s="63"/>
      <c r="K66" s="26"/>
    </row>
    <row r="67" spans="2:11" x14ac:dyDescent="0.35">
      <c r="B67" s="5" t="s">
        <v>386</v>
      </c>
      <c r="C67" s="59" t="s">
        <v>385</v>
      </c>
      <c r="D67" s="36"/>
      <c r="E67" s="36"/>
      <c r="F67" s="36"/>
      <c r="G67" s="36"/>
      <c r="H67" s="24"/>
      <c r="I67" s="63"/>
      <c r="J67" s="63"/>
      <c r="K67" s="26"/>
    </row>
    <row r="68" spans="2:11" x14ac:dyDescent="0.35">
      <c r="B68" s="53" t="s">
        <v>375</v>
      </c>
      <c r="C68" s="59" t="s">
        <v>387</v>
      </c>
      <c r="D68" s="36">
        <v>0.25</v>
      </c>
      <c r="E68" s="36"/>
      <c r="F68" s="36"/>
      <c r="G68" s="36"/>
      <c r="H68" s="24"/>
      <c r="I68" s="63"/>
      <c r="J68" s="63"/>
      <c r="K68" s="26"/>
    </row>
    <row r="69" spans="2:11" x14ac:dyDescent="0.35">
      <c r="B69" s="5" t="s">
        <v>389</v>
      </c>
      <c r="C69" s="59" t="s">
        <v>388</v>
      </c>
      <c r="D69" s="36"/>
      <c r="E69" s="36"/>
      <c r="F69" s="36"/>
      <c r="G69" s="36"/>
      <c r="H69" s="24"/>
      <c r="I69" s="63"/>
      <c r="J69" s="63">
        <v>0.05</v>
      </c>
      <c r="K69" s="26"/>
    </row>
    <row r="70" spans="2:11" x14ac:dyDescent="0.35">
      <c r="B70" s="5" t="s">
        <v>391</v>
      </c>
      <c r="C70" s="59" t="s">
        <v>390</v>
      </c>
      <c r="D70" s="36"/>
      <c r="E70" s="36"/>
      <c r="F70" s="36"/>
      <c r="G70" s="36"/>
      <c r="H70" s="24"/>
      <c r="I70" s="63"/>
      <c r="J70" s="63">
        <v>0.95</v>
      </c>
      <c r="K70" s="26"/>
    </row>
    <row r="71" spans="2:11" ht="15" thickBot="1" x14ac:dyDescent="0.4">
      <c r="B71" s="76" t="s">
        <v>342</v>
      </c>
      <c r="C71" s="60" t="s">
        <v>392</v>
      </c>
      <c r="D71" s="34"/>
      <c r="E71" s="34"/>
      <c r="F71" s="34"/>
      <c r="G71" s="34"/>
      <c r="H71" s="28"/>
      <c r="I71" s="64"/>
      <c r="J71" s="64"/>
      <c r="K71" s="30"/>
    </row>
    <row r="73" spans="2:11" ht="15" thickBot="1" x14ac:dyDescent="0.4">
      <c r="B73" s="1" t="s">
        <v>96</v>
      </c>
    </row>
    <row r="74" spans="2:11" ht="15" thickBot="1" x14ac:dyDescent="0.4">
      <c r="B74" s="3" t="s">
        <v>393</v>
      </c>
      <c r="C74" s="52"/>
      <c r="D74" s="52"/>
      <c r="E74" s="62"/>
      <c r="F74" s="61"/>
      <c r="G74" s="61"/>
      <c r="H74" s="61"/>
      <c r="I74" s="61"/>
      <c r="J74" s="4"/>
    </row>
    <row r="75" spans="2:11" x14ac:dyDescent="0.35">
      <c r="B75" s="38" t="s">
        <v>98</v>
      </c>
      <c r="C75" s="65" t="s">
        <v>106</v>
      </c>
      <c r="D75" s="52"/>
      <c r="E75" s="69" t="s">
        <v>100</v>
      </c>
      <c r="F75" s="68" t="s">
        <v>101</v>
      </c>
      <c r="G75" s="68" t="s">
        <v>64</v>
      </c>
      <c r="H75" s="68" t="s">
        <v>102</v>
      </c>
      <c r="I75" s="68" t="s">
        <v>103</v>
      </c>
      <c r="J75" s="66" t="s">
        <v>104</v>
      </c>
    </row>
    <row r="76" spans="2:11" ht="15" thickBot="1" x14ac:dyDescent="0.4">
      <c r="B76" s="5"/>
      <c r="C76" s="39" t="s">
        <v>105</v>
      </c>
      <c r="D76" s="67" t="s">
        <v>99</v>
      </c>
      <c r="E76" s="64">
        <v>0.31073599999999996</v>
      </c>
      <c r="F76" s="34">
        <v>0.75913959116420371</v>
      </c>
      <c r="G76" s="34">
        <v>0</v>
      </c>
      <c r="H76" s="34">
        <v>0.25</v>
      </c>
      <c r="I76" s="34">
        <v>3.25</v>
      </c>
      <c r="J76" s="9" t="b">
        <v>1</v>
      </c>
    </row>
    <row r="77" spans="2:11" x14ac:dyDescent="0.35">
      <c r="B77" s="5"/>
      <c r="C77" s="65" t="s">
        <v>108</v>
      </c>
      <c r="D77" s="52"/>
      <c r="E77" s="69" t="s">
        <v>100</v>
      </c>
      <c r="F77" s="68" t="s">
        <v>101</v>
      </c>
      <c r="G77" s="68" t="s">
        <v>64</v>
      </c>
      <c r="H77" s="68" t="s">
        <v>102</v>
      </c>
      <c r="I77" s="68" t="s">
        <v>103</v>
      </c>
      <c r="J77" s="66" t="s">
        <v>104</v>
      </c>
    </row>
    <row r="78" spans="2:11" ht="15" thickBot="1" x14ac:dyDescent="0.4">
      <c r="B78" s="5"/>
      <c r="C78" s="39" t="s">
        <v>105</v>
      </c>
      <c r="D78" s="67" t="s">
        <v>99</v>
      </c>
      <c r="E78" s="64">
        <v>0.26085888000000002</v>
      </c>
      <c r="F78" s="34">
        <v>0.60849084378496143</v>
      </c>
      <c r="G78" s="34">
        <v>0</v>
      </c>
      <c r="H78" s="34">
        <v>0.5</v>
      </c>
      <c r="I78" s="34">
        <v>4.25</v>
      </c>
      <c r="J78" s="9" t="b">
        <v>1</v>
      </c>
    </row>
    <row r="79" spans="2:11" ht="15" thickBot="1" x14ac:dyDescent="0.4">
      <c r="B79" s="5" t="s">
        <v>313</v>
      </c>
      <c r="C79" s="48"/>
      <c r="D79" s="48"/>
      <c r="E79" s="63"/>
      <c r="F79" s="36"/>
      <c r="G79" s="36"/>
      <c r="H79" s="36"/>
      <c r="I79" s="36"/>
      <c r="J79" s="6"/>
    </row>
    <row r="80" spans="2:11" x14ac:dyDescent="0.35">
      <c r="B80" s="38" t="s">
        <v>98</v>
      </c>
      <c r="C80" s="65" t="s">
        <v>180</v>
      </c>
      <c r="D80" s="52"/>
      <c r="E80" s="69" t="s">
        <v>100</v>
      </c>
      <c r="F80" s="68" t="s">
        <v>101</v>
      </c>
      <c r="G80" s="68" t="s">
        <v>64</v>
      </c>
      <c r="H80" s="68" t="s">
        <v>102</v>
      </c>
      <c r="I80" s="68" t="s">
        <v>103</v>
      </c>
      <c r="J80" s="66" t="s">
        <v>104</v>
      </c>
    </row>
    <row r="81" spans="2:10" x14ac:dyDescent="0.35">
      <c r="B81" s="5"/>
      <c r="C81" s="38" t="s">
        <v>105</v>
      </c>
      <c r="D81" s="75" t="s">
        <v>179</v>
      </c>
      <c r="E81" s="63">
        <v>0.05</v>
      </c>
      <c r="F81" s="36">
        <v>0.25</v>
      </c>
      <c r="G81" s="36">
        <v>0</v>
      </c>
      <c r="H81" s="36">
        <v>0.25</v>
      </c>
      <c r="I81" s="36">
        <v>0.25</v>
      </c>
      <c r="J81" s="6" t="b">
        <v>1</v>
      </c>
    </row>
    <row r="82" spans="2:10" ht="15" thickBot="1" x14ac:dyDescent="0.4">
      <c r="B82" s="5"/>
      <c r="C82" s="12"/>
      <c r="D82" s="67" t="s">
        <v>181</v>
      </c>
      <c r="E82" s="64">
        <v>0.95</v>
      </c>
      <c r="F82" s="34">
        <v>0.25</v>
      </c>
      <c r="G82" s="34">
        <v>0</v>
      </c>
      <c r="H82" s="34">
        <v>0.25</v>
      </c>
      <c r="I82" s="34">
        <v>0.25</v>
      </c>
      <c r="J82" s="9" t="b">
        <v>1</v>
      </c>
    </row>
    <row r="83" spans="2:10" x14ac:dyDescent="0.35">
      <c r="B83" s="5"/>
      <c r="C83" s="65" t="s">
        <v>184</v>
      </c>
      <c r="D83" s="52"/>
      <c r="E83" s="69" t="s">
        <v>100</v>
      </c>
      <c r="F83" s="68" t="s">
        <v>101</v>
      </c>
      <c r="G83" s="68" t="s">
        <v>64</v>
      </c>
      <c r="H83" s="68" t="s">
        <v>102</v>
      </c>
      <c r="I83" s="68" t="s">
        <v>103</v>
      </c>
      <c r="J83" s="66" t="s">
        <v>104</v>
      </c>
    </row>
    <row r="84" spans="2:10" x14ac:dyDescent="0.35">
      <c r="B84" s="5"/>
      <c r="C84" s="38" t="s">
        <v>105</v>
      </c>
      <c r="D84" s="75" t="s">
        <v>182</v>
      </c>
      <c r="E84" s="63">
        <v>0.89176832000000006</v>
      </c>
      <c r="F84" s="36">
        <v>1.1280928212385928</v>
      </c>
      <c r="G84" s="36">
        <v>0</v>
      </c>
      <c r="H84" s="36">
        <v>0.75</v>
      </c>
      <c r="I84" s="36">
        <v>4.5</v>
      </c>
      <c r="J84" s="6" t="b">
        <v>1</v>
      </c>
    </row>
    <row r="85" spans="2:10" ht="15" thickBot="1" x14ac:dyDescent="0.4">
      <c r="B85" s="5"/>
      <c r="C85" s="12"/>
      <c r="D85" s="67" t="s">
        <v>183</v>
      </c>
      <c r="E85" s="64">
        <v>0.103808</v>
      </c>
      <c r="F85" s="34">
        <v>1.0921701602959311</v>
      </c>
      <c r="G85" s="34">
        <v>0</v>
      </c>
      <c r="H85" s="34">
        <v>0.75</v>
      </c>
      <c r="I85" s="34">
        <v>3.25</v>
      </c>
      <c r="J85" s="9" t="b">
        <v>1</v>
      </c>
    </row>
    <row r="86" spans="2:10" x14ac:dyDescent="0.35">
      <c r="B86" s="5"/>
      <c r="C86" s="65" t="s">
        <v>188</v>
      </c>
      <c r="D86" s="52"/>
      <c r="E86" s="69" t="s">
        <v>100</v>
      </c>
      <c r="F86" s="68" t="s">
        <v>101</v>
      </c>
      <c r="G86" s="68" t="s">
        <v>64</v>
      </c>
      <c r="H86" s="68" t="s">
        <v>102</v>
      </c>
      <c r="I86" s="68" t="s">
        <v>103</v>
      </c>
      <c r="J86" s="66" t="s">
        <v>104</v>
      </c>
    </row>
    <row r="87" spans="2:10" x14ac:dyDescent="0.35">
      <c r="B87" s="5"/>
      <c r="C87" s="38" t="s">
        <v>105</v>
      </c>
      <c r="D87" s="75" t="s">
        <v>183</v>
      </c>
      <c r="E87" s="63">
        <v>0.10491391999999999</v>
      </c>
      <c r="F87" s="36">
        <v>4.8780928212385932</v>
      </c>
      <c r="G87" s="36">
        <v>0</v>
      </c>
      <c r="H87" s="36">
        <v>4.5</v>
      </c>
      <c r="I87" s="36">
        <v>8.25</v>
      </c>
      <c r="J87" s="6" t="b">
        <v>1</v>
      </c>
    </row>
    <row r="88" spans="2:10" ht="15" thickBot="1" x14ac:dyDescent="0.4">
      <c r="B88" s="8"/>
      <c r="C88" s="12"/>
      <c r="D88" s="67" t="s">
        <v>182</v>
      </c>
      <c r="E88" s="64">
        <v>0.89402439680000001</v>
      </c>
      <c r="F88" s="34">
        <v>4.8897562362360807</v>
      </c>
      <c r="G88" s="34">
        <v>0</v>
      </c>
      <c r="H88" s="34">
        <v>4.5</v>
      </c>
      <c r="I88" s="34">
        <v>9.5</v>
      </c>
      <c r="J88" s="9" t="b">
        <v>1</v>
      </c>
    </row>
    <row r="90" spans="2:10" ht="15" thickBot="1" x14ac:dyDescent="0.4">
      <c r="B90" s="1" t="s">
        <v>109</v>
      </c>
    </row>
    <row r="91" spans="2:10" x14ac:dyDescent="0.35">
      <c r="B91" s="3"/>
      <c r="C91" s="52"/>
      <c r="D91" s="69" t="s">
        <v>110</v>
      </c>
      <c r="E91" s="68" t="s">
        <v>111</v>
      </c>
      <c r="F91" s="68" t="s">
        <v>64</v>
      </c>
      <c r="G91" s="68" t="s">
        <v>112</v>
      </c>
      <c r="H91" s="68" t="s">
        <v>113</v>
      </c>
      <c r="I91" s="66" t="s">
        <v>104</v>
      </c>
    </row>
    <row r="92" spans="2:10" x14ac:dyDescent="0.35">
      <c r="B92" s="5" t="s">
        <v>314</v>
      </c>
      <c r="C92" s="75" t="s">
        <v>254</v>
      </c>
      <c r="D92" s="63">
        <v>0.98979276800000004</v>
      </c>
      <c r="E92" s="36">
        <v>21.041783550392644</v>
      </c>
      <c r="F92" s="36">
        <v>0</v>
      </c>
      <c r="G92" s="36">
        <v>20.5</v>
      </c>
      <c r="H92" s="36">
        <v>25.5</v>
      </c>
      <c r="I92" s="6" t="b">
        <v>1</v>
      </c>
    </row>
    <row r="93" spans="2:10" ht="15" thickBot="1" x14ac:dyDescent="0.4">
      <c r="B93" s="8" t="s">
        <v>257</v>
      </c>
      <c r="C93" s="67" t="s">
        <v>107</v>
      </c>
      <c r="D93" s="64">
        <v>1</v>
      </c>
      <c r="E93" s="34">
        <v>17</v>
      </c>
      <c r="F93" s="34">
        <v>0</v>
      </c>
      <c r="G93" s="34">
        <v>17</v>
      </c>
      <c r="H93" s="34">
        <v>17</v>
      </c>
      <c r="I93" s="9" t="b">
        <v>1</v>
      </c>
    </row>
    <row r="95" spans="2:10" ht="15" thickBot="1" x14ac:dyDescent="0.4">
      <c r="B95" s="1" t="s">
        <v>114</v>
      </c>
    </row>
    <row r="96" spans="2:10" ht="15" thickBot="1" x14ac:dyDescent="0.4">
      <c r="B96" s="3" t="s">
        <v>393</v>
      </c>
      <c r="C96" s="52"/>
      <c r="D96" s="52"/>
      <c r="E96" s="62"/>
      <c r="F96" s="61"/>
      <c r="G96" s="61"/>
      <c r="H96" s="61"/>
      <c r="I96" s="61"/>
      <c r="J96" s="4"/>
    </row>
    <row r="97" spans="2:10" x14ac:dyDescent="0.35">
      <c r="B97" s="38" t="s">
        <v>98</v>
      </c>
      <c r="C97" s="65" t="s">
        <v>106</v>
      </c>
      <c r="D97" s="52"/>
      <c r="E97" s="69" t="s">
        <v>117</v>
      </c>
      <c r="F97" s="68" t="s">
        <v>118</v>
      </c>
      <c r="G97" s="68" t="s">
        <v>64</v>
      </c>
      <c r="H97" s="68" t="s">
        <v>119</v>
      </c>
      <c r="I97" s="68" t="s">
        <v>120</v>
      </c>
      <c r="J97" s="66" t="s">
        <v>104</v>
      </c>
    </row>
    <row r="98" spans="2:10" x14ac:dyDescent="0.35">
      <c r="B98" s="5"/>
      <c r="C98" s="38" t="s">
        <v>121</v>
      </c>
      <c r="D98" s="75" t="s">
        <v>394</v>
      </c>
      <c r="E98" s="63">
        <v>0.95</v>
      </c>
      <c r="F98" s="36">
        <v>0.25</v>
      </c>
      <c r="G98" s="36">
        <v>0</v>
      </c>
      <c r="H98" s="36">
        <v>0.25</v>
      </c>
      <c r="I98" s="36">
        <v>0.25</v>
      </c>
      <c r="J98" s="6" t="b">
        <v>1</v>
      </c>
    </row>
    <row r="99" spans="2:10" ht="15" thickBot="1" x14ac:dyDescent="0.4">
      <c r="B99" s="5"/>
      <c r="C99" s="12"/>
      <c r="D99" s="67" t="s">
        <v>395</v>
      </c>
      <c r="E99" s="64">
        <v>0.73910016000000012</v>
      </c>
      <c r="F99" s="34">
        <v>0.85849084378496143</v>
      </c>
      <c r="G99" s="34">
        <v>0</v>
      </c>
      <c r="H99" s="34">
        <v>0.75</v>
      </c>
      <c r="I99" s="34">
        <v>4.5</v>
      </c>
      <c r="J99" s="9" t="b">
        <v>1</v>
      </c>
    </row>
    <row r="100" spans="2:10" x14ac:dyDescent="0.35">
      <c r="B100" s="5"/>
      <c r="C100" s="65" t="s">
        <v>108</v>
      </c>
      <c r="D100" s="52"/>
      <c r="E100" s="69" t="s">
        <v>117</v>
      </c>
      <c r="F100" s="68" t="s">
        <v>118</v>
      </c>
      <c r="G100" s="68" t="s">
        <v>64</v>
      </c>
      <c r="H100" s="68" t="s">
        <v>119</v>
      </c>
      <c r="I100" s="68" t="s">
        <v>120</v>
      </c>
      <c r="J100" s="66" t="s">
        <v>104</v>
      </c>
    </row>
    <row r="101" spans="2:10" ht="15" thickBot="1" x14ac:dyDescent="0.4">
      <c r="B101" s="8"/>
      <c r="C101" s="39" t="s">
        <v>121</v>
      </c>
      <c r="D101" s="67" t="s">
        <v>395</v>
      </c>
      <c r="E101" s="64">
        <v>0.73912801280000007</v>
      </c>
      <c r="F101" s="34">
        <v>0.608675172106804</v>
      </c>
      <c r="G101" s="34">
        <v>0</v>
      </c>
      <c r="H101" s="34">
        <v>0.5</v>
      </c>
      <c r="I101" s="34">
        <v>5.5</v>
      </c>
      <c r="J101" s="9" t="b">
        <v>1</v>
      </c>
    </row>
  </sheetData>
  <pageMargins left="0.7" right="0.7" top="0.78740157499999996" bottom="0.78740157499999996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42"/>
  <sheetViews>
    <sheetView workbookViewId="0"/>
  </sheetViews>
  <sheetFormatPr baseColWidth="10" defaultRowHeight="14.5" x14ac:dyDescent="0.35"/>
  <cols>
    <col min="1" max="1" width="3.6328125" customWidth="1"/>
    <col min="2" max="2" width="35.6328125" style="1" customWidth="1"/>
    <col min="3" max="11" width="25.6328125" style="2" customWidth="1"/>
  </cols>
  <sheetData>
    <row r="1" spans="2:9" ht="15" thickBot="1" x14ac:dyDescent="0.4"/>
    <row r="2" spans="2:9" ht="15" thickBot="1" x14ac:dyDescent="0.4">
      <c r="B2" s="3" t="s">
        <v>38</v>
      </c>
      <c r="C2" s="4" t="s">
        <v>396</v>
      </c>
      <c r="E2" s="13" t="s">
        <v>9</v>
      </c>
      <c r="F2" s="14"/>
    </row>
    <row r="3" spans="2:9" x14ac:dyDescent="0.35">
      <c r="B3" s="5" t="s">
        <v>0</v>
      </c>
      <c r="C3" s="6" t="s">
        <v>1</v>
      </c>
      <c r="E3" s="11" t="s">
        <v>10</v>
      </c>
      <c r="F3" s="6">
        <v>5</v>
      </c>
    </row>
    <row r="4" spans="2:9" x14ac:dyDescent="0.35">
      <c r="B4" s="5" t="s">
        <v>2</v>
      </c>
      <c r="C4" s="6" t="s">
        <v>3</v>
      </c>
      <c r="E4" s="11" t="s">
        <v>41</v>
      </c>
      <c r="F4" s="6" t="b">
        <v>1</v>
      </c>
    </row>
    <row r="5" spans="2:9" x14ac:dyDescent="0.35">
      <c r="B5" s="5" t="s">
        <v>4</v>
      </c>
      <c r="C5" s="7">
        <v>43584</v>
      </c>
      <c r="E5" s="11" t="s">
        <v>42</v>
      </c>
      <c r="F5" s="6" t="b">
        <v>1</v>
      </c>
    </row>
    <row r="6" spans="2:9" x14ac:dyDescent="0.35">
      <c r="B6" s="5" t="s">
        <v>5</v>
      </c>
      <c r="C6" s="6" t="s">
        <v>6</v>
      </c>
      <c r="E6" s="11" t="s">
        <v>43</v>
      </c>
      <c r="F6" s="6" t="b">
        <v>1</v>
      </c>
    </row>
    <row r="7" spans="2:9" ht="15" thickBot="1" x14ac:dyDescent="0.4">
      <c r="B7" s="8" t="s">
        <v>7</v>
      </c>
      <c r="C7" s="9" t="s">
        <v>397</v>
      </c>
      <c r="E7" s="12" t="s">
        <v>44</v>
      </c>
      <c r="F7" s="9" t="b">
        <v>1</v>
      </c>
    </row>
    <row r="14" spans="2:9" ht="15" thickBot="1" x14ac:dyDescent="0.4">
      <c r="B14" s="1" t="s">
        <v>45</v>
      </c>
      <c r="E14" s="2" t="s">
        <v>51</v>
      </c>
      <c r="F14" s="18">
        <v>0.9959070770138877</v>
      </c>
    </row>
    <row r="15" spans="2:9" ht="15" thickBot="1" x14ac:dyDescent="0.4">
      <c r="B15" s="42"/>
      <c r="C15" s="43" t="s">
        <v>50</v>
      </c>
      <c r="D15" s="43" t="s">
        <v>32</v>
      </c>
      <c r="E15" s="43" t="s">
        <v>33</v>
      </c>
      <c r="F15" s="44" t="s">
        <v>34</v>
      </c>
      <c r="G15" s="10"/>
      <c r="H15" s="10"/>
      <c r="I15" s="10"/>
    </row>
    <row r="16" spans="2:9" x14ac:dyDescent="0.35">
      <c r="B16" s="40" t="s">
        <v>46</v>
      </c>
      <c r="C16" s="36">
        <v>0</v>
      </c>
      <c r="D16" s="36">
        <v>0</v>
      </c>
      <c r="E16" s="36">
        <v>0</v>
      </c>
      <c r="F16" s="37">
        <v>50.709693621555672</v>
      </c>
      <c r="G16" s="33"/>
      <c r="H16" s="33"/>
      <c r="I16" s="33"/>
    </row>
    <row r="17" spans="2:11" x14ac:dyDescent="0.35">
      <c r="B17" s="40" t="s">
        <v>47</v>
      </c>
      <c r="C17" s="36">
        <v>0</v>
      </c>
      <c r="D17" s="36">
        <v>0</v>
      </c>
      <c r="E17" s="36">
        <v>0</v>
      </c>
      <c r="F17" s="37">
        <v>0</v>
      </c>
      <c r="G17" s="33"/>
      <c r="H17" s="33"/>
      <c r="I17" s="33"/>
    </row>
    <row r="18" spans="2:11" x14ac:dyDescent="0.35">
      <c r="B18" s="40" t="s">
        <v>48</v>
      </c>
      <c r="C18" s="36">
        <v>0</v>
      </c>
      <c r="D18" s="36">
        <v>0</v>
      </c>
      <c r="E18" s="36">
        <v>0</v>
      </c>
      <c r="F18" s="37">
        <v>46.8333333</v>
      </c>
      <c r="G18" s="33"/>
      <c r="H18" s="33"/>
      <c r="I18" s="33"/>
    </row>
    <row r="19" spans="2:11" ht="15" thickBot="1" x14ac:dyDescent="0.4">
      <c r="B19" s="41" t="s">
        <v>49</v>
      </c>
      <c r="C19" s="34">
        <v>0</v>
      </c>
      <c r="D19" s="34">
        <v>0</v>
      </c>
      <c r="E19" s="34">
        <v>0</v>
      </c>
      <c r="F19" s="35">
        <v>192.50002649999999</v>
      </c>
      <c r="G19" s="33"/>
      <c r="H19" s="33"/>
      <c r="I19" s="33"/>
    </row>
    <row r="21" spans="2:11" ht="15" thickBot="1" x14ac:dyDescent="0.4">
      <c r="B21" s="1" t="s">
        <v>52</v>
      </c>
    </row>
    <row r="22" spans="2:11" ht="15" thickBot="1" x14ac:dyDescent="0.4">
      <c r="B22" s="46" t="s">
        <v>53</v>
      </c>
      <c r="C22" s="47">
        <v>0</v>
      </c>
    </row>
    <row r="23" spans="2:11" ht="15" thickBot="1" x14ac:dyDescent="0.4">
      <c r="B23" s="10"/>
    </row>
    <row r="24" spans="2:11" ht="15" thickBot="1" x14ac:dyDescent="0.4">
      <c r="B24" s="46"/>
      <c r="C24" s="43" t="s">
        <v>57</v>
      </c>
      <c r="D24" s="43" t="s">
        <v>58</v>
      </c>
      <c r="E24" s="44" t="s">
        <v>59</v>
      </c>
    </row>
    <row r="25" spans="2:11" x14ac:dyDescent="0.35">
      <c r="B25" s="40" t="s">
        <v>54</v>
      </c>
      <c r="C25" s="24">
        <f>C16*C22*24</f>
        <v>0</v>
      </c>
      <c r="D25" s="24">
        <f>C18*C22*24</f>
        <v>0</v>
      </c>
      <c r="E25" s="49">
        <f>C19*C22*24</f>
        <v>0</v>
      </c>
    </row>
    <row r="26" spans="2:11" x14ac:dyDescent="0.35">
      <c r="B26" s="40" t="s">
        <v>55</v>
      </c>
      <c r="C26" s="24">
        <v>0</v>
      </c>
      <c r="D26" s="24">
        <v>0</v>
      </c>
      <c r="E26" s="49">
        <v>0</v>
      </c>
    </row>
    <row r="27" spans="2:11" ht="15" thickBot="1" x14ac:dyDescent="0.4">
      <c r="B27" s="41" t="s">
        <v>56</v>
      </c>
      <c r="C27" s="28">
        <f>C25+C26</f>
        <v>0</v>
      </c>
      <c r="D27" s="28">
        <f>D25+D26</f>
        <v>0</v>
      </c>
      <c r="E27" s="50">
        <f>E25+E26</f>
        <v>0</v>
      </c>
    </row>
    <row r="30" spans="2:11" ht="15" thickBot="1" x14ac:dyDescent="0.4">
      <c r="B30" s="1" t="s">
        <v>60</v>
      </c>
    </row>
    <row r="31" spans="2:11" ht="15" thickBot="1" x14ac:dyDescent="0.4">
      <c r="B31" s="15" t="s">
        <v>61</v>
      </c>
      <c r="C31" s="43" t="s">
        <v>62</v>
      </c>
      <c r="D31" s="43" t="s">
        <v>63</v>
      </c>
      <c r="E31" s="43" t="s">
        <v>64</v>
      </c>
      <c r="F31" s="43" t="s">
        <v>65</v>
      </c>
      <c r="G31" s="43" t="s">
        <v>66</v>
      </c>
      <c r="H31" s="43" t="s">
        <v>67</v>
      </c>
      <c r="I31" s="43" t="s">
        <v>68</v>
      </c>
      <c r="J31" s="43" t="s">
        <v>69</v>
      </c>
      <c r="K31" s="44" t="s">
        <v>70</v>
      </c>
    </row>
    <row r="32" spans="2:11" x14ac:dyDescent="0.35">
      <c r="B32" s="51" t="s">
        <v>399</v>
      </c>
      <c r="C32" s="58" t="s">
        <v>400</v>
      </c>
      <c r="D32" s="61"/>
      <c r="E32" s="61"/>
      <c r="F32" s="61"/>
      <c r="G32" s="61"/>
      <c r="H32" s="20"/>
      <c r="I32" s="62">
        <v>0</v>
      </c>
      <c r="J32" s="62"/>
      <c r="K32" s="22"/>
    </row>
    <row r="33" spans="2:11" x14ac:dyDescent="0.35">
      <c r="B33" s="5" t="s">
        <v>402</v>
      </c>
      <c r="C33" s="59" t="s">
        <v>401</v>
      </c>
      <c r="D33" s="36"/>
      <c r="E33" s="36"/>
      <c r="F33" s="36"/>
      <c r="G33" s="36"/>
      <c r="H33" s="24"/>
      <c r="I33" s="63"/>
      <c r="J33" s="63"/>
      <c r="K33" s="26"/>
    </row>
    <row r="34" spans="2:11" ht="15" thickBot="1" x14ac:dyDescent="0.4">
      <c r="B34" s="56" t="s">
        <v>403</v>
      </c>
      <c r="C34" s="60" t="s">
        <v>404</v>
      </c>
      <c r="D34" s="34"/>
      <c r="E34" s="34"/>
      <c r="F34" s="34"/>
      <c r="G34" s="34"/>
      <c r="H34" s="28"/>
      <c r="I34" s="64"/>
      <c r="J34" s="64">
        <v>1</v>
      </c>
      <c r="K34" s="30">
        <v>1</v>
      </c>
    </row>
    <row r="35" spans="2:11" ht="15" thickBot="1" x14ac:dyDescent="0.4"/>
    <row r="36" spans="2:11" x14ac:dyDescent="0.35">
      <c r="B36" s="3" t="s">
        <v>96</v>
      </c>
      <c r="C36" s="52"/>
      <c r="D36" s="52"/>
      <c r="E36" s="62"/>
      <c r="F36" s="61"/>
      <c r="G36" s="61"/>
      <c r="H36" s="61"/>
      <c r="I36" s="61"/>
      <c r="J36" s="4"/>
    </row>
    <row r="37" spans="2:11" ht="15" thickBot="1" x14ac:dyDescent="0.4">
      <c r="B37" s="8"/>
      <c r="C37" s="57"/>
      <c r="D37" s="57"/>
      <c r="E37" s="64"/>
      <c r="F37" s="34"/>
      <c r="G37" s="34"/>
      <c r="H37" s="34"/>
      <c r="I37" s="34"/>
      <c r="J37" s="9"/>
    </row>
    <row r="38" spans="2:11" ht="15" thickBot="1" x14ac:dyDescent="0.4">
      <c r="B38" s="1" t="s">
        <v>109</v>
      </c>
    </row>
    <row r="39" spans="2:11" ht="15" thickBot="1" x14ac:dyDescent="0.4">
      <c r="B39" s="15"/>
      <c r="C39" s="70"/>
      <c r="D39" s="73" t="s">
        <v>110</v>
      </c>
      <c r="E39" s="72" t="s">
        <v>111</v>
      </c>
      <c r="F39" s="72" t="s">
        <v>64</v>
      </c>
      <c r="G39" s="72" t="s">
        <v>112</v>
      </c>
      <c r="H39" s="72" t="s">
        <v>113</v>
      </c>
      <c r="I39" s="71" t="s">
        <v>104</v>
      </c>
    </row>
    <row r="40" spans="2:11" ht="15" thickBot="1" x14ac:dyDescent="0.4"/>
    <row r="41" spans="2:11" x14ac:dyDescent="0.35">
      <c r="B41" s="3" t="s">
        <v>114</v>
      </c>
      <c r="C41" s="52"/>
      <c r="D41" s="52"/>
      <c r="E41" s="62"/>
      <c r="F41" s="61"/>
      <c r="G41" s="61"/>
      <c r="H41" s="61"/>
      <c r="I41" s="61"/>
      <c r="J41" s="4"/>
    </row>
    <row r="42" spans="2:11" ht="15" thickBot="1" x14ac:dyDescent="0.4">
      <c r="B42" s="8"/>
      <c r="C42" s="57"/>
      <c r="D42" s="57"/>
      <c r="E42" s="64"/>
      <c r="F42" s="34"/>
      <c r="G42" s="34"/>
      <c r="H42" s="34"/>
      <c r="I42" s="34"/>
      <c r="J42" s="9"/>
    </row>
  </sheetData>
  <pageMargins left="0.7" right="0.7" top="0.78740157499999996" bottom="0.78740157499999996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44"/>
  <sheetViews>
    <sheetView workbookViewId="0"/>
  </sheetViews>
  <sheetFormatPr baseColWidth="10" defaultRowHeight="14.5" x14ac:dyDescent="0.35"/>
  <cols>
    <col min="1" max="1" width="3.6328125" customWidth="1"/>
    <col min="2" max="2" width="35.6328125" style="1" customWidth="1"/>
    <col min="3" max="11" width="25.6328125" style="2" customWidth="1"/>
  </cols>
  <sheetData>
    <row r="1" spans="2:9" ht="15" thickBot="1" x14ac:dyDescent="0.4"/>
    <row r="2" spans="2:9" ht="15" thickBot="1" x14ac:dyDescent="0.4">
      <c r="B2" s="3" t="s">
        <v>38</v>
      </c>
      <c r="C2" s="4" t="s">
        <v>405</v>
      </c>
      <c r="E2" s="13" t="s">
        <v>9</v>
      </c>
      <c r="F2" s="14"/>
    </row>
    <row r="3" spans="2:9" x14ac:dyDescent="0.35">
      <c r="B3" s="5" t="s">
        <v>0</v>
      </c>
      <c r="C3" s="6" t="s">
        <v>1</v>
      </c>
      <c r="E3" s="11" t="s">
        <v>10</v>
      </c>
      <c r="F3" s="6">
        <v>5</v>
      </c>
    </row>
    <row r="4" spans="2:9" x14ac:dyDescent="0.35">
      <c r="B4" s="5" t="s">
        <v>2</v>
      </c>
      <c r="C4" s="6" t="s">
        <v>3</v>
      </c>
      <c r="E4" s="11" t="s">
        <v>41</v>
      </c>
      <c r="F4" s="6" t="b">
        <v>1</v>
      </c>
    </row>
    <row r="5" spans="2:9" x14ac:dyDescent="0.35">
      <c r="B5" s="5" t="s">
        <v>4</v>
      </c>
      <c r="C5" s="7">
        <v>43584</v>
      </c>
      <c r="E5" s="11" t="s">
        <v>42</v>
      </c>
      <c r="F5" s="6" t="b">
        <v>1</v>
      </c>
    </row>
    <row r="6" spans="2:9" x14ac:dyDescent="0.35">
      <c r="B6" s="5" t="s">
        <v>5</v>
      </c>
      <c r="C6" s="6" t="s">
        <v>6</v>
      </c>
      <c r="E6" s="11" t="s">
        <v>43</v>
      </c>
      <c r="F6" s="6" t="b">
        <v>1</v>
      </c>
    </row>
    <row r="7" spans="2:9" ht="15" thickBot="1" x14ac:dyDescent="0.4">
      <c r="B7" s="8" t="s">
        <v>7</v>
      </c>
      <c r="C7" s="9" t="s">
        <v>406</v>
      </c>
      <c r="E7" s="12" t="s">
        <v>44</v>
      </c>
      <c r="F7" s="9" t="b">
        <v>1</v>
      </c>
    </row>
    <row r="14" spans="2:9" ht="15" thickBot="1" x14ac:dyDescent="0.4">
      <c r="B14" s="1" t="s">
        <v>45</v>
      </c>
      <c r="E14" s="2" t="s">
        <v>51</v>
      </c>
      <c r="F14" s="18">
        <v>1</v>
      </c>
    </row>
    <row r="15" spans="2:9" ht="15" thickBot="1" x14ac:dyDescent="0.4">
      <c r="B15" s="42"/>
      <c r="C15" s="43" t="s">
        <v>50</v>
      </c>
      <c r="D15" s="43" t="s">
        <v>32</v>
      </c>
      <c r="E15" s="43" t="s">
        <v>33</v>
      </c>
      <c r="F15" s="44" t="s">
        <v>34</v>
      </c>
      <c r="G15" s="10"/>
      <c r="H15" s="10"/>
      <c r="I15" s="10"/>
    </row>
    <row r="16" spans="2:9" x14ac:dyDescent="0.35">
      <c r="B16" s="40" t="s">
        <v>46</v>
      </c>
      <c r="C16" s="36">
        <v>0</v>
      </c>
      <c r="D16" s="36">
        <v>0</v>
      </c>
      <c r="E16" s="36">
        <v>0</v>
      </c>
      <c r="F16" s="37">
        <v>0</v>
      </c>
      <c r="G16" s="33"/>
      <c r="H16" s="33"/>
      <c r="I16" s="33"/>
    </row>
    <row r="17" spans="2:11" x14ac:dyDescent="0.35">
      <c r="B17" s="40" t="s">
        <v>47</v>
      </c>
      <c r="C17" s="36">
        <v>0</v>
      </c>
      <c r="D17" s="36">
        <v>0</v>
      </c>
      <c r="E17" s="36">
        <v>0</v>
      </c>
      <c r="F17" s="37">
        <v>0</v>
      </c>
      <c r="G17" s="33"/>
      <c r="H17" s="33"/>
      <c r="I17" s="33"/>
    </row>
    <row r="18" spans="2:11" x14ac:dyDescent="0.35">
      <c r="B18" s="40" t="s">
        <v>48</v>
      </c>
      <c r="C18" s="36">
        <v>0</v>
      </c>
      <c r="D18" s="36">
        <v>0</v>
      </c>
      <c r="E18" s="36">
        <v>0</v>
      </c>
      <c r="F18" s="37">
        <v>0</v>
      </c>
      <c r="G18" s="33"/>
      <c r="H18" s="33"/>
      <c r="I18" s="33"/>
    </row>
    <row r="19" spans="2:11" ht="15" thickBot="1" x14ac:dyDescent="0.4">
      <c r="B19" s="41" t="s">
        <v>49</v>
      </c>
      <c r="C19" s="34">
        <v>0</v>
      </c>
      <c r="D19" s="34">
        <v>0</v>
      </c>
      <c r="E19" s="34">
        <v>0</v>
      </c>
      <c r="F19" s="35">
        <v>0</v>
      </c>
      <c r="G19" s="33"/>
      <c r="H19" s="33"/>
      <c r="I19" s="33"/>
    </row>
    <row r="21" spans="2:11" ht="15" thickBot="1" x14ac:dyDescent="0.4">
      <c r="B21" s="1" t="s">
        <v>52</v>
      </c>
    </row>
    <row r="22" spans="2:11" ht="15" thickBot="1" x14ac:dyDescent="0.4">
      <c r="B22" s="46" t="s">
        <v>53</v>
      </c>
      <c r="C22" s="47">
        <v>0</v>
      </c>
    </row>
    <row r="23" spans="2:11" ht="15" thickBot="1" x14ac:dyDescent="0.4">
      <c r="B23" s="10"/>
    </row>
    <row r="24" spans="2:11" ht="15" thickBot="1" x14ac:dyDescent="0.4">
      <c r="B24" s="46"/>
      <c r="C24" s="43" t="s">
        <v>57</v>
      </c>
      <c r="D24" s="43" t="s">
        <v>58</v>
      </c>
      <c r="E24" s="44" t="s">
        <v>59</v>
      </c>
    </row>
    <row r="25" spans="2:11" x14ac:dyDescent="0.35">
      <c r="B25" s="40" t="s">
        <v>54</v>
      </c>
      <c r="C25" s="24">
        <f>C16*C22*24</f>
        <v>0</v>
      </c>
      <c r="D25" s="24">
        <f>C18*C22*24</f>
        <v>0</v>
      </c>
      <c r="E25" s="49">
        <f>C19*C22*24</f>
        <v>0</v>
      </c>
    </row>
    <row r="26" spans="2:11" x14ac:dyDescent="0.35">
      <c r="B26" s="40" t="s">
        <v>55</v>
      </c>
      <c r="C26" s="24">
        <v>0</v>
      </c>
      <c r="D26" s="24">
        <v>0</v>
      </c>
      <c r="E26" s="49">
        <v>0</v>
      </c>
    </row>
    <row r="27" spans="2:11" ht="15" thickBot="1" x14ac:dyDescent="0.4">
      <c r="B27" s="41" t="s">
        <v>56</v>
      </c>
      <c r="C27" s="28">
        <f>C25+C26</f>
        <v>0</v>
      </c>
      <c r="D27" s="28">
        <f>D25+D26</f>
        <v>0</v>
      </c>
      <c r="E27" s="50">
        <f>E25+E26</f>
        <v>0</v>
      </c>
    </row>
    <row r="30" spans="2:11" ht="15" thickBot="1" x14ac:dyDescent="0.4">
      <c r="B30" s="1" t="s">
        <v>60</v>
      </c>
    </row>
    <row r="31" spans="2:11" ht="15" thickBot="1" x14ac:dyDescent="0.4">
      <c r="B31" s="15" t="s">
        <v>61</v>
      </c>
      <c r="C31" s="43" t="s">
        <v>62</v>
      </c>
      <c r="D31" s="43" t="s">
        <v>63</v>
      </c>
      <c r="E31" s="43" t="s">
        <v>64</v>
      </c>
      <c r="F31" s="43" t="s">
        <v>65</v>
      </c>
      <c r="G31" s="43" t="s">
        <v>66</v>
      </c>
      <c r="H31" s="43" t="s">
        <v>67</v>
      </c>
      <c r="I31" s="43" t="s">
        <v>68</v>
      </c>
      <c r="J31" s="43" t="s">
        <v>69</v>
      </c>
      <c r="K31" s="44" t="s">
        <v>70</v>
      </c>
    </row>
    <row r="32" spans="2:11" x14ac:dyDescent="0.35">
      <c r="B32" s="74" t="s">
        <v>408</v>
      </c>
      <c r="C32" s="58" t="s">
        <v>409</v>
      </c>
      <c r="D32" s="61"/>
      <c r="E32" s="61"/>
      <c r="F32" s="61"/>
      <c r="G32" s="61"/>
      <c r="H32" s="20"/>
      <c r="I32" s="62"/>
      <c r="J32" s="62"/>
      <c r="K32" s="22"/>
    </row>
    <row r="33" spans="2:11" x14ac:dyDescent="0.35">
      <c r="B33" s="5" t="s">
        <v>411</v>
      </c>
      <c r="C33" s="59" t="s">
        <v>410</v>
      </c>
      <c r="D33" s="36"/>
      <c r="E33" s="36"/>
      <c r="F33" s="36"/>
      <c r="G33" s="36"/>
      <c r="H33" s="24"/>
      <c r="I33" s="63"/>
      <c r="J33" s="63">
        <v>1</v>
      </c>
      <c r="K33" s="26"/>
    </row>
    <row r="34" spans="2:11" x14ac:dyDescent="0.35">
      <c r="B34" s="55" t="s">
        <v>412</v>
      </c>
      <c r="C34" s="59" t="s">
        <v>413</v>
      </c>
      <c r="D34" s="36"/>
      <c r="E34" s="36"/>
      <c r="F34" s="36"/>
      <c r="G34" s="36"/>
      <c r="H34" s="24"/>
      <c r="I34" s="63"/>
      <c r="J34" s="63"/>
      <c r="K34" s="26"/>
    </row>
    <row r="35" spans="2:11" ht="15" thickBot="1" x14ac:dyDescent="0.4">
      <c r="B35" s="56" t="s">
        <v>414</v>
      </c>
      <c r="C35" s="60" t="s">
        <v>415</v>
      </c>
      <c r="D35" s="34"/>
      <c r="E35" s="34"/>
      <c r="F35" s="34"/>
      <c r="G35" s="34"/>
      <c r="H35" s="28"/>
      <c r="I35" s="64"/>
      <c r="J35" s="64">
        <v>1</v>
      </c>
      <c r="K35" s="30">
        <v>1</v>
      </c>
    </row>
    <row r="36" spans="2:11" ht="15" thickBot="1" x14ac:dyDescent="0.4"/>
    <row r="37" spans="2:11" x14ac:dyDescent="0.35">
      <c r="B37" s="3" t="s">
        <v>96</v>
      </c>
      <c r="C37" s="52"/>
      <c r="D37" s="52"/>
      <c r="E37" s="62"/>
      <c r="F37" s="61"/>
      <c r="G37" s="61"/>
      <c r="H37" s="61"/>
      <c r="I37" s="61"/>
      <c r="J37" s="4"/>
    </row>
    <row r="38" spans="2:11" ht="15" thickBot="1" x14ac:dyDescent="0.4">
      <c r="B38" s="8"/>
      <c r="C38" s="57"/>
      <c r="D38" s="57"/>
      <c r="E38" s="64"/>
      <c r="F38" s="34"/>
      <c r="G38" s="34"/>
      <c r="H38" s="34"/>
      <c r="I38" s="34"/>
      <c r="J38" s="9"/>
    </row>
    <row r="39" spans="2:11" ht="15" thickBot="1" x14ac:dyDescent="0.4">
      <c r="B39" s="1" t="s">
        <v>109</v>
      </c>
    </row>
    <row r="40" spans="2:11" x14ac:dyDescent="0.35">
      <c r="B40" s="3"/>
      <c r="C40" s="52"/>
      <c r="D40" s="69" t="s">
        <v>110</v>
      </c>
      <c r="E40" s="68" t="s">
        <v>111</v>
      </c>
      <c r="F40" s="68" t="s">
        <v>64</v>
      </c>
      <c r="G40" s="68" t="s">
        <v>112</v>
      </c>
      <c r="H40" s="68" t="s">
        <v>113</v>
      </c>
      <c r="I40" s="66" t="s">
        <v>104</v>
      </c>
    </row>
    <row r="41" spans="2:11" ht="15" thickBot="1" x14ac:dyDescent="0.4">
      <c r="B41" s="8" t="s">
        <v>261</v>
      </c>
      <c r="C41" s="67" t="s">
        <v>416</v>
      </c>
      <c r="D41" s="64">
        <v>1</v>
      </c>
      <c r="E41" s="34">
        <v>0</v>
      </c>
      <c r="F41" s="34">
        <v>0</v>
      </c>
      <c r="G41" s="34">
        <v>0</v>
      </c>
      <c r="H41" s="34">
        <v>0</v>
      </c>
      <c r="I41" s="9" t="b">
        <v>1</v>
      </c>
    </row>
    <row r="42" spans="2:11" ht="15" thickBot="1" x14ac:dyDescent="0.4"/>
    <row r="43" spans="2:11" x14ac:dyDescent="0.35">
      <c r="B43" s="3" t="s">
        <v>114</v>
      </c>
      <c r="C43" s="52"/>
      <c r="D43" s="52"/>
      <c r="E43" s="62"/>
      <c r="F43" s="61"/>
      <c r="G43" s="61"/>
      <c r="H43" s="61"/>
      <c r="I43" s="61"/>
      <c r="J43" s="4"/>
    </row>
    <row r="44" spans="2:11" ht="15" thickBot="1" x14ac:dyDescent="0.4">
      <c r="B44" s="8"/>
      <c r="C44" s="57"/>
      <c r="D44" s="57"/>
      <c r="E44" s="64"/>
      <c r="F44" s="34"/>
      <c r="G44" s="34"/>
      <c r="H44" s="34"/>
      <c r="I44" s="34"/>
      <c r="J44" s="9"/>
    </row>
  </sheetData>
  <pageMargins left="0.7" right="0.7" top="0.78740157499999996" bottom="0.78740157499999996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6"/>
  <sheetViews>
    <sheetView workbookViewId="0"/>
  </sheetViews>
  <sheetFormatPr baseColWidth="10" defaultRowHeight="14.5" x14ac:dyDescent="0.35"/>
  <cols>
    <col min="1" max="1" width="3.6328125" customWidth="1"/>
    <col min="2" max="2" width="35.6328125" style="1" customWidth="1"/>
    <col min="3" max="11" width="25.6328125" style="2" customWidth="1"/>
  </cols>
  <sheetData>
    <row r="1" spans="2:6" ht="15" thickBot="1" x14ac:dyDescent="0.4"/>
    <row r="2" spans="2:6" x14ac:dyDescent="0.35">
      <c r="B2" s="3" t="s">
        <v>0</v>
      </c>
      <c r="C2" s="4" t="s">
        <v>1</v>
      </c>
    </row>
    <row r="3" spans="2:6" x14ac:dyDescent="0.35">
      <c r="B3" s="5" t="s">
        <v>2</v>
      </c>
      <c r="C3" s="6" t="s">
        <v>3</v>
      </c>
    </row>
    <row r="4" spans="2:6" x14ac:dyDescent="0.35">
      <c r="B4" s="5" t="s">
        <v>4</v>
      </c>
      <c r="C4" s="7">
        <v>43584</v>
      </c>
    </row>
    <row r="5" spans="2:6" x14ac:dyDescent="0.35">
      <c r="B5" s="5" t="s">
        <v>5</v>
      </c>
      <c r="C5" s="6" t="s">
        <v>6</v>
      </c>
    </row>
    <row r="6" spans="2:6" ht="15" thickBot="1" x14ac:dyDescent="0.4">
      <c r="B6" s="8" t="s">
        <v>7</v>
      </c>
      <c r="C6" s="9" t="s">
        <v>417</v>
      </c>
    </row>
    <row r="8" spans="2:6" ht="15" thickBot="1" x14ac:dyDescent="0.4">
      <c r="B8" s="1" t="s">
        <v>418</v>
      </c>
    </row>
    <row r="9" spans="2:6" x14ac:dyDescent="0.35">
      <c r="B9" s="3"/>
      <c r="C9" s="31" t="s">
        <v>419</v>
      </c>
      <c r="D9" s="31" t="s">
        <v>64</v>
      </c>
      <c r="E9" s="31" t="s">
        <v>26</v>
      </c>
      <c r="F9" s="32" t="s">
        <v>27</v>
      </c>
    </row>
    <row r="10" spans="2:6" x14ac:dyDescent="0.35">
      <c r="B10" s="5" t="s">
        <v>186</v>
      </c>
      <c r="C10" s="36">
        <v>0</v>
      </c>
      <c r="D10" s="36"/>
      <c r="E10" s="36"/>
      <c r="F10" s="37"/>
    </row>
    <row r="11" spans="2:6" x14ac:dyDescent="0.35">
      <c r="B11" s="5" t="s">
        <v>253</v>
      </c>
      <c r="C11" s="36">
        <v>1</v>
      </c>
      <c r="D11" s="36"/>
      <c r="E11" s="36">
        <v>1</v>
      </c>
      <c r="F11" s="37">
        <v>1</v>
      </c>
    </row>
    <row r="12" spans="2:6" x14ac:dyDescent="0.35">
      <c r="B12" s="5" t="s">
        <v>188</v>
      </c>
      <c r="C12" s="36">
        <v>0</v>
      </c>
      <c r="D12" s="36"/>
      <c r="E12" s="36"/>
      <c r="F12" s="37"/>
    </row>
    <row r="13" spans="2:6" x14ac:dyDescent="0.35">
      <c r="B13" s="5" t="s">
        <v>254</v>
      </c>
      <c r="C13" s="36">
        <v>0</v>
      </c>
      <c r="D13" s="36"/>
      <c r="E13" s="36"/>
      <c r="F13" s="37"/>
    </row>
    <row r="14" spans="2:6" x14ac:dyDescent="0.35">
      <c r="B14" s="5" t="s">
        <v>260</v>
      </c>
      <c r="C14" s="36">
        <v>0</v>
      </c>
      <c r="D14" s="36"/>
      <c r="E14" s="36"/>
      <c r="F14" s="37"/>
    </row>
    <row r="15" spans="2:6" x14ac:dyDescent="0.35">
      <c r="B15" s="5" t="s">
        <v>191</v>
      </c>
      <c r="C15" s="36">
        <v>0</v>
      </c>
      <c r="D15" s="36"/>
      <c r="E15" s="36"/>
      <c r="F15" s="37"/>
    </row>
    <row r="16" spans="2:6" x14ac:dyDescent="0.35">
      <c r="B16" s="5" t="s">
        <v>177</v>
      </c>
      <c r="C16" s="36">
        <v>0</v>
      </c>
      <c r="D16" s="36"/>
      <c r="E16" s="36"/>
      <c r="F16" s="37"/>
    </row>
    <row r="17" spans="2:6" x14ac:dyDescent="0.35">
      <c r="B17" s="5" t="s">
        <v>183</v>
      </c>
      <c r="C17" s="36">
        <v>0</v>
      </c>
      <c r="D17" s="36"/>
      <c r="E17" s="36"/>
      <c r="F17" s="37"/>
    </row>
    <row r="18" spans="2:6" x14ac:dyDescent="0.35">
      <c r="B18" s="5" t="s">
        <v>416</v>
      </c>
      <c r="C18" s="36">
        <v>0</v>
      </c>
      <c r="D18" s="36"/>
      <c r="E18" s="36"/>
      <c r="F18" s="37"/>
    </row>
    <row r="19" spans="2:6" x14ac:dyDescent="0.35">
      <c r="B19" s="5" t="s">
        <v>184</v>
      </c>
      <c r="C19" s="36">
        <v>0</v>
      </c>
      <c r="D19" s="36"/>
      <c r="E19" s="36"/>
      <c r="F19" s="37"/>
    </row>
    <row r="20" spans="2:6" x14ac:dyDescent="0.35">
      <c r="B20" s="5" t="s">
        <v>178</v>
      </c>
      <c r="C20" s="36">
        <v>0</v>
      </c>
      <c r="D20" s="36"/>
      <c r="E20" s="36"/>
      <c r="F20" s="37"/>
    </row>
    <row r="21" spans="2:6" x14ac:dyDescent="0.35">
      <c r="B21" s="5" t="s">
        <v>251</v>
      </c>
      <c r="C21" s="36">
        <v>1</v>
      </c>
      <c r="D21" s="36"/>
      <c r="E21" s="36">
        <v>1</v>
      </c>
      <c r="F21" s="37">
        <v>1</v>
      </c>
    </row>
    <row r="22" spans="2:6" x14ac:dyDescent="0.35">
      <c r="B22" s="5" t="s">
        <v>255</v>
      </c>
      <c r="C22" s="36">
        <v>0</v>
      </c>
      <c r="D22" s="36"/>
      <c r="E22" s="36"/>
      <c r="F22" s="37"/>
    </row>
    <row r="23" spans="2:6" x14ac:dyDescent="0.35">
      <c r="B23" s="5" t="s">
        <v>182</v>
      </c>
      <c r="C23" s="36">
        <v>0</v>
      </c>
      <c r="D23" s="36"/>
      <c r="E23" s="36"/>
      <c r="F23" s="37"/>
    </row>
    <row r="24" spans="2:6" x14ac:dyDescent="0.35">
      <c r="B24" s="5" t="s">
        <v>252</v>
      </c>
      <c r="C24" s="36">
        <v>0</v>
      </c>
      <c r="D24" s="36"/>
      <c r="E24" s="36"/>
      <c r="F24" s="37"/>
    </row>
    <row r="25" spans="2:6" x14ac:dyDescent="0.35">
      <c r="B25" s="5" t="s">
        <v>108</v>
      </c>
      <c r="C25" s="36">
        <v>0</v>
      </c>
      <c r="D25" s="36"/>
      <c r="E25" s="36"/>
      <c r="F25" s="37"/>
    </row>
    <row r="26" spans="2:6" x14ac:dyDescent="0.35">
      <c r="B26" s="5" t="s">
        <v>99</v>
      </c>
      <c r="C26" s="36">
        <v>0</v>
      </c>
      <c r="D26" s="36"/>
      <c r="E26" s="36"/>
      <c r="F26" s="37"/>
    </row>
    <row r="27" spans="2:6" x14ac:dyDescent="0.35">
      <c r="B27" s="5" t="s">
        <v>106</v>
      </c>
      <c r="C27" s="36">
        <v>0</v>
      </c>
      <c r="D27" s="36"/>
      <c r="E27" s="36"/>
      <c r="F27" s="37"/>
    </row>
    <row r="28" spans="2:6" x14ac:dyDescent="0.35">
      <c r="B28" s="5" t="s">
        <v>107</v>
      </c>
      <c r="C28" s="36">
        <v>0</v>
      </c>
      <c r="D28" s="36"/>
      <c r="E28" s="36"/>
      <c r="F28" s="37"/>
    </row>
    <row r="29" spans="2:6" x14ac:dyDescent="0.35">
      <c r="B29" s="5" t="s">
        <v>315</v>
      </c>
      <c r="C29" s="36">
        <v>0</v>
      </c>
      <c r="D29" s="36"/>
      <c r="E29" s="36"/>
      <c r="F29" s="37"/>
    </row>
    <row r="30" spans="2:6" x14ac:dyDescent="0.35">
      <c r="B30" s="5" t="s">
        <v>179</v>
      </c>
      <c r="C30" s="36">
        <v>0</v>
      </c>
      <c r="D30" s="36"/>
      <c r="E30" s="36"/>
      <c r="F30" s="37"/>
    </row>
    <row r="31" spans="2:6" x14ac:dyDescent="0.35">
      <c r="B31" s="5" t="s">
        <v>180</v>
      </c>
      <c r="C31" s="36">
        <v>0</v>
      </c>
      <c r="D31" s="36"/>
      <c r="E31" s="36"/>
      <c r="F31" s="37"/>
    </row>
    <row r="32" spans="2:6" x14ac:dyDescent="0.35">
      <c r="B32" s="5" t="s">
        <v>181</v>
      </c>
      <c r="C32" s="36">
        <v>0</v>
      </c>
      <c r="D32" s="36"/>
      <c r="E32" s="36"/>
      <c r="F32" s="37"/>
    </row>
    <row r="33" spans="2:6" x14ac:dyDescent="0.35">
      <c r="B33" s="5" t="s">
        <v>116</v>
      </c>
      <c r="C33" s="36">
        <v>0</v>
      </c>
      <c r="D33" s="36"/>
      <c r="E33" s="36"/>
      <c r="F33" s="37"/>
    </row>
    <row r="34" spans="2:6" x14ac:dyDescent="0.35">
      <c r="B34" s="5" t="s">
        <v>262</v>
      </c>
      <c r="C34" s="36">
        <v>0</v>
      </c>
      <c r="D34" s="36"/>
      <c r="E34" s="36"/>
      <c r="F34" s="37"/>
    </row>
    <row r="35" spans="2:6" x14ac:dyDescent="0.35">
      <c r="B35" s="5" t="s">
        <v>256</v>
      </c>
      <c r="C35" s="36">
        <v>0</v>
      </c>
      <c r="D35" s="36"/>
      <c r="E35" s="36"/>
      <c r="F35" s="37"/>
    </row>
    <row r="36" spans="2:6" ht="15" thickBot="1" x14ac:dyDescent="0.4">
      <c r="B36" s="8" t="s">
        <v>258</v>
      </c>
      <c r="C36" s="34">
        <v>0</v>
      </c>
      <c r="D36" s="34"/>
      <c r="E36" s="34"/>
      <c r="F36" s="3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Overview</vt:lpstr>
      <vt:lpstr>Programmers</vt:lpstr>
      <vt:lpstr>Design_mechanical_and_electrica</vt:lpstr>
      <vt:lpstr>Initial_Operations_Ramp_Up_Team</vt:lpstr>
      <vt:lpstr>Production_and_Construction_Tea</vt:lpstr>
      <vt:lpstr>VFOC_Team</vt:lpstr>
      <vt:lpstr>Facility_Operator</vt:lpstr>
      <vt:lpstr>Planning_Team</vt:lpstr>
      <vt:lpstr>Message Transmission 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Elstermann, Matthes (IMI)</dc:creator>
  <cp:lastModifiedBy>Elstermann, Matthes (IMI)</cp:lastModifiedBy>
  <dcterms:created xsi:type="dcterms:W3CDTF">2022-02-02T23:10:58Z</dcterms:created>
  <dcterms:modified xsi:type="dcterms:W3CDTF">2022-02-02T23:24:06Z</dcterms:modified>
</cp:coreProperties>
</file>