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PCBs\Keyboard\"/>
    </mc:Choice>
  </mc:AlternateContent>
  <xr:revisionPtr revIDLastSave="0" documentId="13_ncr:1_{0832EA77-CA88-4EAE-BF09-B9B7C08EC2CF}" xr6:coauthVersionLast="47" xr6:coauthVersionMax="47" xr10:uidLastSave="{00000000-0000-0000-0000-000000000000}"/>
  <bookViews>
    <workbookView xWindow="28680" yWindow="-120" windowWidth="24240" windowHeight="13020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I16" i="3"/>
  <c r="J16" i="3"/>
  <c r="K16" i="3"/>
  <c r="L16" i="3"/>
  <c r="C17" i="3"/>
  <c r="D16" i="3"/>
  <c r="E16" i="3"/>
  <c r="F16" i="3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19" i="3"/>
  <c r="H20" i="3"/>
  <c r="H21" i="3"/>
  <c r="I21" i="3" s="1"/>
  <c r="H22" i="3"/>
  <c r="I22" i="3" s="1"/>
  <c r="H23" i="3"/>
  <c r="I23" i="3" s="1"/>
  <c r="H24" i="3"/>
  <c r="I24" i="3" s="1"/>
  <c r="H25" i="3"/>
  <c r="H26" i="3"/>
  <c r="H27" i="3"/>
  <c r="H28" i="3"/>
  <c r="H29" i="3"/>
  <c r="H30" i="3"/>
  <c r="I30" i="3" s="1"/>
  <c r="H31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19" i="3"/>
  <c r="E19" i="3" s="1"/>
  <c r="D20" i="3"/>
  <c r="F20" i="3" s="1"/>
  <c r="D21" i="3"/>
  <c r="E21" i="3" s="1"/>
  <c r="D22" i="3"/>
  <c r="F22" i="3" s="1"/>
  <c r="D23" i="3"/>
  <c r="F23" i="3" s="1"/>
  <c r="D24" i="3"/>
  <c r="E24" i="3" s="1"/>
  <c r="D25" i="3"/>
  <c r="E25" i="3" s="1"/>
  <c r="D26" i="3"/>
  <c r="F26" i="3" s="1"/>
  <c r="D27" i="3"/>
  <c r="E27" i="3" s="1"/>
  <c r="D28" i="3"/>
  <c r="E28" i="3" s="1"/>
  <c r="D29" i="3"/>
  <c r="E29" i="3" s="1"/>
  <c r="D30" i="3"/>
  <c r="E30" i="3" s="1"/>
  <c r="D31" i="3"/>
  <c r="E31" i="3" s="1"/>
  <c r="C8" i="3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L13" i="3" l="1"/>
  <c r="K21" i="3"/>
  <c r="K14" i="3"/>
  <c r="L7" i="3"/>
  <c r="J3" i="3"/>
  <c r="K3" i="3"/>
  <c r="L11" i="3"/>
  <c r="K31" i="3"/>
  <c r="I7" i="3"/>
  <c r="J25" i="3"/>
  <c r="K24" i="3"/>
  <c r="J4" i="3"/>
  <c r="J24" i="3"/>
  <c r="J11" i="3"/>
  <c r="J27" i="3"/>
  <c r="L23" i="3"/>
  <c r="J23" i="3"/>
  <c r="L22" i="3"/>
  <c r="J26" i="3"/>
  <c r="J20" i="3"/>
  <c r="J22" i="3"/>
  <c r="J18" i="3"/>
  <c r="J21" i="3"/>
  <c r="K28" i="3"/>
  <c r="L10" i="3"/>
  <c r="J15" i="3"/>
  <c r="L20" i="3"/>
  <c r="F3" i="3"/>
  <c r="L3" i="3" s="1"/>
  <c r="L9" i="3"/>
  <c r="J13" i="3"/>
  <c r="L12" i="3"/>
  <c r="C32" i="3"/>
  <c r="J12" i="3"/>
  <c r="K29" i="3"/>
  <c r="J10" i="3"/>
  <c r="J30" i="3"/>
  <c r="J9" i="3"/>
  <c r="J31" i="3"/>
  <c r="K30" i="3"/>
  <c r="J29" i="3"/>
  <c r="E4" i="3"/>
  <c r="I20" i="3"/>
  <c r="I19" i="3"/>
  <c r="F29" i="3"/>
  <c r="L29" i="3" s="1"/>
  <c r="I18" i="3"/>
  <c r="L26" i="3"/>
  <c r="L18" i="3"/>
  <c r="I29" i="3"/>
  <c r="I26" i="3"/>
  <c r="K27" i="3"/>
  <c r="F28" i="3"/>
  <c r="L28" i="3" s="1"/>
  <c r="I15" i="3"/>
  <c r="I31" i="3"/>
  <c r="J28" i="3"/>
  <c r="K19" i="3"/>
  <c r="F27" i="3"/>
  <c r="L27" i="3" s="1"/>
  <c r="J7" i="3"/>
  <c r="F30" i="3"/>
  <c r="L30" i="3" s="1"/>
  <c r="J19" i="3"/>
  <c r="L4" i="3"/>
  <c r="J14" i="3"/>
  <c r="I28" i="3"/>
  <c r="I27" i="3"/>
  <c r="F5" i="3"/>
  <c r="L5" i="3" s="1"/>
  <c r="K25" i="3"/>
  <c r="K15" i="3"/>
  <c r="K4" i="3"/>
  <c r="I25" i="3"/>
  <c r="F31" i="3"/>
  <c r="L31" i="3" s="1"/>
  <c r="L6" i="3"/>
  <c r="J6" i="3"/>
  <c r="K5" i="3"/>
  <c r="J5" i="3"/>
  <c r="J2" i="3"/>
  <c r="F24" i="3"/>
  <c r="L24" i="3" s="1"/>
  <c r="E20" i="3"/>
  <c r="K20" i="3" s="1"/>
  <c r="E18" i="3"/>
  <c r="K18" i="3" s="1"/>
  <c r="F21" i="3"/>
  <c r="L21" i="3" s="1"/>
  <c r="F19" i="3"/>
  <c r="L19" i="3" s="1"/>
  <c r="E12" i="3"/>
  <c r="K12" i="3" s="1"/>
  <c r="F14" i="3"/>
  <c r="L14" i="3" s="1"/>
  <c r="E10" i="3"/>
  <c r="K10" i="3" s="1"/>
  <c r="E9" i="3"/>
  <c r="K9" i="3" s="1"/>
  <c r="E6" i="3"/>
  <c r="K6" i="3" s="1"/>
  <c r="E26" i="3"/>
  <c r="K26" i="3" s="1"/>
  <c r="E23" i="3"/>
  <c r="K23" i="3" s="1"/>
  <c r="F25" i="3"/>
  <c r="L25" i="3" s="1"/>
  <c r="E13" i="3"/>
  <c r="K13" i="3" s="1"/>
  <c r="E11" i="3"/>
  <c r="K11" i="3" s="1"/>
  <c r="E7" i="3"/>
  <c r="K7" i="3" s="1"/>
  <c r="E22" i="3"/>
  <c r="K22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J32" i="3" l="1"/>
  <c r="I32" i="3"/>
  <c r="K32" i="3"/>
  <c r="L32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<sst xmlns="http://schemas.openxmlformats.org/spreadsheetml/2006/main" count="305" uniqueCount="111">
  <si>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</si>
  <si>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</si>
  <si>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</si>
  <si>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</si>
  <si>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</si>
  <si>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</si>
  <si>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</si>
  <si>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</si>
  <si>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</si>
  <si>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</si>
  <si>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</si>
  <si>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</si>
  <si>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</si>
  <si>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</si>
  <si>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</si>
  <si>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</si>
  <si>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</si>
  <si>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</si>
  <si>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</si>
  <si>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</si>
  <si>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</si>
  <si>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</si>
  <si>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</si>
  <si>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</si>
  <si>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</si>
  <si>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</si>
  <si>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</si>
  <si>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</si>
  <si>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</si>
  <si>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</si>
  <si>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</si>
  <si>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</si>
  <si>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</si>
  <si>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</si>
  <si>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</si>
  <si>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</si>
  <si>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</si>
  <si>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</si>
  <si>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</si>
  <si>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</si>
  <si>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</si>
  <si>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</si>
  <si>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</si>
  <si>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</si>
  <si>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</si>
  <si>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</si>
  <si>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</si>
  <si>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</si>
  <si>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</si>
  <si>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</si>
  <si>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</si>
  <si>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</si>
  <si>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</si>
  <si>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</si>
  <si>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</si>
  <si>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</si>
  <si>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</si>
  <si>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</si>
  <si>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</si>
  <si>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</si>
  <si>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</si>
  <si>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</si>
  <si>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</si>
  <si>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</si>
  <si>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</si>
  <si>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</si>
  <si>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</si>
  <si>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</si>
  <si>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</si>
  <si>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</si>
  <si>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</si>
  <si>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</si>
  <si>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</si>
  <si>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</si>
  <si>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</si>
  <si>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</si>
  <si>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</si>
  <si>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</si>
  <si>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</si>
  <si>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</si>
  <si>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</si>
  <si>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</si>
  <si>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</si>
  <si>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</si>
  <si>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</si>
  <si>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https://jlcpcb.com/partdetail/1941-CL10B103KB8NNNC/C1589</t>
  </si>
  <si>
    <t>https://jlcpcb.com/partdetail/1944-CL10A105KO8NNNC/C1592</t>
  </si>
  <si>
    <t>https://jlcpcb.com/partdetail/1942-CL10B104KA8NNNC/C1590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</si>
  <si>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</si>
  <si>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</si>
  <si>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</si>
  <si>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</si>
  <si>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</si>
  <si>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</si>
  <si>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</si>
  <si>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</si>
  <si>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</si>
  <si>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https://jlcpcb.com/partdetail/Stmicroelectronics-STM32F103CBT6/C8304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</si>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</sst>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R63"/>
  <sheetViews>
    <sheetView tabSelected="1" workbookViewId="0">
      <selection activeCell="G13" sqref="G13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2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7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7"/>
      <c r="B3" s="5" t="s">
        <v>59</v>
      </c>
      <c r="C3" s="3">
        <v>7</v>
      </c>
      <c r="D3" s="3">
        <f t="shared" si="0"/>
        <v>14</v>
      </c>
      <c r="E3" s="3">
        <f t="shared" si="1"/>
        <v>42</v>
      </c>
      <c r="F3">
        <f t="shared" ref="F3:F31" si="3">D3*5</f>
        <v>70</v>
      </c>
      <c r="G3">
        <v>3.2000000000000002E-3</v>
      </c>
      <c r="H3">
        <f t="shared" ref="H3:H31" si="4">G3*17.86</f>
        <v>5.7152000000000001E-2</v>
      </c>
      <c r="I3" s="4">
        <f t="shared" ref="I3:I31" si="5">IF($M3, $H3*C3, 0)</f>
        <v>0.40006400000000003</v>
      </c>
      <c r="J3" s="4">
        <f t="shared" si="2"/>
        <v>0.80012800000000006</v>
      </c>
      <c r="K3" s="4">
        <f t="shared" si="2"/>
        <v>2.4003839999999999</v>
      </c>
      <c r="L3" s="4">
        <f t="shared" si="2"/>
        <v>4.0006399999999998</v>
      </c>
      <c r="M3" s="1" t="b">
        <v>1</v>
      </c>
      <c r="N3" s="5" t="s">
        <v>84</v>
      </c>
      <c r="Q3" t="s">
        <v>87</v>
      </c>
    </row>
    <row r="4" spans="1:18" x14ac:dyDescent="0.25">
      <c r="A4" s="7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84</v>
      </c>
      <c r="Q4" t="s">
        <v>85</v>
      </c>
    </row>
    <row r="5" spans="1:18" x14ac:dyDescent="0.25">
      <c r="A5" s="7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G5">
        <v>3.2000000000000002E-3</v>
      </c>
      <c r="H5">
        <f t="shared" si="4"/>
        <v>5.7152000000000001E-2</v>
      </c>
      <c r="I5" s="4">
        <f t="shared" si="5"/>
        <v>0.114304</v>
      </c>
      <c r="J5" s="4">
        <f t="shared" si="2"/>
        <v>0.22860800000000001</v>
      </c>
      <c r="K5" s="4">
        <f t="shared" si="2"/>
        <v>0.68582399999999999</v>
      </c>
      <c r="L5" s="4">
        <f t="shared" si="2"/>
        <v>1.1430400000000001</v>
      </c>
      <c r="M5" s="1" t="b">
        <v>1</v>
      </c>
      <c r="N5" s="5" t="s">
        <v>84</v>
      </c>
      <c r="Q5" t="s">
        <v>86</v>
      </c>
    </row>
    <row r="6" spans="1:18" x14ac:dyDescent="0.25">
      <c r="A6" s="7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103</v>
      </c>
      <c r="Q6" t="s">
        <v>104</v>
      </c>
    </row>
    <row r="7" spans="1:18" x14ac:dyDescent="0.25">
      <c r="A7" s="7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105</v>
      </c>
    </row>
    <row r="8" spans="1:18" x14ac:dyDescent="0.25">
      <c r="C8" s="3">
        <f>SUM(C2:C7)</f>
        <v>15</v>
      </c>
      <c r="D8" s="3"/>
      <c r="E8" s="3"/>
      <c r="I8" s="4"/>
      <c r="J8" s="4"/>
      <c r="K8" s="4"/>
      <c r="L8" s="4"/>
    </row>
    <row r="9" spans="1:18" x14ac:dyDescent="0.25">
      <c r="A9" s="7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88</v>
      </c>
      <c r="R9" t="s">
        <v>90</v>
      </c>
    </row>
    <row r="10" spans="1:18" x14ac:dyDescent="0.25">
      <c r="A10" s="7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89</v>
      </c>
      <c r="R10" t="s">
        <v>90</v>
      </c>
    </row>
    <row r="11" spans="1:18" x14ac:dyDescent="0.25">
      <c r="A11" s="7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91</v>
      </c>
      <c r="R11" t="s">
        <v>90</v>
      </c>
    </row>
    <row r="12" spans="1:18" x14ac:dyDescent="0.25">
      <c r="A12" s="7"/>
      <c r="B12" s="5" t="s">
        <v>107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108</v>
      </c>
      <c r="R12" t="s">
        <v>102</v>
      </c>
    </row>
    <row r="13" spans="1:18" x14ac:dyDescent="0.25">
      <c r="A13" s="7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92</v>
      </c>
    </row>
    <row r="14" spans="1:18" x14ac:dyDescent="0.25">
      <c r="A14" s="7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92</v>
      </c>
    </row>
    <row r="15" spans="1:18" x14ac:dyDescent="0.25">
      <c r="A15" s="7"/>
      <c r="B15" s="5" t="s">
        <v>68</v>
      </c>
      <c r="C15" s="3">
        <v>2</v>
      </c>
      <c r="D15" s="3">
        <f t="shared" si="0"/>
        <v>4</v>
      </c>
      <c r="E15" s="3">
        <f t="shared" si="6"/>
        <v>12</v>
      </c>
      <c r="F15">
        <f t="shared" si="3"/>
        <v>20</v>
      </c>
      <c r="G15">
        <v>0.01</v>
      </c>
      <c r="H15">
        <f t="shared" si="4"/>
        <v>0.17860000000000001</v>
      </c>
      <c r="I15" s="4">
        <f t="shared" si="5"/>
        <v>0.35720000000000002</v>
      </c>
      <c r="J15" s="4">
        <f t="shared" si="2"/>
        <v>0.71440000000000003</v>
      </c>
      <c r="K15" s="4">
        <f t="shared" si="2"/>
        <v>2.1432000000000002</v>
      </c>
      <c r="L15" s="4">
        <f t="shared" si="2"/>
        <v>3.5720000000000001</v>
      </c>
      <c r="M15" s="1" t="b">
        <v>1</v>
      </c>
      <c r="N15" s="5" t="s">
        <v>84</v>
      </c>
      <c r="Q15" t="s">
        <v>93</v>
      </c>
    </row>
    <row r="16" spans="1:18" x14ac:dyDescent="0.25">
      <c r="A16" s="7"/>
      <c r="B16" s="5" t="s">
        <v>109</v>
      </c>
      <c r="C16" s="3">
        <v>7</v>
      </c>
      <c r="D16" s="3">
        <f t="shared" si="0"/>
        <v>14</v>
      </c>
      <c r="E16" s="3">
        <f t="shared" si="6"/>
        <v>42</v>
      </c>
      <c r="F16">
        <f t="shared" si="3"/>
        <v>70</v>
      </c>
      <c r="G16">
        <v>1.6000000000000001E-3</v>
      </c>
      <c r="H16">
        <f t="shared" si="4"/>
        <v>2.8576000000000001E-2</v>
      </c>
      <c r="I16" s="4">
        <f t="shared" si="5"/>
        <v>0.20003200000000002</v>
      </c>
      <c r="J16" s="4">
        <f t="shared" si="2"/>
        <v>0.40006400000000003</v>
      </c>
      <c r="K16" s="4">
        <f t="shared" si="2"/>
        <v>1.2001919999999999</v>
      </c>
      <c r="L16" s="4">
        <f t="shared" si="2"/>
        <v>2.0003199999999999</v>
      </c>
      <c r="M16" s="1" t="b">
        <v>1</v>
      </c>
      <c r="N16" s="5" t="s">
        <v>82</v>
      </c>
      <c r="Q16" t="s">
        <v>110</v>
      </c>
    </row>
    <row r="17" spans="1:18" x14ac:dyDescent="0.25">
      <c r="C17" s="3">
        <f>SUM(C9:C16)</f>
        <v>32</v>
      </c>
      <c r="D17" s="3"/>
      <c r="E17" s="3"/>
      <c r="I17" s="4"/>
      <c r="J17" s="4"/>
      <c r="K17" s="4"/>
      <c r="L17" s="4"/>
    </row>
    <row r="18" spans="1:18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106</v>
      </c>
      <c r="Q18" t="s">
        <v>94</v>
      </c>
    </row>
    <row r="19" spans="1:18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8"/>
        <v>0</v>
      </c>
      <c r="K19" s="4">
        <f t="shared" si="9"/>
        <v>0</v>
      </c>
      <c r="L19" s="4">
        <f t="shared" si="10"/>
        <v>0</v>
      </c>
      <c r="M19" s="1" t="b">
        <v>1</v>
      </c>
    </row>
    <row r="20" spans="1:18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0.95099999999999996</v>
      </c>
      <c r="H20">
        <f t="shared" si="4"/>
        <v>16.984859999999998</v>
      </c>
      <c r="I20" s="4">
        <f t="shared" si="5"/>
        <v>16.984859999999998</v>
      </c>
      <c r="J20" s="4">
        <f t="shared" si="8"/>
        <v>33.969719999999995</v>
      </c>
      <c r="K20" s="4">
        <f t="shared" si="9"/>
        <v>101.90915999999999</v>
      </c>
      <c r="L20" s="4">
        <f t="shared" si="10"/>
        <v>169.84859999999998</v>
      </c>
      <c r="M20" s="1" t="b">
        <v>1</v>
      </c>
      <c r="Q20" t="s">
        <v>95</v>
      </c>
    </row>
    <row r="21" spans="1:18" x14ac:dyDescent="0.25">
      <c r="A21" s="7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8"/>
        <v>0</v>
      </c>
      <c r="K21" s="4">
        <f t="shared" si="9"/>
        <v>0</v>
      </c>
      <c r="L21" s="4">
        <f t="shared" si="10"/>
        <v>0</v>
      </c>
      <c r="M21" s="1" t="b">
        <v>1</v>
      </c>
    </row>
    <row r="22" spans="1:18" x14ac:dyDescent="0.25">
      <c r="A22" s="7"/>
      <c r="B22" s="5" t="s">
        <v>72</v>
      </c>
      <c r="C22" s="3">
        <v>1</v>
      </c>
      <c r="D22" s="3">
        <f t="shared" si="0"/>
        <v>2</v>
      </c>
      <c r="E22" s="3">
        <f t="shared" si="7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8"/>
        <v>0</v>
      </c>
      <c r="K22" s="4">
        <f t="shared" si="9"/>
        <v>0</v>
      </c>
      <c r="L22" s="4">
        <f t="shared" si="10"/>
        <v>0</v>
      </c>
      <c r="M22" s="1" t="b">
        <v>1</v>
      </c>
    </row>
    <row r="23" spans="1:18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7"/>
        <v>228</v>
      </c>
      <c r="F23">
        <f t="shared" si="3"/>
        <v>380</v>
      </c>
      <c r="G23">
        <v>3.6499999999999998E-2</v>
      </c>
      <c r="H23">
        <f t="shared" si="4"/>
        <v>0.65188999999999997</v>
      </c>
      <c r="I23" s="4">
        <f t="shared" si="5"/>
        <v>24.771819999999998</v>
      </c>
      <c r="J23" s="4">
        <f t="shared" si="8"/>
        <v>49.543639999999996</v>
      </c>
      <c r="K23" s="4">
        <f t="shared" si="9"/>
        <v>148.63092</v>
      </c>
      <c r="L23" s="4">
        <f t="shared" si="10"/>
        <v>247.7182</v>
      </c>
      <c r="M23" s="1" t="b">
        <v>1</v>
      </c>
      <c r="Q23" t="s">
        <v>96</v>
      </c>
      <c r="R23" t="s">
        <v>52</v>
      </c>
    </row>
    <row r="24" spans="1:18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7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0</v>
      </c>
    </row>
    <row r="25" spans="1:18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7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8"/>
        <v>0</v>
      </c>
      <c r="K25" s="4">
        <f t="shared" si="9"/>
        <v>0</v>
      </c>
      <c r="L25" s="4">
        <f t="shared" si="10"/>
        <v>0</v>
      </c>
      <c r="M25" s="1" t="b">
        <v>1</v>
      </c>
    </row>
    <row r="26" spans="1:18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7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1</v>
      </c>
    </row>
    <row r="27" spans="1:18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7"/>
        <v>6</v>
      </c>
      <c r="F27">
        <f t="shared" si="3"/>
        <v>10</v>
      </c>
      <c r="G27">
        <v>1.7565</v>
      </c>
      <c r="H27">
        <f t="shared" si="4"/>
        <v>31.371089999999999</v>
      </c>
      <c r="I27" s="4">
        <f t="shared" si="5"/>
        <v>31.371089999999999</v>
      </c>
      <c r="J27" s="4">
        <f t="shared" si="8"/>
        <v>62.742179999999998</v>
      </c>
      <c r="K27" s="4">
        <f t="shared" si="9"/>
        <v>188.22654</v>
      </c>
      <c r="L27" s="4">
        <f t="shared" si="10"/>
        <v>313.71089999999998</v>
      </c>
      <c r="M27" s="1" t="b">
        <v>1</v>
      </c>
      <c r="Q27" t="s">
        <v>97</v>
      </c>
    </row>
    <row r="28" spans="1:18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7"/>
        <v>12</v>
      </c>
      <c r="F28">
        <f t="shared" si="3"/>
        <v>20</v>
      </c>
      <c r="G28">
        <v>7.8600000000000003E-2</v>
      </c>
      <c r="H28">
        <f t="shared" si="4"/>
        <v>1.403796</v>
      </c>
      <c r="I28" s="4">
        <f t="shared" si="5"/>
        <v>2.8075920000000001</v>
      </c>
      <c r="J28" s="4">
        <f t="shared" si="8"/>
        <v>5.6151840000000002</v>
      </c>
      <c r="K28" s="4">
        <f t="shared" si="9"/>
        <v>16.845552000000001</v>
      </c>
      <c r="L28" s="4">
        <f t="shared" si="10"/>
        <v>28.07592</v>
      </c>
      <c r="M28" s="1" t="b">
        <v>1</v>
      </c>
      <c r="Q28" s="6" t="s">
        <v>98</v>
      </c>
    </row>
    <row r="29" spans="1:18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7"/>
        <v>6</v>
      </c>
      <c r="F29">
        <f t="shared" si="3"/>
        <v>10</v>
      </c>
      <c r="G29">
        <v>0.1704</v>
      </c>
      <c r="H29">
        <f>G29*17.86</f>
        <v>3.0433439999999998</v>
      </c>
      <c r="I29" s="4">
        <f t="shared" si="5"/>
        <v>3.0433439999999998</v>
      </c>
      <c r="J29" s="4">
        <f t="shared" si="8"/>
        <v>6.0866879999999997</v>
      </c>
      <c r="K29" s="4">
        <f t="shared" si="9"/>
        <v>18.260064</v>
      </c>
      <c r="L29" s="4">
        <f t="shared" si="10"/>
        <v>30.433439999999997</v>
      </c>
      <c r="M29" s="1" t="b">
        <v>1</v>
      </c>
      <c r="Q29" t="s">
        <v>100</v>
      </c>
    </row>
    <row r="30" spans="1:18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7"/>
        <v>12</v>
      </c>
      <c r="F30">
        <f t="shared" si="3"/>
        <v>20</v>
      </c>
      <c r="G30">
        <v>6.0199999999999997E-2</v>
      </c>
      <c r="H30">
        <f>G30*17.86</f>
        <v>1.0751719999999998</v>
      </c>
      <c r="I30" s="4">
        <f t="shared" si="5"/>
        <v>2.1503439999999996</v>
      </c>
      <c r="J30" s="4">
        <f t="shared" si="8"/>
        <v>4.3006879999999992</v>
      </c>
      <c r="K30" s="4">
        <f t="shared" si="9"/>
        <v>12.902063999999998</v>
      </c>
      <c r="L30" s="4">
        <f t="shared" si="10"/>
        <v>21.503439999999998</v>
      </c>
      <c r="M30" s="1" t="b">
        <v>1</v>
      </c>
      <c r="Q30" t="s">
        <v>99</v>
      </c>
    </row>
    <row r="31" spans="1:18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7"/>
        <v>6</v>
      </c>
      <c r="F31">
        <f t="shared" si="3"/>
        <v>10</v>
      </c>
      <c r="G31">
        <v>6.6500000000000004E-2</v>
      </c>
      <c r="H31">
        <f t="shared" si="4"/>
        <v>1.1876900000000001</v>
      </c>
      <c r="I31" s="4">
        <f t="shared" si="5"/>
        <v>1.1876900000000001</v>
      </c>
      <c r="J31" s="4">
        <f t="shared" si="8"/>
        <v>2.3753800000000003</v>
      </c>
      <c r="K31" s="4">
        <f t="shared" si="9"/>
        <v>7.1261400000000013</v>
      </c>
      <c r="L31" s="4">
        <f t="shared" si="10"/>
        <v>11.876900000000001</v>
      </c>
      <c r="M31" s="1" t="b">
        <v>1</v>
      </c>
      <c r="Q31" t="s">
        <v>101</v>
      </c>
    </row>
    <row r="32" spans="1:18" x14ac:dyDescent="0.25">
      <c r="C32" s="3">
        <f>C8+C17+SUM(C18:C31)</f>
        <v>175</v>
      </c>
      <c r="I32" s="4">
        <f>SUM(I2:I31)</f>
        <v>93.722136000000006</v>
      </c>
      <c r="J32" s="4">
        <f>SUM(J2:J31)</f>
        <v>187.44427200000001</v>
      </c>
      <c r="K32" s="4">
        <f>SUM(K2:K31)</f>
        <v>562.33281599999987</v>
      </c>
      <c r="L32" s="4">
        <f>SUM(L2:L31)</f>
        <v>937.22136</v>
      </c>
    </row>
    <row r="49" spans="3:12" x14ac:dyDescent="0.25">
      <c r="C49" s="3"/>
      <c r="D49" s="3"/>
      <c r="E49" s="3"/>
      <c r="I49" s="4"/>
      <c r="J49" s="4"/>
      <c r="K49" s="4"/>
      <c r="L49" s="4"/>
    </row>
    <row r="50" spans="3:12" x14ac:dyDescent="0.25">
      <c r="C50" s="3"/>
      <c r="D50" s="3"/>
      <c r="E50" s="3"/>
      <c r="I50" s="4"/>
      <c r="J50" s="4"/>
      <c r="K50" s="4"/>
      <c r="L50" s="4"/>
    </row>
    <row r="51" spans="3:12" x14ac:dyDescent="0.25">
      <c r="C51" s="3"/>
      <c r="D51" s="3"/>
      <c r="E51" s="3"/>
      <c r="I51" s="4"/>
      <c r="J51" s="4"/>
      <c r="K51" s="4"/>
      <c r="L51" s="4"/>
    </row>
    <row r="52" spans="3:12" x14ac:dyDescent="0.25">
      <c r="C52" s="3"/>
      <c r="D52" s="3"/>
      <c r="E52" s="3"/>
      <c r="I52" s="4"/>
      <c r="J52" s="4"/>
      <c r="K52" s="4"/>
      <c r="L52" s="4"/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I63" s="4"/>
      <c r="J63" s="4"/>
      <c r="K63" s="4"/>
      <c r="L63" s="4"/>
    </row>
  </sheetData>
  <mergeCells count="3">
    <mergeCell ref="A2:A7"/>
    <mergeCell ref="A21:A22"/>
    <mergeCell ref="A9:A16"/>
  </mergeCells>
  <hyperlinks>
    <hyperlink ref="Q28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7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7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7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7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7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7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7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7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7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7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7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7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7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7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7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7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2025-06-29T21:07:26Z</dcterms:modified>
</cp:coreProperties>
</file>