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schmidt/Documents/"/>
    </mc:Choice>
  </mc:AlternateContent>
  <xr:revisionPtr revIDLastSave="0" documentId="8_{61936FD7-BEC5-794F-82FE-F23A3F7930FA}" xr6:coauthVersionLast="47" xr6:coauthVersionMax="47" xr10:uidLastSave="{00000000-0000-0000-0000-000000000000}"/>
  <bookViews>
    <workbookView xWindow="780" yWindow="960" windowWidth="27640" windowHeight="15620" xr2:uid="{5108812A-2018-0042-A3DC-3F00141F7C84}"/>
  </bookViews>
  <sheets>
    <sheet name="Modified Data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S137" i="2"/>
  <c r="AI137" i="2" a="1"/>
  <c r="AI137" i="2" s="1"/>
  <c r="E138" i="2"/>
  <c r="J138" i="2"/>
  <c r="J139" i="2"/>
  <c r="E140" i="2"/>
  <c r="J140" i="2"/>
  <c r="E143" i="2"/>
  <c r="E144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<sst xmlns="http://schemas.openxmlformats.org/spreadsheetml/2006/main" count="1752" uniqueCount="270">
  <si>
    <t>Number</t>
  </si>
  <si>
    <t>Column1</t>
  </si>
  <si>
    <t>Age</t>
  </si>
  <si>
    <t>Column4</t>
  </si>
  <si>
    <t>sex</t>
  </si>
  <si>
    <t>Column3</t>
  </si>
  <si>
    <t>Column2</t>
  </si>
  <si>
    <t>injured knee (R or L)</t>
  </si>
  <si>
    <t>Lachman injured (pos=1, neg=0)</t>
  </si>
  <si>
    <t>Anterior Drawer injured</t>
  </si>
  <si>
    <t>Lever injured</t>
  </si>
  <si>
    <t>Diagnosis by Physician (Y=1 or N=0)</t>
  </si>
  <si>
    <t>Lachman unaffected</t>
  </si>
  <si>
    <t>Anterior Drawer Unaffected</t>
  </si>
  <si>
    <t>Lever unaffected</t>
  </si>
  <si>
    <t>Effusion (1 or 0)</t>
  </si>
  <si>
    <t>MRI (1 or 0)</t>
  </si>
  <si>
    <t>ACL MRI (1 = torn ACL or 0 = ACL intact)</t>
  </si>
  <si>
    <t>MRI findings</t>
  </si>
  <si>
    <t>ACL and Meniscus</t>
  </si>
  <si>
    <t>OR (1 or 0)</t>
  </si>
  <si>
    <t>Arthroscopy (1 = completely confirmed MRI or 0 = did not confirm)</t>
  </si>
  <si>
    <t>ACL Arthroscopy (1 = torn ACL or 0 = intact ACL)</t>
  </si>
  <si>
    <t>ACL Lat Meniscus</t>
  </si>
  <si>
    <t>ACL Medial</t>
  </si>
  <si>
    <t>Intraop findings</t>
  </si>
  <si>
    <t>Column6</t>
  </si>
  <si>
    <t>Scope Lat Men</t>
  </si>
  <si>
    <t>Scope Med Men</t>
  </si>
  <si>
    <t>Column5</t>
  </si>
  <si>
    <t>Pivot Shift intraop injured</t>
  </si>
  <si>
    <t>Previous Knee Surgery</t>
  </si>
  <si>
    <t>mechanism of injury</t>
  </si>
  <si>
    <t>Date of Operation for Current Injury</t>
  </si>
  <si>
    <t>F</t>
  </si>
  <si>
    <t>L</t>
  </si>
  <si>
    <t>possible partial ACL tear</t>
  </si>
  <si>
    <t>(+) empty wall sign</t>
  </si>
  <si>
    <t>Y</t>
  </si>
  <si>
    <t>No</t>
  </si>
  <si>
    <t>Fall</t>
  </si>
  <si>
    <t>M</t>
  </si>
  <si>
    <t>R</t>
  </si>
  <si>
    <t>ACL and med meniscus</t>
  </si>
  <si>
    <t>ACL and LATERAL mensicus</t>
  </si>
  <si>
    <t>N/A</t>
  </si>
  <si>
    <t>Soccer</t>
  </si>
  <si>
    <t>ACL tear </t>
  </si>
  <si>
    <t>ACL and medial meniscus tear</t>
  </si>
  <si>
    <t>Tackled with planted foot</t>
  </si>
  <si>
    <t>ACL tear, PCL sprain, MCL tear, and lateral meniscal tear</t>
  </si>
  <si>
    <t>ACL and MEDIAL MENISCUS TEAR</t>
  </si>
  <si>
    <t>valgus force (basketball)</t>
  </si>
  <si>
    <t>ACL tear + grade II MCL sprain</t>
  </si>
  <si>
    <t>ACL tear + lateral meniscus tear</t>
  </si>
  <si>
    <t>Left ACL reconstruction</t>
  </si>
  <si>
    <t>Planting (Soccer)</t>
  </si>
  <si>
    <t>ACL and medial meniscus tear, MCL sprain</t>
  </si>
  <si>
    <t>Football (Planting Leg)</t>
  </si>
  <si>
    <t>ACL tear, MCL tear, and partial tear of patella tendon</t>
  </si>
  <si>
    <t>ACL tear and medial meniscus tear</t>
  </si>
  <si>
    <t>N</t>
  </si>
  <si>
    <t>Trampoline Hyperextension and Valgus</t>
  </si>
  <si>
    <t>ACL, medial meniscus</t>
  </si>
  <si>
    <t>ACL tear, medial and lateral meniscus tears</t>
  </si>
  <si>
    <t>Hyperextension (lacrosse)</t>
  </si>
  <si>
    <t>ACL tear and MCL tear</t>
  </si>
  <si>
    <t>noncontact pivoting (Football)</t>
  </si>
  <si>
    <t>ACL Tear, scarred to PCL, empty wall sign. </t>
  </si>
  <si>
    <t>Volleyball (Jumping/Landing)</t>
  </si>
  <si>
    <t>Medial and Lateral Meniscus Tears</t>
  </si>
  <si>
    <t>Confirmed MRI</t>
  </si>
  <si>
    <t>Twisting knee (basketball)</t>
  </si>
  <si>
    <t>Lateral Meniscus Tear and Chondromalacia</t>
  </si>
  <si>
    <t>Running</t>
  </si>
  <si>
    <t>Medial Meniscus Tear</t>
  </si>
  <si>
    <t>medial meniscus tear, chronic ACL tear, and medial chondromalacia</t>
  </si>
  <si>
    <t>No, but had previous torn ACL w/o surgery</t>
  </si>
  <si>
    <t>Standing from seated position with twisting</t>
  </si>
  <si>
    <t>Lateral Meniscus Tear</t>
  </si>
  <si>
    <t>Lower Body Exercises</t>
  </si>
  <si>
    <t>Medial Meniscus Tear, Chondromalacia, and 3 Osteophytes</t>
  </si>
  <si>
    <t>No Inciting Event</t>
  </si>
  <si>
    <t>Medial Meniscus Tear and Chondromalacia</t>
  </si>
  <si>
    <t>Motorcycle accident</t>
  </si>
  <si>
    <t>ACL and Medial Meniscus Tear</t>
  </si>
  <si>
    <t>Twisting motion</t>
  </si>
  <si>
    <t>Stepped into divot</t>
  </si>
  <si>
    <t>medial meniscus tear and chondromalacia</t>
  </si>
  <si>
    <t>medial and lateral meniscus tear and chondromalacia</t>
  </si>
  <si>
    <t>Hiking</t>
  </si>
  <si>
    <t>ACL tear and Medial Meniscus Tears</t>
  </si>
  <si>
    <t>Wrestling</t>
  </si>
  <si>
    <t>MMA training</t>
  </si>
  <si>
    <t>Twisting (rock climbing)</t>
  </si>
  <si>
    <t>Pivoting</t>
  </si>
  <si>
    <t>ACL and Medial and Lateral Meniscus Tears</t>
  </si>
  <si>
    <t>Cutting (basketball)</t>
  </si>
  <si>
    <t>ACL Tear and Lateral Meniscus</t>
  </si>
  <si>
    <t>Hiking Fall</t>
  </si>
  <si>
    <t>ACL tear, Segond Fracture, medial and lateral meniscus tear</t>
  </si>
  <si>
    <t>Landing</t>
  </si>
  <si>
    <t>could not perform</t>
  </si>
  <si>
    <t>Twist and Hyperextension</t>
  </si>
  <si>
    <t>Hyperextension and valgus impaction (basketball)</t>
  </si>
  <si>
    <t>Complete ACL Tear and lateral meniscus tear</t>
  </si>
  <si>
    <t>ACL tear, Lat meniscus, segond fx</t>
  </si>
  <si>
    <t>twist and pivot (basketball)</t>
  </si>
  <si>
    <t>medial meniscus tear</t>
  </si>
  <si>
    <t>basketball (landing)</t>
  </si>
  <si>
    <t>Possible tear of lateral meniscus</t>
  </si>
  <si>
    <t>Medial meniscus tear + chondromalacia</t>
  </si>
  <si>
    <t>ACL tear, PCL sprain</t>
  </si>
  <si>
    <t>twisting valgus strain (dancing)</t>
  </si>
  <si>
    <t>Fx of medial patella, microfracture of lateral femoral condyle, signs of lateral patellar dislocation, MCL sprain, and medial meniscus tear</t>
  </si>
  <si>
    <t>Swinging softball bat</t>
  </si>
  <si>
    <t>ACL tear, PCL sprain, LCL sprain, baker's cyst</t>
  </si>
  <si>
    <t>hyperextended (Ultimate Frisbee)</t>
  </si>
  <si>
    <t>ACL tear, LCL sprain</t>
  </si>
  <si>
    <t>landed on heel (Football)</t>
  </si>
  <si>
    <t>Right medial meniscus bucket handle tear</t>
  </si>
  <si>
    <t>Standing from kneeling position</t>
  </si>
  <si>
    <t>1.6cm osteochondral lesion of lateral femoral condyle w/ loose body</t>
  </si>
  <si>
    <t>ACL tear, MCL sprain, and lateral meniscus tear</t>
  </si>
  <si>
    <t>Trampoline</t>
  </si>
  <si>
    <t>Extension from deep flexion</t>
  </si>
  <si>
    <t>ACL tear</t>
  </si>
  <si>
    <t>noncontact twisting (Soccer)</t>
  </si>
  <si>
    <t>Bilateral</t>
  </si>
  <si>
    <t>tear of femoral attachment of medial patellofemoral ligament, dysplastic trochlear groove, medial patellar defect</t>
  </si>
  <si>
    <t>Soccer (contact)</t>
  </si>
  <si>
    <t>Patellar Tendinosis and shallow trohclear groove.</t>
  </si>
  <si>
    <t>lateral meniscus tear</t>
  </si>
  <si>
    <t>noncontact twisting (Football)</t>
  </si>
  <si>
    <t>Tear of patellar tendon and avulsion of 10 x 5 mm piece of inferior patellar pole; injury to medial and lateral retinaculum</t>
  </si>
  <si>
    <t>Flag Footabll (Noncontact planting/twisting )</t>
  </si>
  <si>
    <t>Twisting injury</t>
  </si>
  <si>
    <t>Standing from seated position</t>
  </si>
  <si>
    <t>Lateral meniscus tear and MCL sprain</t>
  </si>
  <si>
    <t>Ultimate Frisbee (slid onto knees)</t>
  </si>
  <si>
    <t>Partial Quad Tendon Tear</t>
  </si>
  <si>
    <t>Baseball</t>
  </si>
  <si>
    <t>ACL, medial, and lateral meniscus tears</t>
  </si>
  <si>
    <t>Football (hyperextension)</t>
  </si>
  <si>
    <t>Crossfit</t>
  </si>
  <si>
    <t>ACL and lateral meniscus tear</t>
  </si>
  <si>
    <t>Soccer (Twisted with collision)</t>
  </si>
  <si>
    <t>lateral meniscus tear, possible medial suprapatellar plica</t>
  </si>
  <si>
    <t>Planting</t>
  </si>
  <si>
    <t>Volleyball</t>
  </si>
  <si>
    <t>ACL tear, lateral meniscus tear</t>
  </si>
  <si>
    <t>Yes (opposite knee previous ACL injury)</t>
  </si>
  <si>
    <t>Basketball</t>
  </si>
  <si>
    <t>No inciting event</t>
  </si>
  <si>
    <t>Trampoline Hypextension</t>
  </si>
  <si>
    <t>Lateral meniscus tear</t>
  </si>
  <si>
    <t>ACL tear and lateral meniscus tear</t>
  </si>
  <si>
    <t>Confirmed MRI </t>
  </si>
  <si>
    <t>Landing after jumping from truck</t>
  </si>
  <si>
    <t>1 x 1.1cm Osteochondral lesion of lateral trochlea and two loose bodies</t>
  </si>
  <si>
    <t>L Knee (distal femur physeal SH II fx)</t>
  </si>
  <si>
    <t>Medial Meniscus Tear and Chondomalacia + intact ACL</t>
  </si>
  <si>
    <t>twisting injury</t>
  </si>
  <si>
    <t>ACL tear, MCL and LCL sprain, Medial Meniscus Tear</t>
  </si>
  <si>
    <t>Confirmed MRI + lateral meniscus</t>
  </si>
  <si>
    <t>Landing </t>
  </si>
  <si>
    <t>left medial meniscus tear and ACL tear</t>
  </si>
  <si>
    <t>twisting (basketball)</t>
  </si>
  <si>
    <t>Confirmed MRI + lateral meniscus tear</t>
  </si>
  <si>
    <t>Cartilage Loss from lateral patella</t>
  </si>
  <si>
    <t>Medial meniscus tear</t>
  </si>
  <si>
    <t>Confirmed MRI + plica</t>
  </si>
  <si>
    <t>medial meniscus tear, MCL sprain, and ACL tear</t>
  </si>
  <si>
    <t>Confirmed MRI and found a lateral meniscus tear</t>
  </si>
  <si>
    <t>Falling off scooter</t>
  </si>
  <si>
    <t>Lateral Meniscus Tear and TT-TG distance of 5.7 mm</t>
  </si>
  <si>
    <t>Confirmed MRI and Screw Removal</t>
  </si>
  <si>
    <t>Ipsilateral Knee Arthroscopy and Field Tubercle Osteoplasty</t>
  </si>
  <si>
    <t>Nothing Specific</t>
  </si>
  <si>
    <t>ACL tear and medial meniscs tear, grade I MCL sprain</t>
  </si>
  <si>
    <t>Confirmed MRI, also noticed small lateral meniscus tear not noted on MRI.</t>
  </si>
  <si>
    <t>Basketball planting and change direction</t>
  </si>
  <si>
    <t>Confirmed MRI, lateral meniscus had healed. </t>
  </si>
  <si>
    <t>noncontact pivot injury</t>
  </si>
  <si>
    <t>Standing to quickly</t>
  </si>
  <si>
    <t>possible loose body and chondromalacia</t>
  </si>
  <si>
    <t>Loose body and chondromalacia</t>
  </si>
  <si>
    <t>MVA</t>
  </si>
  <si>
    <t>MPFL strain and medial patellar facet cartilage tear</t>
  </si>
  <si>
    <t>Loose body removal and plica band</t>
  </si>
  <si>
    <t>Dancing</t>
  </si>
  <si>
    <t>No Definitive Findings</t>
  </si>
  <si>
    <t>Tibial Plateau Fracture Fixation</t>
  </si>
  <si>
    <t>Possible medial and lateral mensical tears</t>
  </si>
  <si>
    <t>MEDIAL meniscus tear and chondromalacia</t>
  </si>
  <si>
    <t>Normal</t>
  </si>
  <si>
    <t>Medial Plica</t>
  </si>
  <si>
    <t>Cartilage loss from patella and loose bodies throughout capsule.  TT-TG distance of 16 mm</t>
  </si>
  <si>
    <t>Plica and loose body</t>
  </si>
  <si>
    <t>Collision with another person</t>
  </si>
  <si>
    <t>right posterior horn lateral meniscus tear and chondromalacia</t>
  </si>
  <si>
    <t>Right lateral meniscus tear with chondromalacia and medial meniscus tear</t>
  </si>
  <si>
    <t>lateral meniscus tear and chondromalacia</t>
  </si>
  <si>
    <t>Partial Tear of ACL and Medial Meniscus Tear</t>
  </si>
  <si>
    <t>Dismounting Horse</t>
  </si>
  <si>
    <t>Various Chondral Defects</t>
  </si>
  <si>
    <t>Fracture Fixation</t>
  </si>
  <si>
    <t>Motor Vehicle Accident</t>
  </si>
  <si>
    <t>Medial and Lateral Meniscus Tears and Chondromalacia</t>
  </si>
  <si>
    <t>Contralateral Knee Arthroscopy</t>
  </si>
  <si>
    <t>Medial and Lateral Meniscus Tear, Chondromalcia, Prepatellar Bursitis, and Lipoma Arbroscens</t>
  </si>
  <si>
    <t>Caught and Twist</t>
  </si>
  <si>
    <t>MCL partial tear and medial meniscus tear</t>
  </si>
  <si>
    <t>Ipsilateral Knee Arthroscopy</t>
  </si>
  <si>
    <t>Valgus Force</t>
  </si>
  <si>
    <t>Baker's Cyst</t>
  </si>
  <si>
    <t>Fall and Twisting motion</t>
  </si>
  <si>
    <t>Patellar Tendinopathy and Chondromalacia</t>
  </si>
  <si>
    <t>Chondromalacia</t>
  </si>
  <si>
    <t>Medial Femoral Condyle Stress Reaction</t>
  </si>
  <si>
    <t>Osteochondroma and discoid meniscus</t>
  </si>
  <si>
    <t>Lateral Meniscus, MCL sprain</t>
  </si>
  <si>
    <t>ACL tear, medial meniscus tear, lateral meniscus tear, 3.8mm osteochondral defect</t>
  </si>
  <si>
    <t>Stepping off curb</t>
  </si>
  <si>
    <t>Tibial spine fx (ACL equivalent)</t>
  </si>
  <si>
    <t>Planting Leg</t>
  </si>
  <si>
    <t>ACL tear, PCL sprain, Grade II MCL sprain</t>
  </si>
  <si>
    <t>Yes (opposite knee previous ACL reconstruction)</t>
  </si>
  <si>
    <t>dancing</t>
  </si>
  <si>
    <t>ACL tear, medial meniscus tear, and ruptured baker's cyst</t>
  </si>
  <si>
    <t>Slipping on ice</t>
  </si>
  <si>
    <t>has not had yet</t>
  </si>
  <si>
    <t>Jumping/Landing</t>
  </si>
  <si>
    <t>Loose body</t>
  </si>
  <si>
    <t>No ACL tear</t>
  </si>
  <si>
    <t>PCL injury, NO ACL tear</t>
  </si>
  <si>
    <t>No findings</t>
  </si>
  <si>
    <t>No ACL injury, c/w recurrent patellar dislocs</t>
  </si>
  <si>
    <t>No significant findings</t>
  </si>
  <si>
    <t>Partial Tear of Gastrocnemius medial head tendon + popliteal fossa cyst</t>
  </si>
  <si>
    <t>Diving (Soccer)</t>
  </si>
  <si>
    <t>Patellar contusion and chondral fx</t>
  </si>
  <si>
    <t>Box Jumps</t>
  </si>
  <si>
    <t>Marching Band</t>
  </si>
  <si>
    <t>patella alta and nondisplaed proximal tibia fx</t>
  </si>
  <si>
    <t>Yes (opposite knee)</t>
  </si>
  <si>
    <t>Hyperflexion</t>
  </si>
  <si>
    <t>Negative</t>
  </si>
  <si>
    <t>Walking on uneven ground</t>
  </si>
  <si>
    <t>Nondisplaced posterolateral proximal tibia fx and partial tear of medial patellar retinaculum</t>
  </si>
  <si>
    <t>Falling on ice</t>
  </si>
  <si>
    <t>Possible medial meniscus tear</t>
  </si>
  <si>
    <t>Pushing out of seated position</t>
  </si>
  <si>
    <t>Fell on knee</t>
  </si>
  <si>
    <t>player slid into knee (baseball)</t>
  </si>
  <si>
    <t>no inciting event</t>
  </si>
  <si>
    <t>Avg Age</t>
  </si>
  <si>
    <t>RIGHT</t>
  </si>
  <si>
    <t>Minimun</t>
  </si>
  <si>
    <t>LEFT</t>
  </si>
  <si>
    <t>Max</t>
  </si>
  <si>
    <t>BILATERAL</t>
  </si>
  <si>
    <t>Male</t>
  </si>
  <si>
    <t>Female</t>
  </si>
  <si>
    <t>Cartilage loss from patella and loose bodies throughout capsule.  TT-TG distance of 16 mm</t>
  </si>
  <si>
    <t xml:space="preserve">Confirmed MRI, lateral meniscus had healed. </t>
  </si>
  <si>
    <t xml:space="preserve">Landing </t>
  </si>
  <si>
    <t xml:space="preserve">Confirmed MRI </t>
  </si>
  <si>
    <t xml:space="preserve">ACL Tear, scarred to PCL, empty wall sign. </t>
  </si>
  <si>
    <t xml:space="preserve">ACL tear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</si>
</sst>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1" fillId="0" borderId="0" xfId="1"/>
    <xf numFmtId="1" fontId="1" fillId="0" borderId="0" xfId="1" applyNumberFormat="1"/>
    <xf numFmtId="0" fontId="1" fillId="2" borderId="0" xfId="1" applyFill="1"/>
    <xf numFmtId="14" fontId="1" fillId="0" borderId="0" xfId="1" applyNumberFormat="1"/>
    <xf numFmtId="0" fontId="1" fillId="3" borderId="0" xfId="1" applyFill="1"/>
  </cellXfs>
  <cellStyles count="2">
    <cellStyle name="Normal" xfId="0" builtinId="0"/>
    <cellStyle name="Normal 2" xfId="1" xr:uid="{0F8BCF3F-4E2F-B942-80B2-77C409A8DCCD}"/>
  </cellStyles>
  <dxfs count="36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D33DE6-C2CA-5F4D-8857-3CB698C26206}" name="Table15" displayName="Table15" ref="C1:AJ134" totalsRowShown="0" headerRowDxfId="35" dataDxfId="34">
  <autoFilter ref="C1:AJ134" xr:uid="{00000000-0009-0000-0100-000001000000}"/>
  <sortState xmlns:xlrd2="http://schemas.microsoft.com/office/spreadsheetml/2017/richdata2" ref="C2:AJ134">
    <sortCondition descending="1" ref="S1:S134"/>
  </sortState>
  <tableColumns count="34">
    <tableColumn id="3" xr3:uid="{00000000-0010-0000-0000-000003000000}" name="Number" dataDxfId="33"/>
    <tableColumn id="1" xr3:uid="{00000000-0010-0000-0000-000001000000}" name="Column1" dataDxfId="32"/>
    <tableColumn id="24" xr3:uid="{00000000-0010-0000-0000-000018000000}" name="Age" dataDxfId="31"/>
    <tableColumn id="6" xr3:uid="{0612D89A-76F5-6649-BCFC-3034DCEF4AC2}" name="Column4" dataDxfId="30">
      <calculatedColumnFormula>IF(AND(Table15[[#This Row],[Age]]&gt;30,Table15[[#This Row],[Age]]&lt;41),1,0)</calculatedColumnFormula>
    </tableColumn>
    <tableColumn id="5" xr3:uid="{00000000-0010-0000-0000-000005000000}" name="sex" dataDxfId="29"/>
    <tableColumn id="4" xr3:uid="{00000000-0010-0000-0000-000004000000}" name="Column3" dataDxfId="28"/>
    <tableColumn id="2" xr3:uid="{00000000-0010-0000-0000-000002000000}" name="Column2" dataDxfId="27"/>
    <tableColumn id="8" xr3:uid="{00000000-0010-0000-0000-000008000000}" name="injured knee (R or L)" dataDxfId="26"/>
    <tableColumn id="9" xr3:uid="{00000000-0010-0000-0000-000009000000}" name="Lachman injured (pos=1, neg=0)" dataDxfId="25"/>
    <tableColumn id="10" xr3:uid="{00000000-0010-0000-0000-00000A000000}" name="Anterior Drawer injured" dataDxfId="24"/>
    <tableColumn id="11" xr3:uid="{00000000-0010-0000-0000-00000B000000}" name="Lever injured" dataDxfId="23"/>
    <tableColumn id="12" xr3:uid="{00000000-0010-0000-0000-00000C000000}" name="Diagnosis by Physician (Y=1 or N=0)" dataDxfId="22"/>
    <tableColumn id="13" xr3:uid="{00000000-0010-0000-0000-00000D000000}" name="Lachman unaffected" dataDxfId="21"/>
    <tableColumn id="14" xr3:uid="{00000000-0010-0000-0000-00000E000000}" name="Anterior Drawer Unaffected" dataDxfId="20"/>
    <tableColumn id="15" xr3:uid="{00000000-0010-0000-0000-00000F000000}" name="Lever unaffected" dataDxfId="19"/>
    <tableColumn id="16" xr3:uid="{00000000-0010-0000-0000-000010000000}" name="Effusion (1 or 0)" dataDxfId="18"/>
    <tableColumn id="17" xr3:uid="{00000000-0010-0000-0000-000011000000}" name="MRI (1 or 0)" dataDxfId="17"/>
    <tableColumn id="27" xr3:uid="{00000000-0010-0000-0000-00001B000000}" name="ACL MRI (1 = torn ACL or 0 = ACL intact)" dataDxfId="16"/>
    <tableColumn id="18" xr3:uid="{00000000-0010-0000-0000-000012000000}" name="MRI findings" dataDxfId="15"/>
    <tableColumn id="7" xr3:uid="{BF3A6DFE-8C9C-3F41-AB61-17FBCC211DF8}" name="ACL and Meniscus" dataDxfId="14"/>
    <tableColumn id="19" xr3:uid="{00000000-0010-0000-0000-000013000000}" name="OR (1 or 0)" dataDxfId="13"/>
    <tableColumn id="28" xr3:uid="{00000000-0010-0000-0000-00001C000000}" name="Arthroscopy (1 = completely confirmed MRI or 0 = did not confirm)" dataDxfId="12"/>
    <tableColumn id="29" xr3:uid="{00000000-0010-0000-0000-00001D000000}" name="ACL Arthroscopy (1 = torn ACL or 0 = intact ACL)" dataDxfId="11"/>
    <tableColumn id="30" xr3:uid="{DE412CC1-B229-6746-9A18-0849BC55E460}" name="ACL Lat Meniscus" dataDxfId="10"/>
    <tableColumn id="31" xr3:uid="{C00B4797-69E0-D34F-82F1-2CC5DF798B73}" name="ACL Medial" dataDxfId="9"/>
    <tableColumn id="20" xr3:uid="{00000000-0010-0000-0000-000014000000}" name="Intraop findings" dataDxfId="8"/>
    <tableColumn id="34" xr3:uid="{AB2D25D9-1CDA-3E43-B6F4-7CF79A45F880}" name="Column6" dataDxfId="7"/>
    <tableColumn id="26" xr3:uid="{32472A70-5B9C-AF40-819A-DFA926F64A8C}" name="Scope Lat Men" dataDxfId="6"/>
    <tableColumn id="32" xr3:uid="{18A6EAF5-EBC3-1E47-97D0-4AB619370311}" name="Scope Med Men" dataDxfId="5"/>
    <tableColumn id="33" xr3:uid="{6AFC8F8B-35F0-5F4B-B5DB-37E587C5F38F}" name="Column5" dataDxfId="4"/>
    <tableColumn id="21" xr3:uid="{00000000-0010-0000-0000-000015000000}" name="Pivot Shift intraop injured" dataDxfId="3"/>
    <tableColumn id="22" xr3:uid="{00000000-0010-0000-0000-000016000000}" name="Previous Knee Surgery" dataDxfId="2"/>
    <tableColumn id="23" xr3:uid="{00000000-0010-0000-0000-000017000000}" name="mechanism of injury" dataDxfId="1"/>
    <tableColumn id="25" xr3:uid="{00000000-0010-0000-0000-000019000000}" name="Date of Operation for Current Injury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9911-0F70-BE45-8FED-8218C0A9E8DB}">
  <dimension ref="A1:AJ150"/>
  <sheetViews>
    <sheetView tabSelected="1" topLeftCell="O1" zoomScale="80" zoomScaleNormal="80" workbookViewId="0">
      <selection activeCell="N2" sqref="N2:N133"/>
    </sheetView>
  </sheetViews>
  <sheetFormatPr baseColWidth="10" defaultColWidth="9.1640625" defaultRowHeight="15" x14ac:dyDescent="0.2"/>
  <cols>
    <col min="1" max="2" width="9.1640625" style="4"/>
    <col min="3" max="4" width="10.5" style="4" customWidth="1"/>
    <col min="5" max="6" width="10.6640625" style="4" customWidth="1"/>
    <col min="7" max="9" width="6.1640625" style="4" customWidth="1"/>
    <col min="10" max="10" width="21.5" style="4" customWidth="1"/>
    <col min="11" max="11" width="31.6640625" style="4" bestFit="1" customWidth="1"/>
    <col min="12" max="12" width="25.33203125" style="4" customWidth="1"/>
    <col min="13" max="13" width="17.33203125" style="4" bestFit="1" customWidth="1"/>
    <col min="14" max="14" width="34.83203125" style="4" bestFit="1" customWidth="1"/>
    <col min="15" max="15" width="21" style="4" customWidth="1"/>
    <col min="16" max="16" width="27.6640625" style="4" customWidth="1"/>
    <col min="17" max="17" width="18.5" style="4" customWidth="1"/>
    <col min="18" max="18" width="17.5" style="4" customWidth="1"/>
    <col min="19" max="19" width="14" style="4" bestFit="1" customWidth="1"/>
    <col min="20" max="20" width="37.83203125" style="4" bestFit="1" customWidth="1"/>
    <col min="21" max="21" width="124.1640625" style="4" customWidth="1"/>
    <col min="22" max="22" width="18.5" style="4" customWidth="1"/>
    <col min="23" max="23" width="12.5" style="4" customWidth="1"/>
    <col min="24" max="25" width="63.1640625" style="4" customWidth="1"/>
    <col min="26" max="27" width="15.1640625" style="4" customWidth="1"/>
    <col min="28" max="28" width="68.33203125" style="4" bestFit="1" customWidth="1"/>
    <col min="29" max="29" width="10.83203125" style="4" customWidth="1"/>
    <col min="30" max="32" width="13.5" style="4" customWidth="1"/>
    <col min="33" max="33" width="50.83203125" style="4" bestFit="1" customWidth="1"/>
    <col min="34" max="34" width="45.83203125" style="4" bestFit="1" customWidth="1"/>
    <col min="35" max="35" width="46.5" style="4" bestFit="1" customWidth="1"/>
    <col min="36" max="36" width="35.5" style="4" bestFit="1" customWidth="1"/>
    <col min="37" max="16384" width="9.1640625" style="4"/>
  </cols>
  <sheetData>
    <row r="1" spans="3:36" x14ac:dyDescent="0.2">
      <c r="C1" s="4" t="s">
        <v>0</v>
      </c>
      <c r="D1" s="4" t="s">
        <v>1</v>
      </c>
      <c r="E1" s="5" t="s">
        <v>2</v>
      </c>
      <c r="F1" s="5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</row>
    <row r="2" spans="3:36" ht="15" customHeight="1" x14ac:dyDescent="0.2">
      <c r="C2" s="4">
        <v>124</v>
      </c>
      <c r="E2" s="5">
        <v>29</v>
      </c>
      <c r="F2" s="5">
        <f>IF(AND(Table15[[#This Row],[Age]]&gt;30,Table15[[#This Row],[Age]]&lt;41),1,0)</f>
        <v>0</v>
      </c>
      <c r="G2" s="4" t="s">
        <v>34</v>
      </c>
      <c r="J2" s="4" t="s">
        <v>35</v>
      </c>
      <c r="K2" s="4">
        <v>0</v>
      </c>
      <c r="L2" s="4">
        <v>0</v>
      </c>
      <c r="M2" s="4">
        <v>1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1</v>
      </c>
      <c r="T2" s="6">
        <v>1</v>
      </c>
      <c r="U2" s="4" t="s">
        <v>36</v>
      </c>
      <c r="V2" s="4">
        <v>0</v>
      </c>
      <c r="W2" s="4">
        <v>1</v>
      </c>
      <c r="X2" s="4">
        <v>1</v>
      </c>
      <c r="Y2" s="4">
        <v>1</v>
      </c>
      <c r="AB2" s="4" t="s">
        <v>37</v>
      </c>
      <c r="AC2" s="4">
        <v>1</v>
      </c>
      <c r="AD2" s="4">
        <v>0</v>
      </c>
      <c r="AG2" s="4" t="s">
        <v>38</v>
      </c>
      <c r="AH2" s="4" t="s">
        <v>39</v>
      </c>
      <c r="AI2" s="4" t="s">
        <v>40</v>
      </c>
      <c r="AJ2" s="7">
        <v>43581</v>
      </c>
    </row>
    <row r="3" spans="3:36" x14ac:dyDescent="0.2">
      <c r="C3" s="4">
        <v>63</v>
      </c>
      <c r="E3" s="5">
        <v>30</v>
      </c>
      <c r="F3" s="5">
        <f>IF(AND(Table15[[#This Row],[Age]]&gt;30,Table15[[#This Row],[Age]]&lt;41),1,0)</f>
        <v>0</v>
      </c>
      <c r="G3" s="4" t="s">
        <v>41</v>
      </c>
      <c r="J3" s="4" t="s">
        <v>42</v>
      </c>
      <c r="K3" s="4">
        <v>1</v>
      </c>
      <c r="L3" s="4">
        <v>0</v>
      </c>
      <c r="M3" s="4">
        <v>1</v>
      </c>
      <c r="N3" s="4">
        <v>1</v>
      </c>
      <c r="O3" s="4">
        <v>0</v>
      </c>
      <c r="P3" s="4">
        <v>0</v>
      </c>
      <c r="Q3" s="4">
        <v>1</v>
      </c>
      <c r="R3" s="4">
        <v>1</v>
      </c>
      <c r="S3" s="4">
        <v>1</v>
      </c>
      <c r="T3" s="4">
        <v>1</v>
      </c>
      <c r="U3" s="4" t="s">
        <v>43</v>
      </c>
      <c r="V3" s="4">
        <v>1</v>
      </c>
      <c r="W3" s="4">
        <v>1</v>
      </c>
      <c r="X3" s="4">
        <v>0</v>
      </c>
      <c r="Y3" s="4">
        <v>1</v>
      </c>
      <c r="Z3" s="4">
        <v>0</v>
      </c>
      <c r="AA3" s="4">
        <v>1</v>
      </c>
      <c r="AB3" s="4" t="s">
        <v>44</v>
      </c>
      <c r="AC3" s="4">
        <v>1</v>
      </c>
      <c r="AD3" s="4">
        <v>1</v>
      </c>
      <c r="AG3" s="4">
        <v>1</v>
      </c>
      <c r="AH3" s="4" t="s">
        <v>45</v>
      </c>
      <c r="AI3" s="4" t="s">
        <v>46</v>
      </c>
    </row>
    <row r="4" spans="3:36" ht="15" customHeight="1" x14ac:dyDescent="0.2">
      <c r="C4" s="4">
        <v>54</v>
      </c>
      <c r="E4" s="5">
        <v>18</v>
      </c>
      <c r="F4" s="5">
        <f>IF(AND(Table15[[#This Row],[Age]]&gt;30,Table15[[#This Row],[Age]]&lt;41),1,0)</f>
        <v>0</v>
      </c>
      <c r="G4" s="4" t="s">
        <v>41</v>
      </c>
      <c r="J4" s="4" t="s">
        <v>35</v>
      </c>
      <c r="K4" s="4">
        <v>1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1</v>
      </c>
      <c r="U4" s="4" t="s">
        <v>269</v>
      </c>
      <c r="V4" s="4">
        <v>0</v>
      </c>
      <c r="W4" s="4">
        <v>1</v>
      </c>
      <c r="X4" s="4">
        <v>0</v>
      </c>
      <c r="Y4" s="4">
        <v>1</v>
      </c>
      <c r="AB4" s="4" t="s">
        <v>48</v>
      </c>
      <c r="AC4" s="4">
        <v>1</v>
      </c>
      <c r="AD4" s="4">
        <v>0</v>
      </c>
      <c r="AE4" s="4">
        <v>1</v>
      </c>
      <c r="AG4" s="4" t="s">
        <v>45</v>
      </c>
      <c r="AH4" s="4" t="s">
        <v>45</v>
      </c>
      <c r="AI4" s="4" t="s">
        <v>49</v>
      </c>
      <c r="AJ4" s="7">
        <v>43194</v>
      </c>
    </row>
    <row r="5" spans="3:36" x14ac:dyDescent="0.2">
      <c r="C5" s="4">
        <v>90</v>
      </c>
      <c r="E5" s="5">
        <v>31</v>
      </c>
      <c r="F5" s="5">
        <f>IF(AND(Table15[[#This Row],[Age]]&gt;30,Table15[[#This Row],[Age]]&lt;41),1,0)</f>
        <v>1</v>
      </c>
      <c r="G5" s="4" t="s">
        <v>41</v>
      </c>
      <c r="J5" s="4" t="s">
        <v>42</v>
      </c>
      <c r="K5" s="4">
        <v>1</v>
      </c>
      <c r="L5" s="4">
        <v>0</v>
      </c>
      <c r="M5" s="4">
        <v>0</v>
      </c>
      <c r="N5" s="4">
        <v>1</v>
      </c>
      <c r="O5" s="4">
        <v>0</v>
      </c>
      <c r="P5" s="4">
        <v>0</v>
      </c>
      <c r="Q5" s="4">
        <v>0</v>
      </c>
      <c r="R5" s="4">
        <v>1</v>
      </c>
      <c r="S5" s="4">
        <v>1</v>
      </c>
      <c r="T5" s="4">
        <v>1</v>
      </c>
      <c r="U5" s="4" t="s">
        <v>50</v>
      </c>
      <c r="V5" s="4">
        <v>1</v>
      </c>
      <c r="W5" s="4">
        <v>1</v>
      </c>
      <c r="X5" s="4">
        <v>0</v>
      </c>
      <c r="Y5" s="4">
        <v>1</v>
      </c>
      <c r="AB5" s="4" t="s">
        <v>51</v>
      </c>
      <c r="AC5" s="4">
        <v>1</v>
      </c>
      <c r="AD5" s="4">
        <v>0</v>
      </c>
      <c r="AE5" s="4">
        <v>1</v>
      </c>
      <c r="AG5" s="4" t="s">
        <v>45</v>
      </c>
      <c r="AH5" s="4" t="s">
        <v>39</v>
      </c>
      <c r="AI5" s="4" t="s">
        <v>52</v>
      </c>
      <c r="AJ5" s="7">
        <v>43433</v>
      </c>
    </row>
    <row r="6" spans="3:36" x14ac:dyDescent="0.2">
      <c r="C6" s="4">
        <v>74</v>
      </c>
      <c r="E6" s="5">
        <v>28</v>
      </c>
      <c r="F6" s="5">
        <f>IF(AND(Table15[[#This Row],[Age]]&gt;30,Table15[[#This Row],[Age]]&lt;41),1,0)</f>
        <v>0</v>
      </c>
      <c r="G6" s="4" t="s">
        <v>34</v>
      </c>
      <c r="J6" s="4" t="s">
        <v>42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4">
        <v>1</v>
      </c>
      <c r="U6" s="4" t="s">
        <v>53</v>
      </c>
      <c r="V6" s="4">
        <v>0</v>
      </c>
      <c r="W6" s="4">
        <v>1</v>
      </c>
      <c r="X6" s="4">
        <v>0</v>
      </c>
      <c r="Y6" s="4">
        <v>1</v>
      </c>
      <c r="AB6" s="4" t="s">
        <v>54</v>
      </c>
      <c r="AC6" s="4">
        <v>1</v>
      </c>
      <c r="AD6" s="4">
        <v>1</v>
      </c>
      <c r="AG6" s="4">
        <v>1</v>
      </c>
      <c r="AH6" s="4" t="s">
        <v>55</v>
      </c>
      <c r="AI6" s="4" t="s">
        <v>56</v>
      </c>
      <c r="AJ6" s="7">
        <v>43343</v>
      </c>
    </row>
    <row r="7" spans="3:36" x14ac:dyDescent="0.2">
      <c r="C7" s="4">
        <v>108</v>
      </c>
      <c r="E7" s="5">
        <v>31</v>
      </c>
      <c r="F7" s="5">
        <f>IF(AND(Table15[[#This Row],[Age]]&gt;30,Table15[[#This Row],[Age]]&lt;41),1,0)</f>
        <v>1</v>
      </c>
      <c r="G7" s="4" t="s">
        <v>41</v>
      </c>
      <c r="J7" s="4" t="s">
        <v>42</v>
      </c>
      <c r="K7" s="4">
        <v>1</v>
      </c>
      <c r="L7" s="4">
        <v>1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1</v>
      </c>
      <c r="S7" s="4">
        <v>1</v>
      </c>
      <c r="T7" s="4">
        <v>1</v>
      </c>
      <c r="U7" s="4" t="s">
        <v>57</v>
      </c>
      <c r="V7" s="4">
        <v>1</v>
      </c>
      <c r="W7" s="4">
        <v>1</v>
      </c>
      <c r="X7" s="4">
        <v>0</v>
      </c>
      <c r="Y7" s="4">
        <v>1</v>
      </c>
      <c r="Z7" s="4">
        <v>0</v>
      </c>
      <c r="AA7" s="4">
        <v>1</v>
      </c>
      <c r="AB7" s="4" t="s">
        <v>54</v>
      </c>
      <c r="AC7" s="4">
        <v>1</v>
      </c>
      <c r="AD7" s="4">
        <v>1</v>
      </c>
      <c r="AG7" s="4">
        <v>1</v>
      </c>
      <c r="AH7" s="4" t="s">
        <v>39</v>
      </c>
      <c r="AI7" s="4" t="s">
        <v>58</v>
      </c>
      <c r="AJ7" s="7">
        <v>43474</v>
      </c>
    </row>
    <row r="8" spans="3:36" x14ac:dyDescent="0.2">
      <c r="C8" s="4">
        <v>133</v>
      </c>
      <c r="E8" s="5">
        <v>19</v>
      </c>
      <c r="F8" s="5">
        <f>IF(AND(Table15[[#This Row],[Age]]&gt;30,Table15[[#This Row],[Age]]&lt;41),1,0)</f>
        <v>0</v>
      </c>
      <c r="G8" s="4" t="s">
        <v>34</v>
      </c>
      <c r="J8" s="4" t="s">
        <v>42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</v>
      </c>
      <c r="S8" s="4">
        <v>1</v>
      </c>
      <c r="T8" s="4">
        <v>1</v>
      </c>
      <c r="U8" s="4" t="s">
        <v>59</v>
      </c>
      <c r="V8" s="4">
        <v>0</v>
      </c>
      <c r="W8" s="4">
        <v>1</v>
      </c>
      <c r="X8" s="4">
        <v>0</v>
      </c>
      <c r="Y8" s="4">
        <v>1</v>
      </c>
      <c r="AB8" s="4" t="s">
        <v>60</v>
      </c>
      <c r="AC8" s="4">
        <v>1</v>
      </c>
      <c r="AD8" s="4">
        <v>0</v>
      </c>
      <c r="AE8" s="4">
        <v>1</v>
      </c>
      <c r="AG8" s="4" t="s">
        <v>61</v>
      </c>
      <c r="AH8" s="4" t="s">
        <v>39</v>
      </c>
      <c r="AI8" s="4" t="s">
        <v>62</v>
      </c>
      <c r="AJ8" s="7">
        <v>43593</v>
      </c>
    </row>
    <row r="9" spans="3:36" x14ac:dyDescent="0.2">
      <c r="C9" s="4">
        <v>69</v>
      </c>
      <c r="E9" s="5">
        <v>18</v>
      </c>
      <c r="F9" s="5">
        <f>IF(AND(Table15[[#This Row],[Age]]&gt;30,Table15[[#This Row],[Age]]&lt;41),1,0)</f>
        <v>0</v>
      </c>
      <c r="G9" s="4" t="s">
        <v>41</v>
      </c>
      <c r="J9" s="4" t="s">
        <v>35</v>
      </c>
      <c r="K9" s="4">
        <v>1</v>
      </c>
      <c r="L9" s="4">
        <v>1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1</v>
      </c>
      <c r="S9" s="4">
        <v>1</v>
      </c>
      <c r="T9" s="4">
        <v>1</v>
      </c>
      <c r="U9" s="4" t="s">
        <v>63</v>
      </c>
      <c r="V9" s="4">
        <v>1</v>
      </c>
      <c r="W9" s="4">
        <v>1</v>
      </c>
      <c r="X9" s="4">
        <v>0</v>
      </c>
      <c r="Y9" s="4">
        <v>1</v>
      </c>
      <c r="Z9" s="4">
        <v>0</v>
      </c>
      <c r="AA9" s="4">
        <v>1</v>
      </c>
      <c r="AB9" s="4" t="s">
        <v>64</v>
      </c>
      <c r="AC9" s="4">
        <v>1</v>
      </c>
      <c r="AD9" s="4">
        <v>1</v>
      </c>
      <c r="AE9" s="4">
        <v>1</v>
      </c>
      <c r="AG9" s="4">
        <v>1</v>
      </c>
      <c r="AH9" s="4" t="s">
        <v>45</v>
      </c>
      <c r="AI9" s="4" t="s">
        <v>65</v>
      </c>
      <c r="AJ9" s="7">
        <v>43287</v>
      </c>
    </row>
    <row r="10" spans="3:36" x14ac:dyDescent="0.2">
      <c r="C10" s="4">
        <v>86</v>
      </c>
      <c r="E10" s="5">
        <v>28</v>
      </c>
      <c r="F10" s="5">
        <f>IF(AND(Table15[[#This Row],[Age]]&gt;30,Table15[[#This Row],[Age]]&lt;41),1,0)</f>
        <v>0</v>
      </c>
      <c r="G10" s="4" t="s">
        <v>41</v>
      </c>
      <c r="J10" s="4" t="s">
        <v>42</v>
      </c>
      <c r="K10" s="4">
        <v>1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1</v>
      </c>
      <c r="U10" s="4" t="s">
        <v>60</v>
      </c>
      <c r="V10" s="4">
        <v>1</v>
      </c>
      <c r="W10" s="4">
        <v>1</v>
      </c>
      <c r="X10" s="4">
        <v>0</v>
      </c>
      <c r="Y10" s="4">
        <v>1</v>
      </c>
      <c r="Z10" s="4">
        <v>0</v>
      </c>
      <c r="AA10" s="4">
        <v>1</v>
      </c>
      <c r="AB10" s="4" t="s">
        <v>64</v>
      </c>
      <c r="AC10" s="4">
        <v>1</v>
      </c>
      <c r="AD10" s="4">
        <v>1</v>
      </c>
      <c r="AE10" s="4">
        <v>1</v>
      </c>
      <c r="AF10" s="4">
        <v>1</v>
      </c>
      <c r="AG10" s="4" t="s">
        <v>45</v>
      </c>
      <c r="AH10" s="4" t="s">
        <v>39</v>
      </c>
      <c r="AI10" s="4" t="s">
        <v>46</v>
      </c>
      <c r="AJ10" s="7">
        <v>43364</v>
      </c>
    </row>
    <row r="11" spans="3:36" x14ac:dyDescent="0.2">
      <c r="C11" s="4">
        <v>96</v>
      </c>
      <c r="E11" s="5">
        <v>14</v>
      </c>
      <c r="F11" s="5">
        <f>IF(AND(Table15[[#This Row],[Age]]&gt;30,Table15[[#This Row],[Age]]&lt;41),1,0)</f>
        <v>0</v>
      </c>
      <c r="G11" s="4" t="s">
        <v>41</v>
      </c>
      <c r="J11" s="4" t="s">
        <v>42</v>
      </c>
      <c r="K11" s="4">
        <v>1</v>
      </c>
      <c r="L11" s="4">
        <v>1</v>
      </c>
      <c r="M11" s="4">
        <v>0</v>
      </c>
      <c r="N11" s="4">
        <v>1</v>
      </c>
      <c r="O11" s="4">
        <v>0</v>
      </c>
      <c r="P11" s="4">
        <v>0</v>
      </c>
      <c r="Q11" s="4">
        <v>0</v>
      </c>
      <c r="R11" s="4">
        <v>1</v>
      </c>
      <c r="S11" s="4">
        <v>1</v>
      </c>
      <c r="T11" s="4">
        <v>1</v>
      </c>
      <c r="U11" s="4" t="s">
        <v>66</v>
      </c>
      <c r="V11" s="4">
        <v>0</v>
      </c>
      <c r="W11" s="4">
        <v>1</v>
      </c>
      <c r="X11" s="4">
        <v>0</v>
      </c>
      <c r="Y11" s="4">
        <v>1</v>
      </c>
      <c r="AB11" s="4" t="s">
        <v>64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 t="s">
        <v>39</v>
      </c>
      <c r="AI11" s="4" t="s">
        <v>67</v>
      </c>
      <c r="AJ11" s="7">
        <v>43420</v>
      </c>
    </row>
    <row r="12" spans="3:36" x14ac:dyDescent="0.2">
      <c r="C12" s="4">
        <v>126</v>
      </c>
      <c r="E12" s="5">
        <v>36</v>
      </c>
      <c r="F12" s="5">
        <f>IF(AND(Table15[[#This Row],[Age]]&gt;30,Table15[[#This Row],[Age]]&lt;41),1,0)</f>
        <v>1</v>
      </c>
      <c r="G12" s="4" t="s">
        <v>41</v>
      </c>
      <c r="J12" s="4" t="s">
        <v>35</v>
      </c>
      <c r="K12" s="4">
        <v>0</v>
      </c>
      <c r="L12" s="4">
        <v>0</v>
      </c>
      <c r="M12" s="4">
        <v>1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6">
        <v>1</v>
      </c>
      <c r="U12" s="4" t="s">
        <v>36</v>
      </c>
      <c r="V12" s="4">
        <v>0</v>
      </c>
      <c r="W12" s="4">
        <v>1</v>
      </c>
      <c r="X12" s="4">
        <v>1</v>
      </c>
      <c r="Y12" s="4">
        <v>1</v>
      </c>
      <c r="AB12" s="4" t="s">
        <v>268</v>
      </c>
      <c r="AC12" s="4">
        <v>1</v>
      </c>
      <c r="AD12" s="4">
        <v>0</v>
      </c>
      <c r="AG12" s="4" t="s">
        <v>38</v>
      </c>
      <c r="AH12" s="4" t="s">
        <v>39</v>
      </c>
      <c r="AI12" s="4" t="s">
        <v>69</v>
      </c>
      <c r="AJ12" s="7">
        <v>43581</v>
      </c>
    </row>
    <row r="13" spans="3:36" x14ac:dyDescent="0.2">
      <c r="C13" s="4">
        <v>2</v>
      </c>
      <c r="E13" s="5">
        <v>36</v>
      </c>
      <c r="F13" s="5">
        <f>IF(AND(Table15[[#This Row],[Age]]&gt;30,Table15[[#This Row],[Age]]&lt;41),1,0)</f>
        <v>1</v>
      </c>
      <c r="G13" s="4" t="s">
        <v>41</v>
      </c>
      <c r="J13" s="4" t="s">
        <v>35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 t="s">
        <v>70</v>
      </c>
      <c r="V13" s="4">
        <v>0</v>
      </c>
      <c r="W13" s="4">
        <v>1</v>
      </c>
      <c r="X13" s="4">
        <v>1</v>
      </c>
      <c r="Y13" s="4">
        <v>0</v>
      </c>
      <c r="AB13" s="4" t="s">
        <v>71</v>
      </c>
      <c r="AC13" s="4">
        <v>1</v>
      </c>
      <c r="AG13" s="4" t="s">
        <v>45</v>
      </c>
      <c r="AH13" s="4" t="s">
        <v>45</v>
      </c>
      <c r="AI13" s="4" t="s">
        <v>72</v>
      </c>
      <c r="AJ13" s="7">
        <v>43070</v>
      </c>
    </row>
    <row r="14" spans="3:36" x14ac:dyDescent="0.2">
      <c r="C14" s="4">
        <v>12</v>
      </c>
      <c r="E14" s="5">
        <v>56</v>
      </c>
      <c r="F14" s="5">
        <f>IF(AND(Table15[[#This Row],[Age]]&gt;30,Table15[[#This Row],[Age]]&lt;41),1,0)</f>
        <v>0</v>
      </c>
      <c r="G14" s="4" t="s">
        <v>34</v>
      </c>
      <c r="J14" s="4" t="s">
        <v>42</v>
      </c>
      <c r="K14" s="4">
        <v>0</v>
      </c>
      <c r="L14" s="4">
        <v>0</v>
      </c>
      <c r="M14" s="4">
        <v>1</v>
      </c>
      <c r="N14" s="4">
        <v>0</v>
      </c>
      <c r="O14" s="4">
        <v>0</v>
      </c>
      <c r="P14" s="4">
        <v>0</v>
      </c>
      <c r="Q14" s="4">
        <v>0</v>
      </c>
      <c r="R14" s="4">
        <v>1</v>
      </c>
      <c r="S14" s="4">
        <v>1</v>
      </c>
      <c r="T14" s="4">
        <v>0</v>
      </c>
      <c r="U14" s="4" t="s">
        <v>73</v>
      </c>
      <c r="V14" s="4">
        <v>0</v>
      </c>
      <c r="W14" s="4">
        <v>1</v>
      </c>
      <c r="X14" s="4">
        <v>1</v>
      </c>
      <c r="Y14" s="4">
        <v>0</v>
      </c>
      <c r="AB14" s="4" t="s">
        <v>71</v>
      </c>
      <c r="AC14" s="4">
        <v>1</v>
      </c>
      <c r="AG14" s="4" t="s">
        <v>45</v>
      </c>
      <c r="AH14" s="4" t="s">
        <v>45</v>
      </c>
      <c r="AI14" s="4" t="s">
        <v>74</v>
      </c>
      <c r="AJ14" s="7">
        <v>43089</v>
      </c>
    </row>
    <row r="15" spans="3:36" x14ac:dyDescent="0.2">
      <c r="C15" s="4">
        <v>18</v>
      </c>
      <c r="E15" s="5">
        <v>30</v>
      </c>
      <c r="F15" s="5">
        <f>IF(AND(Table15[[#This Row],[Age]]&gt;30,Table15[[#This Row],[Age]]&lt;41),1,0)</f>
        <v>0</v>
      </c>
      <c r="G15" s="4" t="s">
        <v>34</v>
      </c>
      <c r="J15" s="4" t="s">
        <v>35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1</v>
      </c>
      <c r="S15" s="4">
        <v>1</v>
      </c>
      <c r="T15" s="4">
        <v>0</v>
      </c>
      <c r="U15" s="4" t="s">
        <v>75</v>
      </c>
      <c r="V15" s="4">
        <v>0</v>
      </c>
      <c r="W15" s="4">
        <v>1</v>
      </c>
      <c r="X15" s="4">
        <v>1</v>
      </c>
      <c r="Y15" s="4">
        <v>0</v>
      </c>
      <c r="AB15" s="4" t="s">
        <v>71</v>
      </c>
      <c r="AC15" s="4">
        <v>1</v>
      </c>
      <c r="AG15" s="4" t="s">
        <v>45</v>
      </c>
      <c r="AH15" s="4" t="s">
        <v>45</v>
      </c>
      <c r="AI15" s="4" t="s">
        <v>40</v>
      </c>
      <c r="AJ15" s="7">
        <v>43103</v>
      </c>
    </row>
    <row r="16" spans="3:36" x14ac:dyDescent="0.2">
      <c r="C16" s="4">
        <v>92</v>
      </c>
      <c r="E16" s="5">
        <v>37</v>
      </c>
      <c r="F16" s="5">
        <f>IF(AND(Table15[[#This Row],[Age]]&gt;30,Table15[[#This Row],[Age]]&lt;41),1,0)</f>
        <v>1</v>
      </c>
      <c r="G16" s="4" t="s">
        <v>41</v>
      </c>
      <c r="J16" s="4" t="s">
        <v>42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1</v>
      </c>
      <c r="U16" s="4" t="s">
        <v>76</v>
      </c>
      <c r="V16" s="4">
        <v>1</v>
      </c>
      <c r="W16" s="4">
        <v>1</v>
      </c>
      <c r="X16" s="4">
        <v>1</v>
      </c>
      <c r="Y16" s="4">
        <v>1</v>
      </c>
      <c r="Z16" s="4">
        <v>0</v>
      </c>
      <c r="AA16" s="4">
        <v>1</v>
      </c>
      <c r="AB16" s="4" t="s">
        <v>71</v>
      </c>
      <c r="AC16" s="4">
        <v>1</v>
      </c>
      <c r="AG16" s="4" t="s">
        <v>45</v>
      </c>
      <c r="AH16" s="4" t="s">
        <v>77</v>
      </c>
      <c r="AI16" s="4" t="s">
        <v>78</v>
      </c>
      <c r="AJ16" s="7">
        <v>43104</v>
      </c>
    </row>
    <row r="17" spans="3:36" x14ac:dyDescent="0.2">
      <c r="C17" s="4">
        <v>17</v>
      </c>
      <c r="E17" s="5">
        <v>51</v>
      </c>
      <c r="F17" s="5">
        <f>IF(AND(Table15[[#This Row],[Age]]&gt;30,Table15[[#This Row],[Age]]&lt;41),1,0)</f>
        <v>0</v>
      </c>
      <c r="G17" s="4" t="s">
        <v>34</v>
      </c>
      <c r="J17" s="4" t="s">
        <v>35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</v>
      </c>
      <c r="S17" s="4">
        <v>1</v>
      </c>
      <c r="T17" s="4">
        <v>0</v>
      </c>
      <c r="U17" s="4" t="s">
        <v>79</v>
      </c>
      <c r="V17" s="4">
        <v>0</v>
      </c>
      <c r="W17" s="4">
        <v>1</v>
      </c>
      <c r="X17" s="4">
        <v>1</v>
      </c>
      <c r="Y17" s="4">
        <v>0</v>
      </c>
      <c r="AB17" s="4" t="s">
        <v>71</v>
      </c>
      <c r="AC17" s="4">
        <v>1</v>
      </c>
      <c r="AE17" s="4">
        <v>1</v>
      </c>
      <c r="AG17" s="4" t="s">
        <v>45</v>
      </c>
      <c r="AH17" s="4" t="s">
        <v>45</v>
      </c>
      <c r="AI17" s="4" t="s">
        <v>80</v>
      </c>
      <c r="AJ17" s="7">
        <v>43105</v>
      </c>
    </row>
    <row r="18" spans="3:36" x14ac:dyDescent="0.2">
      <c r="C18" s="4">
        <v>5</v>
      </c>
      <c r="E18" s="5">
        <v>49</v>
      </c>
      <c r="F18" s="5">
        <f>IF(AND(Table15[[#This Row],[Age]]&gt;30,Table15[[#This Row],[Age]]&lt;41),1,0)</f>
        <v>0</v>
      </c>
      <c r="G18" s="4" t="s">
        <v>34</v>
      </c>
      <c r="J18" s="4" t="s">
        <v>42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1</v>
      </c>
      <c r="T18" s="4">
        <v>0</v>
      </c>
      <c r="U18" s="4" t="s">
        <v>81</v>
      </c>
      <c r="V18" s="4">
        <v>0</v>
      </c>
      <c r="W18" s="4">
        <v>1</v>
      </c>
      <c r="X18" s="4">
        <v>1</v>
      </c>
      <c r="Y18" s="4">
        <v>0</v>
      </c>
      <c r="AB18" s="4" t="s">
        <v>71</v>
      </c>
      <c r="AC18" s="4">
        <v>1</v>
      </c>
      <c r="AG18" s="4" t="s">
        <v>45</v>
      </c>
      <c r="AH18" s="4" t="s">
        <v>45</v>
      </c>
      <c r="AI18" s="4" t="s">
        <v>82</v>
      </c>
      <c r="AJ18" s="7">
        <v>43110</v>
      </c>
    </row>
    <row r="19" spans="3:36" x14ac:dyDescent="0.2">
      <c r="C19" s="4">
        <v>16</v>
      </c>
      <c r="E19" s="5">
        <v>58</v>
      </c>
      <c r="F19" s="5">
        <f>IF(AND(Table15[[#This Row],[Age]]&gt;30,Table15[[#This Row],[Age]]&lt;41),1,0)</f>
        <v>0</v>
      </c>
      <c r="G19" s="4" t="s">
        <v>41</v>
      </c>
      <c r="J19" s="4" t="s">
        <v>35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1</v>
      </c>
      <c r="S19" s="4">
        <v>1</v>
      </c>
      <c r="T19" s="4">
        <v>0</v>
      </c>
      <c r="U19" s="4" t="s">
        <v>83</v>
      </c>
      <c r="V19" s="4">
        <v>0</v>
      </c>
      <c r="W19" s="4">
        <v>1</v>
      </c>
      <c r="X19" s="4">
        <v>1</v>
      </c>
      <c r="Y19" s="4">
        <v>0</v>
      </c>
      <c r="AB19" s="4" t="s">
        <v>71</v>
      </c>
      <c r="AC19" s="4">
        <v>1</v>
      </c>
      <c r="AG19" s="4" t="s">
        <v>45</v>
      </c>
      <c r="AH19" s="4" t="s">
        <v>45</v>
      </c>
      <c r="AI19" s="4" t="s">
        <v>84</v>
      </c>
      <c r="AJ19" s="7">
        <v>43111</v>
      </c>
    </row>
    <row r="20" spans="3:36" x14ac:dyDescent="0.2">
      <c r="C20" s="4">
        <v>19</v>
      </c>
      <c r="E20" s="5">
        <v>44</v>
      </c>
      <c r="F20" s="5">
        <f>IF(AND(Table15[[#This Row],[Age]]&gt;30,Table15[[#This Row],[Age]]&lt;41),1,0)</f>
        <v>0</v>
      </c>
      <c r="G20" s="4" t="s">
        <v>34</v>
      </c>
      <c r="J20" s="4" t="s">
        <v>42</v>
      </c>
      <c r="K20" s="4">
        <v>1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1</v>
      </c>
      <c r="U20" s="4" t="s">
        <v>85</v>
      </c>
      <c r="V20" s="4">
        <v>1</v>
      </c>
      <c r="W20" s="4">
        <v>1</v>
      </c>
      <c r="X20" s="4">
        <v>1</v>
      </c>
      <c r="Y20" s="4">
        <v>1</v>
      </c>
      <c r="Z20" s="4">
        <v>0</v>
      </c>
      <c r="AA20" s="4">
        <v>1</v>
      </c>
      <c r="AB20" s="4" t="s">
        <v>71</v>
      </c>
      <c r="AC20" s="4">
        <v>1</v>
      </c>
      <c r="AE20" s="4">
        <v>1</v>
      </c>
      <c r="AG20" s="4" t="s">
        <v>38</v>
      </c>
      <c r="AH20" s="4" t="s">
        <v>45</v>
      </c>
      <c r="AI20" s="4" t="s">
        <v>86</v>
      </c>
      <c r="AJ20" s="7">
        <v>43112</v>
      </c>
    </row>
    <row r="21" spans="3:36" x14ac:dyDescent="0.2">
      <c r="C21" s="4">
        <v>26</v>
      </c>
      <c r="E21" s="5">
        <v>48</v>
      </c>
      <c r="F21" s="5">
        <f>IF(AND(Table15[[#This Row],[Age]]&gt;30,Table15[[#This Row],[Age]]&lt;41),1,0)</f>
        <v>0</v>
      </c>
      <c r="G21" s="4" t="s">
        <v>41</v>
      </c>
      <c r="J21" s="4" t="s">
        <v>35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1</v>
      </c>
      <c r="T21" s="4">
        <v>0</v>
      </c>
      <c r="U21" s="4" t="s">
        <v>83</v>
      </c>
      <c r="V21" s="4">
        <v>0</v>
      </c>
      <c r="W21" s="4">
        <v>1</v>
      </c>
      <c r="X21" s="4">
        <v>1</v>
      </c>
      <c r="Y21" s="4">
        <v>0</v>
      </c>
      <c r="AB21" s="4" t="s">
        <v>71</v>
      </c>
      <c r="AC21" s="4">
        <v>1</v>
      </c>
      <c r="AG21" s="4" t="s">
        <v>45</v>
      </c>
      <c r="AH21" s="4" t="s">
        <v>45</v>
      </c>
      <c r="AI21" s="4" t="s">
        <v>87</v>
      </c>
      <c r="AJ21" s="7">
        <v>43133</v>
      </c>
    </row>
    <row r="22" spans="3:36" x14ac:dyDescent="0.2">
      <c r="C22" s="4">
        <v>35</v>
      </c>
      <c r="E22" s="5">
        <v>54</v>
      </c>
      <c r="F22" s="5">
        <f>IF(AND(Table15[[#This Row],[Age]]&gt;30,Table15[[#This Row],[Age]]&lt;41),1,0)</f>
        <v>0</v>
      </c>
      <c r="G22" s="4" t="s">
        <v>41</v>
      </c>
      <c r="J22" s="4" t="s">
        <v>42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 t="s">
        <v>75</v>
      </c>
      <c r="V22" s="4">
        <v>0</v>
      </c>
      <c r="W22" s="4">
        <v>1</v>
      </c>
      <c r="X22" s="4">
        <v>1</v>
      </c>
      <c r="Y22" s="4">
        <v>0</v>
      </c>
      <c r="AB22" s="4" t="s">
        <v>71</v>
      </c>
      <c r="AC22" s="4">
        <v>1</v>
      </c>
      <c r="AG22" s="4" t="s">
        <v>45</v>
      </c>
      <c r="AH22" s="4" t="s">
        <v>45</v>
      </c>
      <c r="AI22" s="4" t="s">
        <v>82</v>
      </c>
      <c r="AJ22" s="7">
        <v>43140</v>
      </c>
    </row>
    <row r="23" spans="3:36" x14ac:dyDescent="0.2">
      <c r="C23" s="4">
        <v>42</v>
      </c>
      <c r="E23" s="5">
        <v>51</v>
      </c>
      <c r="F23" s="5">
        <f>IF(AND(Table15[[#This Row],[Age]]&gt;30,Table15[[#This Row],[Age]]&lt;41),1,0)</f>
        <v>0</v>
      </c>
      <c r="G23" s="4" t="s">
        <v>34</v>
      </c>
      <c r="J23" s="4" t="s">
        <v>42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1</v>
      </c>
      <c r="T23" s="4">
        <v>0</v>
      </c>
      <c r="U23" s="4" t="s">
        <v>88</v>
      </c>
      <c r="V23" s="4">
        <v>0</v>
      </c>
      <c r="W23" s="4">
        <v>1</v>
      </c>
      <c r="X23" s="4">
        <v>1</v>
      </c>
      <c r="Y23" s="4">
        <v>0</v>
      </c>
      <c r="AB23" s="4" t="s">
        <v>71</v>
      </c>
      <c r="AC23" s="4">
        <v>1</v>
      </c>
      <c r="AG23" s="4" t="s">
        <v>45</v>
      </c>
      <c r="AH23" s="4" t="s">
        <v>45</v>
      </c>
      <c r="AI23" s="4" t="s">
        <v>82</v>
      </c>
      <c r="AJ23" s="7">
        <v>43145</v>
      </c>
    </row>
    <row r="24" spans="3:36" x14ac:dyDescent="0.2">
      <c r="C24" s="4">
        <v>23</v>
      </c>
      <c r="E24" s="5">
        <v>49</v>
      </c>
      <c r="F24" s="5">
        <f>IF(AND(Table15[[#This Row],[Age]]&gt;30,Table15[[#This Row],[Age]]&lt;41),1,0)</f>
        <v>0</v>
      </c>
      <c r="G24" s="4" t="s">
        <v>41</v>
      </c>
      <c r="J24" s="4" t="s">
        <v>42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 t="s">
        <v>83</v>
      </c>
      <c r="V24" s="4">
        <v>0</v>
      </c>
      <c r="W24" s="4">
        <v>1</v>
      </c>
      <c r="X24" s="4">
        <v>1</v>
      </c>
      <c r="Y24" s="4">
        <v>0</v>
      </c>
      <c r="AB24" s="4" t="s">
        <v>71</v>
      </c>
      <c r="AC24" s="4">
        <v>1</v>
      </c>
      <c r="AG24" s="4" t="s">
        <v>45</v>
      </c>
      <c r="AH24" s="4" t="s">
        <v>45</v>
      </c>
      <c r="AI24" s="4" t="s">
        <v>82</v>
      </c>
      <c r="AJ24" s="7">
        <v>43147</v>
      </c>
    </row>
    <row r="25" spans="3:36" x14ac:dyDescent="0.2">
      <c r="C25" s="4">
        <v>41</v>
      </c>
      <c r="E25" s="5">
        <v>58</v>
      </c>
      <c r="F25" s="5">
        <f>IF(AND(Table15[[#This Row],[Age]]&gt;30,Table15[[#This Row],[Age]]&lt;41),1,0)</f>
        <v>0</v>
      </c>
      <c r="G25" s="4" t="s">
        <v>41</v>
      </c>
      <c r="J25" s="4" t="s">
        <v>42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 t="s">
        <v>89</v>
      </c>
      <c r="V25" s="4">
        <v>0</v>
      </c>
      <c r="W25" s="4">
        <v>1</v>
      </c>
      <c r="X25" s="4">
        <v>1</v>
      </c>
      <c r="Y25" s="4">
        <v>0</v>
      </c>
      <c r="AB25" s="4" t="s">
        <v>71</v>
      </c>
      <c r="AC25" s="4">
        <v>1</v>
      </c>
      <c r="AG25" s="4" t="s">
        <v>45</v>
      </c>
      <c r="AH25" s="4" t="s">
        <v>45</v>
      </c>
      <c r="AI25" s="4" t="s">
        <v>90</v>
      </c>
      <c r="AJ25" s="7">
        <v>43152</v>
      </c>
    </row>
    <row r="26" spans="3:36" x14ac:dyDescent="0.2">
      <c r="C26" s="4">
        <v>46</v>
      </c>
      <c r="E26" s="5">
        <v>53</v>
      </c>
      <c r="F26" s="5">
        <f>IF(AND(Table15[[#This Row],[Age]]&gt;30,Table15[[#This Row],[Age]]&lt;41),1,0)</f>
        <v>0</v>
      </c>
      <c r="G26" s="4" t="s">
        <v>34</v>
      </c>
      <c r="J26" s="4" t="s">
        <v>35</v>
      </c>
      <c r="K26" s="4">
        <v>1</v>
      </c>
      <c r="L26" s="4">
        <v>1</v>
      </c>
      <c r="M26" s="4">
        <v>1</v>
      </c>
      <c r="N26" s="4">
        <v>1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1</v>
      </c>
      <c r="U26" s="4" t="s">
        <v>91</v>
      </c>
      <c r="V26" s="4">
        <v>1</v>
      </c>
      <c r="W26" s="4">
        <v>1</v>
      </c>
      <c r="X26" s="4">
        <v>1</v>
      </c>
      <c r="Y26" s="4">
        <v>1</v>
      </c>
      <c r="Z26" s="4">
        <v>0</v>
      </c>
      <c r="AA26" s="4">
        <v>1</v>
      </c>
      <c r="AB26" s="4" t="s">
        <v>71</v>
      </c>
      <c r="AC26" s="4">
        <v>1</v>
      </c>
      <c r="AG26" s="4" t="s">
        <v>38</v>
      </c>
      <c r="AH26" s="4" t="s">
        <v>45</v>
      </c>
      <c r="AI26" s="4" t="s">
        <v>92</v>
      </c>
      <c r="AJ26" s="7">
        <v>43159</v>
      </c>
    </row>
    <row r="27" spans="3:36" x14ac:dyDescent="0.2">
      <c r="C27" s="4">
        <v>52</v>
      </c>
      <c r="E27" s="5">
        <v>28</v>
      </c>
      <c r="F27" s="5">
        <f>IF(AND(Table15[[#This Row],[Age]]&gt;30,Table15[[#This Row],[Age]]&lt;41),1,0)</f>
        <v>0</v>
      </c>
      <c r="G27" s="4" t="s">
        <v>41</v>
      </c>
      <c r="J27" s="4" t="s">
        <v>42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 t="s">
        <v>79</v>
      </c>
      <c r="V27" s="4">
        <v>0</v>
      </c>
      <c r="W27" s="4">
        <v>1</v>
      </c>
      <c r="X27" s="4">
        <v>1</v>
      </c>
      <c r="Y27" s="4">
        <v>0</v>
      </c>
      <c r="AB27" s="4" t="s">
        <v>71</v>
      </c>
      <c r="AC27" s="4">
        <v>1</v>
      </c>
      <c r="AE27" s="4">
        <v>1</v>
      </c>
      <c r="AG27" s="4" t="s">
        <v>45</v>
      </c>
      <c r="AH27" s="4" t="s">
        <v>45</v>
      </c>
      <c r="AI27" s="4" t="s">
        <v>93</v>
      </c>
      <c r="AJ27" s="7">
        <v>43180</v>
      </c>
    </row>
    <row r="28" spans="3:36" x14ac:dyDescent="0.2">
      <c r="C28" s="4">
        <v>51</v>
      </c>
      <c r="E28" s="5">
        <v>24</v>
      </c>
      <c r="F28" s="5">
        <f>IF(AND(Table15[[#This Row],[Age]]&gt;30,Table15[[#This Row],[Age]]&lt;41),1,0)</f>
        <v>0</v>
      </c>
      <c r="G28" s="4" t="s">
        <v>41</v>
      </c>
      <c r="J28" s="4" t="s">
        <v>42</v>
      </c>
      <c r="K28" s="4">
        <v>1</v>
      </c>
      <c r="L28" s="4">
        <v>1</v>
      </c>
      <c r="M28" s="4">
        <v>1</v>
      </c>
      <c r="N28" s="4">
        <v>1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4">
        <v>1</v>
      </c>
      <c r="U28" s="4" t="s">
        <v>60</v>
      </c>
      <c r="V28" s="4">
        <v>0</v>
      </c>
      <c r="W28" s="4">
        <v>1</v>
      </c>
      <c r="X28" s="4">
        <v>1</v>
      </c>
      <c r="Y28" s="4">
        <v>1</v>
      </c>
      <c r="AB28" s="4" t="s">
        <v>71</v>
      </c>
      <c r="AC28" s="4">
        <v>1</v>
      </c>
      <c r="AG28" s="4" t="s">
        <v>38</v>
      </c>
      <c r="AH28" s="4" t="s">
        <v>45</v>
      </c>
      <c r="AI28" s="4" t="s">
        <v>94</v>
      </c>
      <c r="AJ28" s="7">
        <v>43189</v>
      </c>
    </row>
    <row r="29" spans="3:36" x14ac:dyDescent="0.2">
      <c r="C29" s="4">
        <v>55</v>
      </c>
      <c r="E29" s="5">
        <v>31</v>
      </c>
      <c r="F29" s="5">
        <f>IF(AND(Table15[[#This Row],[Age]]&gt;30,Table15[[#This Row],[Age]]&lt;41),1,0)</f>
        <v>1</v>
      </c>
      <c r="G29" s="4" t="s">
        <v>41</v>
      </c>
      <c r="J29" s="4" t="s">
        <v>35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 t="s">
        <v>75</v>
      </c>
      <c r="V29" s="4">
        <v>0</v>
      </c>
      <c r="W29" s="4">
        <v>1</v>
      </c>
      <c r="X29" s="4">
        <v>1</v>
      </c>
      <c r="Y29" s="4">
        <v>0</v>
      </c>
      <c r="AB29" s="4" t="s">
        <v>71</v>
      </c>
      <c r="AC29" s="4">
        <v>1</v>
      </c>
      <c r="AG29" s="4" t="s">
        <v>45</v>
      </c>
      <c r="AH29" s="4" t="s">
        <v>45</v>
      </c>
      <c r="AI29" s="4" t="s">
        <v>95</v>
      </c>
      <c r="AJ29" s="7">
        <v>43194</v>
      </c>
    </row>
    <row r="30" spans="3:36" x14ac:dyDescent="0.2">
      <c r="C30" s="4">
        <v>53</v>
      </c>
      <c r="E30" s="5">
        <v>23</v>
      </c>
      <c r="F30" s="5">
        <f>IF(AND(Table15[[#This Row],[Age]]&gt;30,Table15[[#This Row],[Age]]&lt;41),1,0)</f>
        <v>0</v>
      </c>
      <c r="G30" s="4" t="s">
        <v>41</v>
      </c>
      <c r="J30" s="4" t="s">
        <v>42</v>
      </c>
      <c r="K30" s="4">
        <v>1</v>
      </c>
      <c r="L30" s="4">
        <v>1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R30" s="4">
        <v>1</v>
      </c>
      <c r="S30" s="4">
        <v>1</v>
      </c>
      <c r="T30" s="4">
        <v>1</v>
      </c>
      <c r="U30" s="4" t="s">
        <v>96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 t="s">
        <v>71</v>
      </c>
      <c r="AC30" s="4">
        <v>1</v>
      </c>
      <c r="AD30" s="4">
        <v>1</v>
      </c>
      <c r="AE30" s="4">
        <v>1</v>
      </c>
      <c r="AF30" s="4">
        <v>1</v>
      </c>
      <c r="AG30" s="4" t="s">
        <v>38</v>
      </c>
      <c r="AH30" s="4" t="s">
        <v>45</v>
      </c>
      <c r="AI30" s="4" t="s">
        <v>97</v>
      </c>
      <c r="AJ30" s="7">
        <v>43203</v>
      </c>
    </row>
    <row r="31" spans="3:36" x14ac:dyDescent="0.2">
      <c r="C31" s="4">
        <v>59</v>
      </c>
      <c r="E31" s="5">
        <v>39</v>
      </c>
      <c r="F31" s="5">
        <f>IF(AND(Table15[[#This Row],[Age]]&gt;30,Table15[[#This Row],[Age]]&lt;41),1,0)</f>
        <v>1</v>
      </c>
      <c r="G31" s="4" t="s">
        <v>34</v>
      </c>
      <c r="J31" s="4" t="s">
        <v>35</v>
      </c>
      <c r="K31" s="4">
        <v>1</v>
      </c>
      <c r="L31" s="4">
        <v>1</v>
      </c>
      <c r="M31" s="4">
        <v>1</v>
      </c>
      <c r="N31" s="4">
        <v>1</v>
      </c>
      <c r="O31" s="4">
        <v>0</v>
      </c>
      <c r="P31" s="4">
        <v>0</v>
      </c>
      <c r="Q31" s="4">
        <v>0</v>
      </c>
      <c r="R31" s="4">
        <v>1</v>
      </c>
      <c r="S31" s="4">
        <v>1</v>
      </c>
      <c r="T31" s="4">
        <v>1</v>
      </c>
      <c r="U31" s="4" t="s">
        <v>98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B31" s="4" t="s">
        <v>71</v>
      </c>
      <c r="AC31" s="4">
        <v>1</v>
      </c>
      <c r="AD31" s="4">
        <v>1</v>
      </c>
      <c r="AG31" s="4" t="s">
        <v>38</v>
      </c>
      <c r="AH31" s="4" t="s">
        <v>45</v>
      </c>
      <c r="AI31" s="4" t="s">
        <v>99</v>
      </c>
      <c r="AJ31" s="7">
        <v>43210</v>
      </c>
    </row>
    <row r="32" spans="3:36" x14ac:dyDescent="0.2">
      <c r="C32" s="4">
        <v>57</v>
      </c>
      <c r="E32" s="5">
        <v>34</v>
      </c>
      <c r="F32" s="5">
        <f>IF(AND(Table15[[#This Row],[Age]]&gt;30,Table15[[#This Row],[Age]]&lt;41),1,0)</f>
        <v>1</v>
      </c>
      <c r="G32" s="4" t="s">
        <v>34</v>
      </c>
      <c r="J32" s="4" t="s">
        <v>42</v>
      </c>
      <c r="K32" s="4">
        <v>1</v>
      </c>
      <c r="L32" s="4">
        <v>1</v>
      </c>
      <c r="M32" s="4">
        <v>1</v>
      </c>
      <c r="N32" s="4">
        <v>1</v>
      </c>
      <c r="O32" s="4">
        <v>0</v>
      </c>
      <c r="P32" s="4">
        <v>0</v>
      </c>
      <c r="Q32" s="4">
        <v>1</v>
      </c>
      <c r="R32" s="4">
        <v>1</v>
      </c>
      <c r="S32" s="4">
        <v>1</v>
      </c>
      <c r="T32" s="4">
        <v>1</v>
      </c>
      <c r="U32" s="4" t="s">
        <v>100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 t="s">
        <v>71</v>
      </c>
      <c r="AC32" s="4">
        <v>1</v>
      </c>
      <c r="AD32" s="4">
        <v>1</v>
      </c>
      <c r="AE32" s="4">
        <v>1</v>
      </c>
      <c r="AF32" s="4">
        <v>1</v>
      </c>
      <c r="AG32" s="4" t="s">
        <v>45</v>
      </c>
      <c r="AH32" s="4" t="s">
        <v>45</v>
      </c>
      <c r="AI32" s="4" t="s">
        <v>101</v>
      </c>
      <c r="AJ32" s="7">
        <v>43222</v>
      </c>
    </row>
    <row r="33" spans="3:36" x14ac:dyDescent="0.2">
      <c r="C33" s="4">
        <v>60</v>
      </c>
      <c r="E33" s="5">
        <v>39</v>
      </c>
      <c r="F33" s="5">
        <f>IF(AND(Table15[[#This Row],[Age]]&gt;30,Table15[[#This Row],[Age]]&lt;41),1,0)</f>
        <v>1</v>
      </c>
      <c r="G33" s="4" t="s">
        <v>41</v>
      </c>
      <c r="J33" s="4" t="s">
        <v>35</v>
      </c>
      <c r="K33" s="4">
        <v>0</v>
      </c>
      <c r="L33" s="4">
        <v>0</v>
      </c>
      <c r="M33" s="4" t="s">
        <v>102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1</v>
      </c>
      <c r="T33" s="4">
        <v>0</v>
      </c>
      <c r="U33" s="4" t="s">
        <v>75</v>
      </c>
      <c r="V33" s="4">
        <v>0</v>
      </c>
      <c r="W33" s="4">
        <v>1</v>
      </c>
      <c r="X33" s="4">
        <v>1</v>
      </c>
      <c r="Y33" s="4">
        <v>0</v>
      </c>
      <c r="AB33" s="4" t="s">
        <v>71</v>
      </c>
      <c r="AC33" s="4">
        <v>1</v>
      </c>
      <c r="AG33" s="4" t="s">
        <v>45</v>
      </c>
      <c r="AH33" s="4" t="s">
        <v>45</v>
      </c>
      <c r="AI33" s="4" t="s">
        <v>103</v>
      </c>
      <c r="AJ33" s="7">
        <v>43224</v>
      </c>
    </row>
    <row r="34" spans="3:36" x14ac:dyDescent="0.2">
      <c r="C34" s="4">
        <v>50</v>
      </c>
      <c r="E34" s="5">
        <v>19</v>
      </c>
      <c r="F34" s="5">
        <f>IF(AND(Table15[[#This Row],[Age]]&gt;30,Table15[[#This Row],[Age]]&lt;41),1,0)</f>
        <v>0</v>
      </c>
      <c r="G34" s="4" t="s">
        <v>34</v>
      </c>
      <c r="J34" s="4" t="s">
        <v>35</v>
      </c>
      <c r="K34" s="4">
        <v>1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1</v>
      </c>
      <c r="S34" s="4">
        <v>1</v>
      </c>
      <c r="T34" s="4">
        <v>1</v>
      </c>
      <c r="U34" s="4" t="s">
        <v>91</v>
      </c>
      <c r="V34" s="4">
        <v>1</v>
      </c>
      <c r="W34" s="4">
        <v>1</v>
      </c>
      <c r="X34" s="4">
        <v>1</v>
      </c>
      <c r="Y34" s="4">
        <v>1</v>
      </c>
      <c r="Z34" s="4">
        <v>0</v>
      </c>
      <c r="AB34" s="4" t="s">
        <v>71</v>
      </c>
      <c r="AC34" s="4">
        <v>1</v>
      </c>
      <c r="AG34" s="4" t="s">
        <v>45</v>
      </c>
      <c r="AH34" s="4" t="s">
        <v>45</v>
      </c>
      <c r="AI34" s="4" t="s">
        <v>104</v>
      </c>
      <c r="AJ34" s="7">
        <v>43243</v>
      </c>
    </row>
    <row r="35" spans="3:36" x14ac:dyDescent="0.2">
      <c r="C35" s="4">
        <v>7</v>
      </c>
      <c r="E35" s="5">
        <v>31</v>
      </c>
      <c r="F35" s="5">
        <f>IF(AND(Table15[[#This Row],[Age]]&gt;30,Table15[[#This Row],[Age]]&lt;41),1,0)</f>
        <v>1</v>
      </c>
      <c r="G35" s="4" t="s">
        <v>41</v>
      </c>
      <c r="J35" s="4" t="s">
        <v>35</v>
      </c>
      <c r="K35" s="4">
        <v>1</v>
      </c>
      <c r="L35" s="4">
        <v>0</v>
      </c>
      <c r="M35" s="4">
        <v>0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4">
        <v>1</v>
      </c>
      <c r="T35" s="4">
        <v>1</v>
      </c>
      <c r="U35" s="4" t="s">
        <v>105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B35" s="4" t="s">
        <v>71</v>
      </c>
      <c r="AC35" s="4">
        <v>1</v>
      </c>
      <c r="AD35" s="4">
        <v>1</v>
      </c>
      <c r="AG35" s="4" t="s">
        <v>38</v>
      </c>
      <c r="AH35" s="4" t="s">
        <v>45</v>
      </c>
      <c r="AI35" s="4" t="s">
        <v>46</v>
      </c>
      <c r="AJ35" s="7">
        <v>43259</v>
      </c>
    </row>
    <row r="36" spans="3:36" x14ac:dyDescent="0.2">
      <c r="C36" s="4">
        <v>68</v>
      </c>
      <c r="E36" s="5">
        <v>20</v>
      </c>
      <c r="F36" s="5">
        <f>IF(AND(Table15[[#This Row],[Age]]&gt;30,Table15[[#This Row],[Age]]&lt;41),1,0)</f>
        <v>0</v>
      </c>
      <c r="G36" s="4" t="s">
        <v>41</v>
      </c>
      <c r="J36" s="4" t="s">
        <v>42</v>
      </c>
      <c r="K36" s="4">
        <v>1</v>
      </c>
      <c r="L36" s="4">
        <v>1</v>
      </c>
      <c r="M36" s="4">
        <v>0</v>
      </c>
      <c r="N36" s="4">
        <v>1</v>
      </c>
      <c r="O36" s="4">
        <v>0</v>
      </c>
      <c r="P36" s="4">
        <v>0</v>
      </c>
      <c r="Q36" s="4">
        <v>0</v>
      </c>
      <c r="R36" s="4">
        <v>1</v>
      </c>
      <c r="S36" s="4">
        <v>1</v>
      </c>
      <c r="T36" s="4">
        <v>1</v>
      </c>
      <c r="U36" s="4" t="s">
        <v>106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B36" s="4" t="s">
        <v>71</v>
      </c>
      <c r="AC36" s="4">
        <v>1</v>
      </c>
      <c r="AD36" s="4">
        <v>1</v>
      </c>
      <c r="AG36" s="4">
        <v>1</v>
      </c>
      <c r="AH36" s="4" t="s">
        <v>45</v>
      </c>
      <c r="AI36" s="4" t="s">
        <v>107</v>
      </c>
      <c r="AJ36" s="7">
        <v>43271</v>
      </c>
    </row>
    <row r="37" spans="3:36" x14ac:dyDescent="0.2">
      <c r="C37" s="4">
        <v>70</v>
      </c>
      <c r="E37" s="5">
        <v>35</v>
      </c>
      <c r="F37" s="5">
        <f>IF(AND(Table15[[#This Row],[Age]]&gt;30,Table15[[#This Row],[Age]]&lt;41),1,0)</f>
        <v>1</v>
      </c>
      <c r="G37" s="4" t="s">
        <v>34</v>
      </c>
      <c r="J37" s="4" t="s">
        <v>35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4">
        <v>0</v>
      </c>
      <c r="U37" s="4" t="s">
        <v>108</v>
      </c>
      <c r="V37" s="4">
        <v>0</v>
      </c>
      <c r="W37" s="4">
        <v>1</v>
      </c>
      <c r="X37" s="4">
        <v>1</v>
      </c>
      <c r="Y37" s="4">
        <v>0</v>
      </c>
      <c r="AB37" s="4" t="s">
        <v>71</v>
      </c>
      <c r="AC37" s="4">
        <v>1</v>
      </c>
      <c r="AG37" s="4" t="s">
        <v>45</v>
      </c>
      <c r="AH37" s="4" t="s">
        <v>39</v>
      </c>
      <c r="AI37" s="4" t="s">
        <v>45</v>
      </c>
      <c r="AJ37" s="7">
        <v>43271</v>
      </c>
    </row>
    <row r="38" spans="3:36" x14ac:dyDescent="0.2">
      <c r="C38" s="4">
        <v>71</v>
      </c>
      <c r="E38" s="5">
        <v>23</v>
      </c>
      <c r="F38" s="5">
        <f>IF(AND(Table15[[#This Row],[Age]]&gt;30,Table15[[#This Row],[Age]]&lt;41),1,0)</f>
        <v>0</v>
      </c>
      <c r="G38" s="4" t="s">
        <v>41</v>
      </c>
      <c r="J38" s="4" t="s">
        <v>42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</v>
      </c>
      <c r="T38" s="4">
        <v>0</v>
      </c>
      <c r="U38" s="4" t="s">
        <v>108</v>
      </c>
      <c r="V38" s="4">
        <v>0</v>
      </c>
      <c r="W38" s="4">
        <v>1</v>
      </c>
      <c r="X38" s="4">
        <v>1</v>
      </c>
      <c r="Y38" s="4">
        <v>0</v>
      </c>
      <c r="AB38" s="4" t="s">
        <v>71</v>
      </c>
      <c r="AC38" s="4">
        <v>1</v>
      </c>
      <c r="AG38" s="4" t="s">
        <v>45</v>
      </c>
      <c r="AH38" s="4" t="s">
        <v>39</v>
      </c>
      <c r="AI38" s="4" t="s">
        <v>109</v>
      </c>
      <c r="AJ38" s="7">
        <v>43294</v>
      </c>
    </row>
    <row r="39" spans="3:36" x14ac:dyDescent="0.2">
      <c r="C39" s="4">
        <v>76</v>
      </c>
      <c r="E39" s="5">
        <v>19</v>
      </c>
      <c r="F39" s="5">
        <f>IF(AND(Table15[[#This Row],[Age]]&gt;30,Table15[[#This Row],[Age]]&lt;41),1,0)</f>
        <v>0</v>
      </c>
      <c r="G39" s="4" t="s">
        <v>34</v>
      </c>
      <c r="J39" s="4" t="s">
        <v>35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 t="s">
        <v>110</v>
      </c>
      <c r="V39" s="4">
        <v>0</v>
      </c>
      <c r="W39" s="4">
        <v>1</v>
      </c>
      <c r="X39" s="4">
        <v>1</v>
      </c>
      <c r="Y39" s="4">
        <v>0</v>
      </c>
      <c r="AB39" s="4" t="s">
        <v>71</v>
      </c>
      <c r="AC39" s="4">
        <v>1</v>
      </c>
      <c r="AG39" s="4" t="s">
        <v>45</v>
      </c>
      <c r="AH39" s="4" t="s">
        <v>39</v>
      </c>
      <c r="AI39" s="4" t="s">
        <v>82</v>
      </c>
      <c r="AJ39" s="7">
        <v>43301</v>
      </c>
    </row>
    <row r="40" spans="3:36" x14ac:dyDescent="0.2">
      <c r="C40" s="4">
        <v>75</v>
      </c>
      <c r="E40" s="5">
        <v>39</v>
      </c>
      <c r="F40" s="5">
        <f>IF(AND(Table15[[#This Row],[Age]]&gt;30,Table15[[#This Row],[Age]]&lt;41),1,0)</f>
        <v>1</v>
      </c>
      <c r="G40" s="4" t="s">
        <v>34</v>
      </c>
      <c r="J40" s="4" t="s">
        <v>35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1</v>
      </c>
      <c r="T40" s="4">
        <v>0</v>
      </c>
      <c r="U40" s="4" t="s">
        <v>111</v>
      </c>
      <c r="V40" s="4">
        <v>0</v>
      </c>
      <c r="W40" s="4">
        <v>1</v>
      </c>
      <c r="X40" s="4">
        <v>1</v>
      </c>
      <c r="Y40" s="4">
        <v>0</v>
      </c>
      <c r="AB40" s="4" t="s">
        <v>71</v>
      </c>
      <c r="AC40" s="4">
        <v>1</v>
      </c>
      <c r="AG40" s="4" t="s">
        <v>45</v>
      </c>
      <c r="AH40" s="4" t="s">
        <v>39</v>
      </c>
      <c r="AI40" s="4" t="s">
        <v>82</v>
      </c>
      <c r="AJ40" s="7">
        <v>43306</v>
      </c>
    </row>
    <row r="41" spans="3:36" x14ac:dyDescent="0.2">
      <c r="C41" s="4">
        <v>82</v>
      </c>
      <c r="E41" s="5">
        <v>39</v>
      </c>
      <c r="F41" s="5">
        <f>IF(AND(Table15[[#This Row],[Age]]&gt;30,Table15[[#This Row],[Age]]&lt;41),1,0)</f>
        <v>1</v>
      </c>
      <c r="G41" s="4" t="s">
        <v>34</v>
      </c>
      <c r="J41" s="4" t="s">
        <v>35</v>
      </c>
      <c r="K41" s="4">
        <v>1</v>
      </c>
      <c r="L41" s="4">
        <v>1</v>
      </c>
      <c r="M41" s="4">
        <v>0</v>
      </c>
      <c r="N41" s="4">
        <v>1</v>
      </c>
      <c r="O41" s="4">
        <v>0</v>
      </c>
      <c r="P41" s="4">
        <v>0</v>
      </c>
      <c r="Q41" s="4">
        <v>1</v>
      </c>
      <c r="R41" s="4">
        <v>1</v>
      </c>
      <c r="S41" s="4">
        <v>1</v>
      </c>
      <c r="T41" s="4">
        <v>1</v>
      </c>
      <c r="U41" s="4" t="s">
        <v>112</v>
      </c>
      <c r="V41" s="4">
        <v>0</v>
      </c>
      <c r="W41" s="4">
        <v>1</v>
      </c>
      <c r="X41" s="4">
        <v>1</v>
      </c>
      <c r="Y41" s="4">
        <v>1</v>
      </c>
      <c r="AB41" s="4" t="s">
        <v>71</v>
      </c>
      <c r="AC41" s="4">
        <v>1</v>
      </c>
      <c r="AG41" s="4">
        <v>1</v>
      </c>
      <c r="AH41" s="4" t="s">
        <v>39</v>
      </c>
      <c r="AI41" s="4" t="s">
        <v>113</v>
      </c>
      <c r="AJ41" s="7">
        <v>43348</v>
      </c>
    </row>
    <row r="42" spans="3:36" x14ac:dyDescent="0.2">
      <c r="C42" s="4">
        <v>77</v>
      </c>
      <c r="E42" s="5">
        <v>34</v>
      </c>
      <c r="F42" s="5">
        <f>IF(AND(Table15[[#This Row],[Age]]&gt;30,Table15[[#This Row],[Age]]&lt;41),1,0)</f>
        <v>1</v>
      </c>
      <c r="G42" s="4" t="s">
        <v>41</v>
      </c>
      <c r="J42" s="4" t="s">
        <v>42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1</v>
      </c>
      <c r="S42" s="4">
        <v>1</v>
      </c>
      <c r="T42" s="4">
        <v>0</v>
      </c>
      <c r="U42" s="4" t="s">
        <v>114</v>
      </c>
      <c r="V42" s="4">
        <v>0</v>
      </c>
      <c r="W42" s="4">
        <v>1</v>
      </c>
      <c r="X42" s="4">
        <v>1</v>
      </c>
      <c r="Y42" s="4">
        <v>0</v>
      </c>
      <c r="AB42" s="4" t="s">
        <v>71</v>
      </c>
      <c r="AC42" s="4">
        <v>1</v>
      </c>
      <c r="AG42" s="4" t="s">
        <v>45</v>
      </c>
      <c r="AH42" s="4" t="s">
        <v>39</v>
      </c>
      <c r="AI42" s="4" t="s">
        <v>115</v>
      </c>
      <c r="AJ42" s="7">
        <v>43350</v>
      </c>
    </row>
    <row r="43" spans="3:36" x14ac:dyDescent="0.2">
      <c r="C43" s="4">
        <v>85</v>
      </c>
      <c r="E43" s="5">
        <v>23</v>
      </c>
      <c r="F43" s="5">
        <f>IF(AND(Table15[[#This Row],[Age]]&gt;30,Table15[[#This Row],[Age]]&lt;41),1,0)</f>
        <v>0</v>
      </c>
      <c r="G43" s="4" t="s">
        <v>41</v>
      </c>
      <c r="J43" s="4" t="s">
        <v>42</v>
      </c>
      <c r="K43" s="4">
        <v>1</v>
      </c>
      <c r="L43" s="4">
        <v>1</v>
      </c>
      <c r="M43" s="4">
        <v>1</v>
      </c>
      <c r="N43" s="4">
        <v>1</v>
      </c>
      <c r="O43" s="4">
        <v>0</v>
      </c>
      <c r="P43" s="4">
        <v>1</v>
      </c>
      <c r="Q43" s="4">
        <v>1</v>
      </c>
      <c r="R43" s="4">
        <v>0</v>
      </c>
      <c r="S43" s="4">
        <v>1</v>
      </c>
      <c r="T43" s="4">
        <v>1</v>
      </c>
      <c r="U43" s="4" t="s">
        <v>116</v>
      </c>
      <c r="V43" s="4">
        <v>0</v>
      </c>
      <c r="W43" s="4">
        <v>1</v>
      </c>
      <c r="X43" s="4">
        <v>1</v>
      </c>
      <c r="Y43" s="4">
        <v>1</v>
      </c>
      <c r="AB43" s="4" t="s">
        <v>71</v>
      </c>
      <c r="AC43" s="4">
        <v>1</v>
      </c>
      <c r="AG43" s="4">
        <v>1</v>
      </c>
      <c r="AH43" s="4" t="s">
        <v>39</v>
      </c>
      <c r="AI43" s="4" t="s">
        <v>117</v>
      </c>
      <c r="AJ43" s="7">
        <v>43364</v>
      </c>
    </row>
    <row r="44" spans="3:36" x14ac:dyDescent="0.2">
      <c r="C44" s="4">
        <v>83</v>
      </c>
      <c r="E44" s="5">
        <v>37</v>
      </c>
      <c r="F44" s="5">
        <f>IF(AND(Table15[[#This Row],[Age]]&gt;30,Table15[[#This Row],[Age]]&lt;41),1,0)</f>
        <v>1</v>
      </c>
      <c r="G44" s="4" t="s">
        <v>41</v>
      </c>
      <c r="J44" s="4" t="s">
        <v>35</v>
      </c>
      <c r="K44" s="4">
        <v>1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1</v>
      </c>
      <c r="T44" s="4">
        <v>1</v>
      </c>
      <c r="U44" s="4" t="s">
        <v>118</v>
      </c>
      <c r="V44" s="4">
        <v>0</v>
      </c>
      <c r="W44" s="4">
        <v>1</v>
      </c>
      <c r="X44" s="4">
        <v>1</v>
      </c>
      <c r="Y44" s="4">
        <v>1</v>
      </c>
      <c r="AB44" s="4" t="s">
        <v>71</v>
      </c>
      <c r="AC44" s="4">
        <v>1</v>
      </c>
      <c r="AG44" s="4">
        <v>1</v>
      </c>
      <c r="AH44" s="4" t="s">
        <v>39</v>
      </c>
      <c r="AI44" s="4" t="s">
        <v>119</v>
      </c>
      <c r="AJ44" s="7">
        <v>43369</v>
      </c>
    </row>
    <row r="45" spans="3:36" x14ac:dyDescent="0.2">
      <c r="C45" s="4">
        <v>87</v>
      </c>
      <c r="E45" s="5">
        <v>39</v>
      </c>
      <c r="F45" s="5">
        <f>IF(AND(Table15[[#This Row],[Age]]&gt;30,Table15[[#This Row],[Age]]&lt;41),1,0)</f>
        <v>1</v>
      </c>
      <c r="G45" s="4" t="s">
        <v>41</v>
      </c>
      <c r="J45" s="4" t="s">
        <v>42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1</v>
      </c>
      <c r="T45" s="4">
        <v>0</v>
      </c>
      <c r="U45" s="4" t="s">
        <v>120</v>
      </c>
      <c r="V45" s="4">
        <v>0</v>
      </c>
      <c r="W45" s="4">
        <v>1</v>
      </c>
      <c r="X45" s="4">
        <v>1</v>
      </c>
      <c r="Y45" s="4">
        <v>0</v>
      </c>
      <c r="AB45" s="4" t="s">
        <v>71</v>
      </c>
      <c r="AC45" s="4">
        <v>1</v>
      </c>
      <c r="AG45" s="4" t="s">
        <v>45</v>
      </c>
      <c r="AI45" s="4" t="s">
        <v>121</v>
      </c>
      <c r="AJ45" s="7">
        <v>43376</v>
      </c>
    </row>
    <row r="46" spans="3:36" x14ac:dyDescent="0.2">
      <c r="C46" s="4">
        <v>97</v>
      </c>
      <c r="E46" s="5">
        <v>15</v>
      </c>
      <c r="F46" s="5">
        <f>IF(AND(Table15[[#This Row],[Age]]&gt;30,Table15[[#This Row],[Age]]&lt;41),1,0)</f>
        <v>0</v>
      </c>
      <c r="G46" s="4" t="s">
        <v>41</v>
      </c>
      <c r="J46" s="4" t="s">
        <v>42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1</v>
      </c>
      <c r="S46" s="4">
        <v>1</v>
      </c>
      <c r="T46" s="4">
        <v>0</v>
      </c>
      <c r="U46" s="4" t="s">
        <v>122</v>
      </c>
      <c r="V46" s="4">
        <v>0</v>
      </c>
      <c r="W46" s="4">
        <v>1</v>
      </c>
      <c r="X46" s="4">
        <v>1</v>
      </c>
      <c r="Y46" s="4">
        <v>0</v>
      </c>
      <c r="AB46" s="4" t="s">
        <v>71</v>
      </c>
      <c r="AC46" s="4">
        <v>1</v>
      </c>
      <c r="AG46" s="4" t="s">
        <v>45</v>
      </c>
      <c r="AH46" s="4" t="s">
        <v>39</v>
      </c>
      <c r="AI46" s="4" t="s">
        <v>82</v>
      </c>
      <c r="AJ46" s="7">
        <v>43385</v>
      </c>
    </row>
    <row r="47" spans="3:36" x14ac:dyDescent="0.2">
      <c r="C47" s="4">
        <v>100</v>
      </c>
      <c r="E47" s="5">
        <v>31</v>
      </c>
      <c r="F47" s="5">
        <f>IF(AND(Table15[[#This Row],[Age]]&gt;30,Table15[[#This Row],[Age]]&lt;41),1,0)</f>
        <v>1</v>
      </c>
      <c r="G47" s="4" t="s">
        <v>34</v>
      </c>
      <c r="J47" s="4" t="s">
        <v>35</v>
      </c>
      <c r="K47" s="4">
        <v>1</v>
      </c>
      <c r="L47" s="4">
        <v>1</v>
      </c>
      <c r="M47" s="4">
        <v>1</v>
      </c>
      <c r="N47" s="4">
        <v>1</v>
      </c>
      <c r="O47" s="4">
        <v>0</v>
      </c>
      <c r="P47" s="4">
        <v>0</v>
      </c>
      <c r="Q47" s="4">
        <v>0</v>
      </c>
      <c r="R47" s="4">
        <v>1</v>
      </c>
      <c r="S47" s="4">
        <v>1</v>
      </c>
      <c r="T47" s="4">
        <v>1</v>
      </c>
      <c r="U47" s="4" t="s">
        <v>123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B47" s="4" t="s">
        <v>71</v>
      </c>
      <c r="AC47" s="4">
        <v>1</v>
      </c>
      <c r="AD47" s="4">
        <v>1</v>
      </c>
      <c r="AG47" s="4" t="s">
        <v>45</v>
      </c>
      <c r="AH47" s="4" t="s">
        <v>39</v>
      </c>
      <c r="AI47" s="4" t="s">
        <v>124</v>
      </c>
      <c r="AJ47" s="7">
        <v>43413</v>
      </c>
    </row>
    <row r="48" spans="3:36" x14ac:dyDescent="0.2">
      <c r="C48" s="4">
        <v>103</v>
      </c>
      <c r="E48" s="5">
        <v>39</v>
      </c>
      <c r="F48" s="5">
        <f>IF(AND(Table15[[#This Row],[Age]]&gt;30,Table15[[#This Row],[Age]]&lt;41),1,0)</f>
        <v>1</v>
      </c>
      <c r="G48" s="4" t="s">
        <v>34</v>
      </c>
      <c r="J48" s="4" t="s">
        <v>35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1</v>
      </c>
      <c r="T48" s="4">
        <v>0</v>
      </c>
      <c r="U48" s="4" t="s">
        <v>108</v>
      </c>
      <c r="V48" s="4">
        <v>0</v>
      </c>
      <c r="W48" s="4">
        <v>1</v>
      </c>
      <c r="X48" s="4">
        <v>1</v>
      </c>
      <c r="Y48" s="4">
        <v>0</v>
      </c>
      <c r="AB48" s="4" t="s">
        <v>71</v>
      </c>
      <c r="AC48" s="4">
        <v>1</v>
      </c>
      <c r="AG48" s="4" t="s">
        <v>45</v>
      </c>
      <c r="AH48" s="4" t="s">
        <v>39</v>
      </c>
      <c r="AI48" s="4" t="s">
        <v>125</v>
      </c>
      <c r="AJ48" s="7">
        <v>43418</v>
      </c>
    </row>
    <row r="49" spans="3:36" x14ac:dyDescent="0.2">
      <c r="C49" s="4">
        <v>101</v>
      </c>
      <c r="E49" s="5">
        <v>17</v>
      </c>
      <c r="F49" s="5">
        <f>IF(AND(Table15[[#This Row],[Age]]&gt;30,Table15[[#This Row],[Age]]&lt;41),1,0)</f>
        <v>0</v>
      </c>
      <c r="G49" s="4" t="s">
        <v>41</v>
      </c>
      <c r="J49" s="4" t="s">
        <v>42</v>
      </c>
      <c r="K49" s="4">
        <v>1</v>
      </c>
      <c r="L49" s="4">
        <v>1</v>
      </c>
      <c r="M49" s="4">
        <v>0</v>
      </c>
      <c r="N49" s="4">
        <v>1</v>
      </c>
      <c r="O49" s="4">
        <v>0</v>
      </c>
      <c r="P49" s="4">
        <v>1</v>
      </c>
      <c r="Q49" s="4">
        <v>0</v>
      </c>
      <c r="R49" s="4">
        <v>0</v>
      </c>
      <c r="S49" s="4">
        <v>1</v>
      </c>
      <c r="T49" s="4">
        <v>1</v>
      </c>
      <c r="U49" s="4" t="s">
        <v>126</v>
      </c>
      <c r="V49" s="4">
        <v>0</v>
      </c>
      <c r="W49" s="4">
        <v>1</v>
      </c>
      <c r="X49" s="4">
        <v>1</v>
      </c>
      <c r="Y49" s="4">
        <v>1</v>
      </c>
      <c r="AB49" s="4" t="s">
        <v>71</v>
      </c>
      <c r="AC49" s="4">
        <v>1</v>
      </c>
      <c r="AG49" s="4" t="s">
        <v>38</v>
      </c>
      <c r="AH49" s="4" t="s">
        <v>39</v>
      </c>
      <c r="AI49" s="4" t="s">
        <v>127</v>
      </c>
      <c r="AJ49" s="7">
        <v>43425</v>
      </c>
    </row>
    <row r="50" spans="3:36" x14ac:dyDescent="0.2">
      <c r="C50" s="4">
        <v>105</v>
      </c>
      <c r="E50" s="5">
        <v>19</v>
      </c>
      <c r="F50" s="5">
        <f>IF(AND(Table15[[#This Row],[Age]]&gt;30,Table15[[#This Row],[Age]]&lt;41),1,0)</f>
        <v>0</v>
      </c>
      <c r="G50" s="4" t="s">
        <v>41</v>
      </c>
      <c r="J50" s="4" t="s">
        <v>128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1</v>
      </c>
      <c r="T50" s="4">
        <v>0</v>
      </c>
      <c r="U50" s="4" t="s">
        <v>129</v>
      </c>
      <c r="V50" s="4">
        <v>0</v>
      </c>
      <c r="W50" s="4">
        <v>1</v>
      </c>
      <c r="X50" s="4">
        <v>1</v>
      </c>
      <c r="Y50" s="4">
        <v>0</v>
      </c>
      <c r="AB50" s="4" t="s">
        <v>71</v>
      </c>
      <c r="AC50" s="4">
        <v>1</v>
      </c>
      <c r="AG50" s="4" t="s">
        <v>45</v>
      </c>
      <c r="AH50" s="4" t="s">
        <v>39</v>
      </c>
      <c r="AI50" s="4" t="s">
        <v>130</v>
      </c>
      <c r="AJ50" s="7">
        <v>43451</v>
      </c>
    </row>
    <row r="51" spans="3:36" x14ac:dyDescent="0.2">
      <c r="C51" s="4">
        <v>106</v>
      </c>
      <c r="E51" s="5">
        <v>18</v>
      </c>
      <c r="F51" s="5">
        <f>IF(AND(Table15[[#This Row],[Age]]&gt;30,Table15[[#This Row],[Age]]&lt;41),1,0)</f>
        <v>0</v>
      </c>
      <c r="G51" s="4" t="s">
        <v>34</v>
      </c>
      <c r="J51" s="4" t="s">
        <v>35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1</v>
      </c>
      <c r="T51" s="4">
        <v>0</v>
      </c>
      <c r="U51" s="4" t="s">
        <v>131</v>
      </c>
      <c r="V51" s="4">
        <v>0</v>
      </c>
      <c r="W51" s="4">
        <v>1</v>
      </c>
      <c r="X51" s="4">
        <v>1</v>
      </c>
      <c r="Y51" s="4">
        <v>0</v>
      </c>
      <c r="AB51" s="4" t="s">
        <v>71</v>
      </c>
      <c r="AC51" s="4">
        <v>1</v>
      </c>
      <c r="AG51" s="4" t="s">
        <v>45</v>
      </c>
      <c r="AH51" s="4" t="s">
        <v>39</v>
      </c>
      <c r="AI51" s="4" t="s">
        <v>46</v>
      </c>
      <c r="AJ51" s="7">
        <v>43451</v>
      </c>
    </row>
    <row r="52" spans="3:36" x14ac:dyDescent="0.2">
      <c r="C52" s="4">
        <v>102</v>
      </c>
      <c r="E52" s="5">
        <v>17</v>
      </c>
      <c r="F52" s="5">
        <f>IF(AND(Table15[[#This Row],[Age]]&gt;30,Table15[[#This Row],[Age]]&lt;41),1,0)</f>
        <v>0</v>
      </c>
      <c r="G52" s="4" t="s">
        <v>41</v>
      </c>
      <c r="J52" s="4" t="s">
        <v>35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1</v>
      </c>
      <c r="S52" s="4">
        <v>1</v>
      </c>
      <c r="T52" s="4">
        <v>0</v>
      </c>
      <c r="U52" s="4" t="s">
        <v>132</v>
      </c>
      <c r="V52" s="4">
        <v>0</v>
      </c>
      <c r="W52" s="4">
        <v>1</v>
      </c>
      <c r="X52" s="4">
        <v>1</v>
      </c>
      <c r="Y52" s="4">
        <v>0</v>
      </c>
      <c r="AB52" s="4" t="s">
        <v>71</v>
      </c>
      <c r="AC52" s="4">
        <v>1</v>
      </c>
      <c r="AG52" s="4" t="s">
        <v>45</v>
      </c>
      <c r="AH52" s="4" t="s">
        <v>39</v>
      </c>
      <c r="AI52" s="4" t="s">
        <v>133</v>
      </c>
      <c r="AJ52" s="7">
        <v>43460</v>
      </c>
    </row>
    <row r="53" spans="3:36" x14ac:dyDescent="0.2">
      <c r="C53" s="4">
        <v>111</v>
      </c>
      <c r="E53" s="5">
        <v>30</v>
      </c>
      <c r="F53" s="5">
        <f>IF(AND(Table15[[#This Row],[Age]]&gt;30,Table15[[#This Row],[Age]]&lt;41),1,0)</f>
        <v>0</v>
      </c>
      <c r="G53" s="4" t="s">
        <v>41</v>
      </c>
      <c r="J53" s="4" t="s">
        <v>42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1</v>
      </c>
      <c r="S53" s="4">
        <v>1</v>
      </c>
      <c r="T53" s="4">
        <v>0</v>
      </c>
      <c r="U53" s="4" t="s">
        <v>134</v>
      </c>
      <c r="V53" s="4">
        <v>0</v>
      </c>
      <c r="W53" s="4">
        <v>1</v>
      </c>
      <c r="X53" s="4">
        <v>1</v>
      </c>
      <c r="Y53" s="4">
        <v>0</v>
      </c>
      <c r="AB53" s="4" t="s">
        <v>71</v>
      </c>
      <c r="AC53" s="4">
        <v>1</v>
      </c>
      <c r="AG53" s="4" t="s">
        <v>45</v>
      </c>
      <c r="AH53" s="4" t="s">
        <v>39</v>
      </c>
      <c r="AI53" s="4" t="s">
        <v>135</v>
      </c>
      <c r="AJ53" s="7">
        <v>43460</v>
      </c>
    </row>
    <row r="54" spans="3:36" x14ac:dyDescent="0.2">
      <c r="C54" s="4">
        <v>94</v>
      </c>
      <c r="E54" s="5">
        <v>40</v>
      </c>
      <c r="F54" s="5">
        <f>IF(AND(Table15[[#This Row],[Age]]&gt;30,Table15[[#This Row],[Age]]&lt;41),1,0)</f>
        <v>1</v>
      </c>
      <c r="G54" s="4" t="s">
        <v>41</v>
      </c>
      <c r="J54" s="4" t="s">
        <v>35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1</v>
      </c>
      <c r="T54" s="4">
        <v>0</v>
      </c>
      <c r="U54" s="4" t="s">
        <v>108</v>
      </c>
      <c r="V54" s="4">
        <v>0</v>
      </c>
      <c r="W54" s="4">
        <v>1</v>
      </c>
      <c r="X54" s="4">
        <v>1</v>
      </c>
      <c r="Y54" s="4">
        <v>0</v>
      </c>
      <c r="AB54" s="4" t="s">
        <v>71</v>
      </c>
      <c r="AC54" s="4">
        <v>1</v>
      </c>
      <c r="AG54" s="4" t="s">
        <v>45</v>
      </c>
      <c r="AH54" s="4" t="s">
        <v>39</v>
      </c>
      <c r="AI54" s="4" t="s">
        <v>136</v>
      </c>
      <c r="AJ54" s="7">
        <v>43465</v>
      </c>
    </row>
    <row r="55" spans="3:36" x14ac:dyDescent="0.2">
      <c r="C55" s="4">
        <v>114</v>
      </c>
      <c r="E55" s="5">
        <v>31</v>
      </c>
      <c r="F55" s="5">
        <f>IF(AND(Table15[[#This Row],[Age]]&gt;30,Table15[[#This Row],[Age]]&lt;41),1,0)</f>
        <v>1</v>
      </c>
      <c r="G55" s="4" t="s">
        <v>34</v>
      </c>
      <c r="J55" s="4" t="s">
        <v>35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 t="s">
        <v>132</v>
      </c>
      <c r="V55" s="4">
        <v>0</v>
      </c>
      <c r="W55" s="4">
        <v>1</v>
      </c>
      <c r="X55" s="4">
        <v>1</v>
      </c>
      <c r="Y55" s="4">
        <v>0</v>
      </c>
      <c r="AB55" s="4" t="s">
        <v>71</v>
      </c>
      <c r="AC55" s="4">
        <v>1</v>
      </c>
      <c r="AG55" s="4" t="s">
        <v>45</v>
      </c>
      <c r="AH55" s="4" t="s">
        <v>39</v>
      </c>
      <c r="AI55" s="4" t="s">
        <v>137</v>
      </c>
      <c r="AJ55" s="7">
        <v>43465</v>
      </c>
    </row>
    <row r="56" spans="3:36" x14ac:dyDescent="0.2">
      <c r="C56" s="4">
        <v>109</v>
      </c>
      <c r="E56" s="5">
        <v>24</v>
      </c>
      <c r="F56" s="5">
        <f>IF(AND(Table15[[#This Row],[Age]]&gt;30,Table15[[#This Row],[Age]]&lt;41),1,0)</f>
        <v>0</v>
      </c>
      <c r="G56" s="4" t="s">
        <v>41</v>
      </c>
      <c r="J56" s="4" t="s">
        <v>35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1</v>
      </c>
      <c r="S56" s="4">
        <v>1</v>
      </c>
      <c r="T56" s="4">
        <v>0</v>
      </c>
      <c r="U56" s="4" t="s">
        <v>138</v>
      </c>
      <c r="V56" s="4">
        <v>0</v>
      </c>
      <c r="W56" s="4">
        <v>1</v>
      </c>
      <c r="X56" s="4">
        <v>1</v>
      </c>
      <c r="Y56" s="4">
        <v>0</v>
      </c>
      <c r="AB56" s="4" t="s">
        <v>71</v>
      </c>
      <c r="AC56" s="4">
        <v>1</v>
      </c>
      <c r="AG56" s="4" t="s">
        <v>45</v>
      </c>
      <c r="AH56" s="4" t="s">
        <v>39</v>
      </c>
      <c r="AI56" s="4" t="s">
        <v>139</v>
      </c>
      <c r="AJ56" s="7">
        <v>43469</v>
      </c>
    </row>
    <row r="57" spans="3:36" x14ac:dyDescent="0.2">
      <c r="C57" s="4">
        <v>118</v>
      </c>
      <c r="E57" s="5">
        <v>29</v>
      </c>
      <c r="F57" s="5">
        <f>IF(AND(Table15[[#This Row],[Age]]&gt;30,Table15[[#This Row],[Age]]&lt;41),1,0)</f>
        <v>0</v>
      </c>
      <c r="G57" s="4" t="s">
        <v>41</v>
      </c>
      <c r="J57" s="4" t="s">
        <v>42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1</v>
      </c>
      <c r="T57" s="4">
        <v>0</v>
      </c>
      <c r="U57" s="4" t="s">
        <v>140</v>
      </c>
      <c r="V57" s="4">
        <v>0</v>
      </c>
      <c r="W57" s="4">
        <v>1</v>
      </c>
      <c r="X57" s="4">
        <v>1</v>
      </c>
      <c r="Y57" s="4">
        <v>0</v>
      </c>
      <c r="AB57" s="4" t="s">
        <v>71</v>
      </c>
      <c r="AC57" s="4">
        <v>1</v>
      </c>
      <c r="AG57" s="4" t="s">
        <v>45</v>
      </c>
      <c r="AH57" s="4" t="s">
        <v>39</v>
      </c>
      <c r="AI57" s="4" t="s">
        <v>141</v>
      </c>
      <c r="AJ57" s="7">
        <v>43490</v>
      </c>
    </row>
    <row r="58" spans="3:36" x14ac:dyDescent="0.2">
      <c r="C58" s="4">
        <v>117</v>
      </c>
      <c r="E58" s="5">
        <v>19</v>
      </c>
      <c r="F58" s="5">
        <f>IF(AND(Table15[[#This Row],[Age]]&gt;30,Table15[[#This Row],[Age]]&lt;41),1,0)</f>
        <v>0</v>
      </c>
      <c r="G58" s="4" t="s">
        <v>41</v>
      </c>
      <c r="J58" s="4" t="s">
        <v>42</v>
      </c>
      <c r="K58" s="4">
        <v>1</v>
      </c>
      <c r="L58" s="4">
        <v>1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1</v>
      </c>
      <c r="S58" s="4">
        <v>1</v>
      </c>
      <c r="T58" s="4">
        <v>1</v>
      </c>
      <c r="U58" s="4" t="s">
        <v>142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 t="s">
        <v>71</v>
      </c>
      <c r="AC58" s="4">
        <v>1</v>
      </c>
      <c r="AD58" s="4">
        <v>1</v>
      </c>
      <c r="AE58" s="4">
        <v>1</v>
      </c>
      <c r="AF58" s="4">
        <v>1</v>
      </c>
      <c r="AG58" s="4" t="s">
        <v>38</v>
      </c>
      <c r="AH58" s="4" t="s">
        <v>39</v>
      </c>
      <c r="AI58" s="4" t="s">
        <v>143</v>
      </c>
      <c r="AJ58" s="7">
        <v>43495</v>
      </c>
    </row>
    <row r="59" spans="3:36" x14ac:dyDescent="0.2">
      <c r="C59" s="4">
        <v>125</v>
      </c>
      <c r="E59" s="5">
        <v>40</v>
      </c>
      <c r="F59" s="5">
        <f>IF(AND(Table15[[#This Row],[Age]]&gt;30,Table15[[#This Row],[Age]]&lt;41),1,0)</f>
        <v>1</v>
      </c>
      <c r="G59" s="4" t="s">
        <v>34</v>
      </c>
      <c r="J59" s="4" t="s">
        <v>42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1</v>
      </c>
      <c r="S59" s="4">
        <v>1</v>
      </c>
      <c r="T59" s="4">
        <v>0</v>
      </c>
      <c r="U59" s="4" t="s">
        <v>108</v>
      </c>
      <c r="V59" s="4">
        <v>0</v>
      </c>
      <c r="W59" s="4">
        <v>1</v>
      </c>
      <c r="X59" s="4">
        <v>1</v>
      </c>
      <c r="Y59" s="4">
        <v>0</v>
      </c>
      <c r="AB59" s="4" t="s">
        <v>71</v>
      </c>
      <c r="AC59" s="4">
        <v>1</v>
      </c>
      <c r="AG59" s="4" t="s">
        <v>45</v>
      </c>
      <c r="AH59" s="4" t="s">
        <v>39</v>
      </c>
      <c r="AI59" s="4" t="s">
        <v>144</v>
      </c>
      <c r="AJ59" s="7">
        <v>43537</v>
      </c>
    </row>
    <row r="60" spans="3:36" x14ac:dyDescent="0.2">
      <c r="C60" s="4">
        <v>113</v>
      </c>
      <c r="E60" s="5">
        <v>18</v>
      </c>
      <c r="F60" s="5">
        <f>IF(AND(Table15[[#This Row],[Age]]&gt;30,Table15[[#This Row],[Age]]&lt;41),1,0)</f>
        <v>0</v>
      </c>
      <c r="G60" s="4" t="s">
        <v>34</v>
      </c>
      <c r="J60" s="4" t="s">
        <v>42</v>
      </c>
      <c r="K60" s="4">
        <v>1</v>
      </c>
      <c r="L60" s="4">
        <v>1</v>
      </c>
      <c r="M60" s="4">
        <v>0</v>
      </c>
      <c r="N60" s="4">
        <v>1</v>
      </c>
      <c r="O60" s="4">
        <v>0</v>
      </c>
      <c r="P60" s="4">
        <v>0</v>
      </c>
      <c r="Q60" s="4">
        <v>0</v>
      </c>
      <c r="R60" s="4">
        <v>0</v>
      </c>
      <c r="S60" s="4">
        <v>1</v>
      </c>
      <c r="T60" s="4">
        <v>1</v>
      </c>
      <c r="U60" s="4" t="s">
        <v>145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B60" s="4" t="s">
        <v>71</v>
      </c>
      <c r="AC60" s="4">
        <v>1</v>
      </c>
      <c r="AD60" s="4">
        <v>1</v>
      </c>
      <c r="AG60" s="4" t="s">
        <v>38</v>
      </c>
      <c r="AH60" s="4" t="s">
        <v>39</v>
      </c>
      <c r="AI60" s="4" t="s">
        <v>146</v>
      </c>
      <c r="AJ60" s="7">
        <v>43539</v>
      </c>
    </row>
    <row r="61" spans="3:36" x14ac:dyDescent="0.2">
      <c r="C61" s="4">
        <v>128</v>
      </c>
      <c r="E61" s="5">
        <v>16</v>
      </c>
      <c r="F61" s="5">
        <f>IF(AND(Table15[[#This Row],[Age]]&gt;30,Table15[[#This Row],[Age]]&lt;41),1,0)</f>
        <v>0</v>
      </c>
      <c r="G61" s="4" t="s">
        <v>41</v>
      </c>
      <c r="J61" s="4" t="s">
        <v>35</v>
      </c>
      <c r="K61" s="4">
        <v>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1</v>
      </c>
      <c r="T61" s="4">
        <v>0</v>
      </c>
      <c r="U61" s="4" t="s">
        <v>147</v>
      </c>
      <c r="V61" s="4">
        <v>0</v>
      </c>
      <c r="W61" s="4">
        <v>1</v>
      </c>
      <c r="X61" s="4">
        <v>1</v>
      </c>
      <c r="Y61" s="4">
        <v>0</v>
      </c>
      <c r="AB61" s="4" t="s">
        <v>71</v>
      </c>
      <c r="AC61" s="4">
        <v>1</v>
      </c>
      <c r="AG61" s="4" t="s">
        <v>45</v>
      </c>
      <c r="AH61" s="4" t="s">
        <v>39</v>
      </c>
      <c r="AI61" s="4" t="s">
        <v>148</v>
      </c>
      <c r="AJ61" s="7">
        <v>43544</v>
      </c>
    </row>
    <row r="62" spans="3:36" x14ac:dyDescent="0.2">
      <c r="C62" s="4">
        <v>123</v>
      </c>
      <c r="E62" s="5">
        <v>35</v>
      </c>
      <c r="F62" s="5">
        <f>IF(AND(Table15[[#This Row],[Age]]&gt;30,Table15[[#This Row],[Age]]&lt;41),1,0)</f>
        <v>1</v>
      </c>
      <c r="G62" s="4" t="s">
        <v>34</v>
      </c>
      <c r="J62" s="4" t="s">
        <v>42</v>
      </c>
      <c r="K62" s="4">
        <v>1</v>
      </c>
      <c r="L62" s="4">
        <v>1</v>
      </c>
      <c r="M62" s="4">
        <v>0</v>
      </c>
      <c r="N62" s="4">
        <v>1</v>
      </c>
      <c r="O62" s="4">
        <v>0</v>
      </c>
      <c r="P62" s="4">
        <v>1</v>
      </c>
      <c r="Q62" s="4">
        <v>0</v>
      </c>
      <c r="R62" s="4">
        <v>1</v>
      </c>
      <c r="S62" s="4">
        <v>1</v>
      </c>
      <c r="T62" s="4">
        <v>1</v>
      </c>
      <c r="U62" s="4" t="s">
        <v>48</v>
      </c>
      <c r="V62" s="4">
        <v>1</v>
      </c>
      <c r="W62" s="4">
        <v>1</v>
      </c>
      <c r="X62" s="4">
        <v>1</v>
      </c>
      <c r="Y62" s="4">
        <v>1</v>
      </c>
      <c r="Z62" s="4">
        <v>0</v>
      </c>
      <c r="AB62" s="4" t="s">
        <v>71</v>
      </c>
      <c r="AC62" s="4">
        <v>1</v>
      </c>
      <c r="AD62" s="4">
        <v>0</v>
      </c>
      <c r="AG62" s="4" t="s">
        <v>38</v>
      </c>
      <c r="AH62" s="4" t="s">
        <v>39</v>
      </c>
      <c r="AI62" s="4" t="s">
        <v>149</v>
      </c>
      <c r="AJ62" s="7">
        <v>43546</v>
      </c>
    </row>
    <row r="63" spans="3:36" x14ac:dyDescent="0.2">
      <c r="C63" s="4">
        <v>142</v>
      </c>
      <c r="E63" s="5">
        <v>33</v>
      </c>
      <c r="F63" s="5">
        <f>IF(AND(Table15[[#This Row],[Age]]&gt;30,Table15[[#This Row],[Age]]&lt;41),1,0)</f>
        <v>1</v>
      </c>
      <c r="G63" s="4" t="s">
        <v>34</v>
      </c>
      <c r="J63" s="4" t="s">
        <v>35</v>
      </c>
      <c r="K63" s="4">
        <v>1</v>
      </c>
      <c r="L63" s="4">
        <v>1</v>
      </c>
      <c r="M63" s="4">
        <v>1</v>
      </c>
      <c r="N63" s="4">
        <v>1</v>
      </c>
      <c r="O63" s="4">
        <v>0</v>
      </c>
      <c r="P63" s="4">
        <v>0</v>
      </c>
      <c r="Q63" s="4">
        <v>1</v>
      </c>
      <c r="R63" s="4">
        <v>0</v>
      </c>
      <c r="S63" s="4">
        <v>1</v>
      </c>
      <c r="T63" s="4">
        <v>1</v>
      </c>
      <c r="U63" s="4" t="s">
        <v>150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B63" s="4" t="s">
        <v>71</v>
      </c>
      <c r="AC63" s="4">
        <v>1</v>
      </c>
      <c r="AD63" s="4">
        <v>1</v>
      </c>
      <c r="AG63" s="4" t="s">
        <v>45</v>
      </c>
      <c r="AH63" s="4" t="s">
        <v>151</v>
      </c>
      <c r="AI63" s="4" t="s">
        <v>152</v>
      </c>
      <c r="AJ63" s="7">
        <v>43566</v>
      </c>
    </row>
    <row r="64" spans="3:36" x14ac:dyDescent="0.2">
      <c r="C64" s="4">
        <v>138</v>
      </c>
      <c r="E64" s="5">
        <v>25</v>
      </c>
      <c r="F64" s="5">
        <f>IF(AND(Table15[[#This Row],[Age]]&gt;30,Table15[[#This Row],[Age]]&lt;41),1,0)</f>
        <v>0</v>
      </c>
      <c r="G64" s="4" t="s">
        <v>34</v>
      </c>
      <c r="J64" s="4" t="s">
        <v>35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1</v>
      </c>
      <c r="T64" s="4">
        <v>0</v>
      </c>
      <c r="U64" s="4" t="s">
        <v>75</v>
      </c>
      <c r="V64" s="4">
        <v>0</v>
      </c>
      <c r="W64" s="4">
        <v>1</v>
      </c>
      <c r="X64" s="4">
        <v>1</v>
      </c>
      <c r="Y64" s="4">
        <v>0</v>
      </c>
      <c r="AB64" s="4" t="s">
        <v>71</v>
      </c>
      <c r="AC64" s="4">
        <v>1</v>
      </c>
      <c r="AG64" s="4" t="s">
        <v>45</v>
      </c>
      <c r="AH64" s="4" t="s">
        <v>39</v>
      </c>
      <c r="AI64" s="4" t="s">
        <v>153</v>
      </c>
      <c r="AJ64" s="7">
        <v>43567</v>
      </c>
    </row>
    <row r="65" spans="1:36" x14ac:dyDescent="0.2">
      <c r="C65" s="4">
        <v>139</v>
      </c>
      <c r="E65" s="5">
        <v>16</v>
      </c>
      <c r="F65" s="5">
        <f>IF(AND(Table15[[#This Row],[Age]]&gt;30,Table15[[#This Row],[Age]]&lt;41),1,0)</f>
        <v>0</v>
      </c>
      <c r="G65" s="4" t="s">
        <v>34</v>
      </c>
      <c r="J65" s="4" t="s">
        <v>35</v>
      </c>
      <c r="K65" s="4">
        <v>1</v>
      </c>
      <c r="L65" s="4">
        <v>1</v>
      </c>
      <c r="M65" s="4">
        <v>0</v>
      </c>
      <c r="N65" s="4">
        <v>1</v>
      </c>
      <c r="O65" s="4">
        <v>0</v>
      </c>
      <c r="P65" s="4">
        <v>0</v>
      </c>
      <c r="Q65" s="4">
        <v>0</v>
      </c>
      <c r="R65" s="4">
        <v>1</v>
      </c>
      <c r="S65" s="4">
        <v>1</v>
      </c>
      <c r="T65" s="4">
        <v>1</v>
      </c>
      <c r="U65" s="4" t="s">
        <v>126</v>
      </c>
      <c r="V65" s="4">
        <v>0</v>
      </c>
      <c r="W65" s="4">
        <v>1</v>
      </c>
      <c r="X65" s="4">
        <v>1</v>
      </c>
      <c r="Y65" s="4">
        <v>1</v>
      </c>
      <c r="AB65" s="4" t="s">
        <v>71</v>
      </c>
      <c r="AC65" s="4">
        <v>1</v>
      </c>
      <c r="AG65" s="4" t="s">
        <v>38</v>
      </c>
      <c r="AH65" s="4" t="s">
        <v>39</v>
      </c>
      <c r="AI65" s="4" t="s">
        <v>154</v>
      </c>
      <c r="AJ65" s="7">
        <v>43579</v>
      </c>
    </row>
    <row r="66" spans="1:36" x14ac:dyDescent="0.2">
      <c r="C66" s="4">
        <v>143</v>
      </c>
      <c r="E66" s="5">
        <v>37</v>
      </c>
      <c r="F66" s="5">
        <f>IF(AND(Table15[[#This Row],[Age]]&gt;30,Table15[[#This Row],[Age]]&lt;41),1,0)</f>
        <v>1</v>
      </c>
      <c r="G66" s="4" t="s">
        <v>41</v>
      </c>
      <c r="J66" s="4" t="s">
        <v>42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1</v>
      </c>
      <c r="T66" s="4">
        <v>0</v>
      </c>
      <c r="U66" s="4" t="s">
        <v>155</v>
      </c>
      <c r="V66" s="4">
        <v>0</v>
      </c>
      <c r="W66" s="4">
        <v>1</v>
      </c>
      <c r="X66" s="4">
        <v>1</v>
      </c>
      <c r="Y66" s="4">
        <v>0</v>
      </c>
      <c r="AB66" s="4" t="s">
        <v>71</v>
      </c>
      <c r="AC66" s="4">
        <v>1</v>
      </c>
      <c r="AG66" s="4" t="s">
        <v>45</v>
      </c>
      <c r="AH66" s="4" t="s">
        <v>39</v>
      </c>
      <c r="AI66" s="4" t="s">
        <v>82</v>
      </c>
      <c r="AJ66" s="7">
        <v>43602</v>
      </c>
    </row>
    <row r="67" spans="1:36" x14ac:dyDescent="0.2">
      <c r="C67" s="4">
        <v>136</v>
      </c>
      <c r="E67" s="5">
        <v>35</v>
      </c>
      <c r="F67" s="5">
        <f>IF(AND(Table15[[#This Row],[Age]]&gt;30,Table15[[#This Row],[Age]]&lt;41),1,0)</f>
        <v>1</v>
      </c>
      <c r="G67" s="4" t="s">
        <v>34</v>
      </c>
      <c r="J67" s="4" t="s">
        <v>42</v>
      </c>
      <c r="K67" s="4">
        <v>1</v>
      </c>
      <c r="L67" s="4">
        <v>1</v>
      </c>
      <c r="M67" s="4">
        <v>1</v>
      </c>
      <c r="N67" s="4">
        <v>1</v>
      </c>
      <c r="O67" s="4">
        <v>0</v>
      </c>
      <c r="P67" s="4">
        <v>0</v>
      </c>
      <c r="Q67" s="4">
        <v>0</v>
      </c>
      <c r="R67" s="4">
        <v>1</v>
      </c>
      <c r="S67" s="4">
        <v>1</v>
      </c>
      <c r="T67" s="4">
        <v>1</v>
      </c>
      <c r="U67" s="4" t="s">
        <v>156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B67" s="4" t="s">
        <v>71</v>
      </c>
      <c r="AC67" s="4">
        <v>1</v>
      </c>
      <c r="AD67" s="4">
        <v>1</v>
      </c>
      <c r="AG67" s="4" t="s">
        <v>38</v>
      </c>
      <c r="AH67" s="4" t="s">
        <v>39</v>
      </c>
      <c r="AI67" s="4" t="s">
        <v>46</v>
      </c>
      <c r="AJ67" s="7">
        <v>43621</v>
      </c>
    </row>
    <row r="68" spans="1:36" x14ac:dyDescent="0.2">
      <c r="C68" s="4">
        <v>4</v>
      </c>
      <c r="E68" s="5">
        <v>43</v>
      </c>
      <c r="F68" s="5">
        <f>IF(AND(Table15[[#This Row],[Age]]&gt;30,Table15[[#This Row],[Age]]&lt;41),1,0)</f>
        <v>0</v>
      </c>
      <c r="G68" s="4" t="s">
        <v>41</v>
      </c>
      <c r="J68" s="4" t="s">
        <v>42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1</v>
      </c>
      <c r="T68" s="4">
        <v>0</v>
      </c>
      <c r="U68" s="4" t="s">
        <v>75</v>
      </c>
      <c r="V68" s="4">
        <v>0</v>
      </c>
      <c r="W68" s="4">
        <v>1</v>
      </c>
      <c r="X68" s="4">
        <v>1</v>
      </c>
      <c r="Y68" s="4">
        <v>0</v>
      </c>
      <c r="AB68" s="4" t="s">
        <v>267</v>
      </c>
      <c r="AC68" s="4">
        <v>1</v>
      </c>
      <c r="AG68" s="4" t="s">
        <v>45</v>
      </c>
      <c r="AH68" s="4" t="s">
        <v>45</v>
      </c>
      <c r="AI68" s="4" t="s">
        <v>158</v>
      </c>
      <c r="AJ68" s="7">
        <v>43084</v>
      </c>
    </row>
    <row r="69" spans="1:36" x14ac:dyDescent="0.2">
      <c r="C69" s="4">
        <v>110</v>
      </c>
      <c r="E69" s="5">
        <v>16</v>
      </c>
      <c r="F69" s="5">
        <f>IF(AND(Table15[[#This Row],[Age]]&gt;30,Table15[[#This Row],[Age]]&lt;41),1,0)</f>
        <v>0</v>
      </c>
      <c r="G69" s="4" t="s">
        <v>41</v>
      </c>
      <c r="J69" s="4" t="s">
        <v>42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1</v>
      </c>
      <c r="T69" s="4">
        <v>0</v>
      </c>
      <c r="U69" s="4" t="s">
        <v>159</v>
      </c>
      <c r="V69" s="4">
        <v>0</v>
      </c>
      <c r="W69" s="4">
        <v>1</v>
      </c>
      <c r="X69" s="4">
        <v>1</v>
      </c>
      <c r="Y69" s="4">
        <v>0</v>
      </c>
      <c r="AB69" s="4" t="s">
        <v>267</v>
      </c>
      <c r="AC69" s="4">
        <v>1</v>
      </c>
      <c r="AG69" s="4" t="s">
        <v>45</v>
      </c>
      <c r="AH69" s="4" t="s">
        <v>160</v>
      </c>
      <c r="AI69" s="4" t="s">
        <v>82</v>
      </c>
      <c r="AJ69" s="7">
        <v>43460</v>
      </c>
    </row>
    <row r="70" spans="1:36" x14ac:dyDescent="0.2">
      <c r="C70" s="4">
        <v>27</v>
      </c>
      <c r="E70" s="5">
        <v>42</v>
      </c>
      <c r="F70" s="5">
        <f>IF(AND(Table15[[#This Row],[Age]]&gt;30,Table15[[#This Row],[Age]]&lt;41),1,0)</f>
        <v>0</v>
      </c>
      <c r="G70" s="4" t="s">
        <v>41</v>
      </c>
      <c r="J70" s="4" t="s">
        <v>42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1</v>
      </c>
      <c r="T70" s="4">
        <v>0</v>
      </c>
      <c r="U70" s="4" t="s">
        <v>161</v>
      </c>
      <c r="V70" s="4">
        <v>0</v>
      </c>
      <c r="W70" s="4">
        <v>1</v>
      </c>
      <c r="X70" s="4">
        <v>0</v>
      </c>
      <c r="Y70" s="6">
        <v>0</v>
      </c>
      <c r="Z70" s="6"/>
      <c r="AA70" s="6"/>
      <c r="AB70" s="4" t="s">
        <v>267</v>
      </c>
      <c r="AC70" s="4">
        <v>1</v>
      </c>
      <c r="AG70" s="4" t="s">
        <v>45</v>
      </c>
      <c r="AH70" s="4" t="s">
        <v>45</v>
      </c>
      <c r="AI70" s="4" t="s">
        <v>162</v>
      </c>
      <c r="AJ70" s="7">
        <v>43117</v>
      </c>
    </row>
    <row r="71" spans="1:36" x14ac:dyDescent="0.2">
      <c r="C71" s="4">
        <v>30</v>
      </c>
      <c r="E71" s="5">
        <v>18</v>
      </c>
      <c r="F71" s="5">
        <f>IF(AND(Table15[[#This Row],[Age]]&gt;30,Table15[[#This Row],[Age]]&lt;41),1,0)</f>
        <v>0</v>
      </c>
      <c r="G71" s="4" t="s">
        <v>34</v>
      </c>
      <c r="J71" s="4" t="s">
        <v>35</v>
      </c>
      <c r="K71" s="4">
        <v>1</v>
      </c>
      <c r="L71" s="4">
        <v>1</v>
      </c>
      <c r="M71" s="4">
        <v>1</v>
      </c>
      <c r="N71" s="4">
        <v>1</v>
      </c>
      <c r="O71" s="4">
        <v>0</v>
      </c>
      <c r="P71" s="4">
        <v>0</v>
      </c>
      <c r="Q71" s="4">
        <v>0</v>
      </c>
      <c r="R71" s="4">
        <v>0</v>
      </c>
      <c r="S71" s="4">
        <v>1</v>
      </c>
      <c r="T71" s="4">
        <v>1</v>
      </c>
      <c r="U71" s="4" t="s">
        <v>163</v>
      </c>
      <c r="V71" s="4">
        <v>1</v>
      </c>
      <c r="W71" s="4">
        <v>1</v>
      </c>
      <c r="X71" s="4">
        <v>0</v>
      </c>
      <c r="Y71" s="4">
        <v>1</v>
      </c>
      <c r="Z71" s="4">
        <v>0</v>
      </c>
      <c r="AA71" s="4">
        <v>1</v>
      </c>
      <c r="AB71" s="4" t="s">
        <v>164</v>
      </c>
      <c r="AC71" s="4">
        <v>1</v>
      </c>
      <c r="AD71" s="4">
        <v>1</v>
      </c>
      <c r="AE71" s="4">
        <v>1</v>
      </c>
      <c r="AF71" s="4">
        <v>1</v>
      </c>
      <c r="AG71" s="4" t="s">
        <v>38</v>
      </c>
      <c r="AH71" s="4" t="s">
        <v>45</v>
      </c>
      <c r="AI71" s="4" t="s">
        <v>266</v>
      </c>
      <c r="AJ71" s="7">
        <v>43133</v>
      </c>
    </row>
    <row r="72" spans="1:36" x14ac:dyDescent="0.2">
      <c r="C72" s="4">
        <v>89</v>
      </c>
      <c r="E72" s="5">
        <v>39</v>
      </c>
      <c r="F72" s="5">
        <f>IF(AND(Table15[[#This Row],[Age]]&gt;30,Table15[[#This Row],[Age]]&lt;41),1,0)</f>
        <v>1</v>
      </c>
      <c r="G72" s="4" t="s">
        <v>41</v>
      </c>
      <c r="J72" s="4" t="s">
        <v>35</v>
      </c>
      <c r="K72" s="4">
        <v>1</v>
      </c>
      <c r="L72" s="4">
        <v>1</v>
      </c>
      <c r="M72" s="4">
        <v>0</v>
      </c>
      <c r="N72" s="4">
        <v>1</v>
      </c>
      <c r="O72" s="4">
        <v>0</v>
      </c>
      <c r="P72" s="4">
        <v>0</v>
      </c>
      <c r="Q72" s="4">
        <v>0</v>
      </c>
      <c r="R72" s="4">
        <v>1</v>
      </c>
      <c r="S72" s="4">
        <v>1</v>
      </c>
      <c r="T72" s="4">
        <v>1</v>
      </c>
      <c r="U72" s="4" t="s">
        <v>166</v>
      </c>
      <c r="V72" s="4">
        <v>1</v>
      </c>
      <c r="W72" s="4">
        <v>1</v>
      </c>
      <c r="X72" s="4">
        <v>0</v>
      </c>
      <c r="Y72" s="4">
        <v>1</v>
      </c>
      <c r="Z72" s="4">
        <v>0</v>
      </c>
      <c r="AA72" s="4">
        <v>1</v>
      </c>
      <c r="AB72" s="4" t="s">
        <v>164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 t="s">
        <v>39</v>
      </c>
      <c r="AI72" s="4" t="s">
        <v>167</v>
      </c>
      <c r="AJ72" s="7">
        <v>43441</v>
      </c>
    </row>
    <row r="73" spans="1:36" x14ac:dyDescent="0.2">
      <c r="C73" s="4">
        <v>121</v>
      </c>
      <c r="E73" s="5">
        <v>15</v>
      </c>
      <c r="F73" s="5">
        <f>IF(AND(Table15[[#This Row],[Age]]&gt;30,Table15[[#This Row],[Age]]&lt;41),1,0)</f>
        <v>0</v>
      </c>
      <c r="G73" s="4" t="s">
        <v>34</v>
      </c>
      <c r="J73" s="4" t="s">
        <v>35</v>
      </c>
      <c r="K73" s="4">
        <v>1</v>
      </c>
      <c r="L73" s="4">
        <v>0</v>
      </c>
      <c r="M73" s="4">
        <v>1</v>
      </c>
      <c r="N73" s="4">
        <v>1</v>
      </c>
      <c r="O73" s="4">
        <v>0</v>
      </c>
      <c r="P73" s="4">
        <v>0</v>
      </c>
      <c r="Q73" s="4">
        <v>0</v>
      </c>
      <c r="R73" s="4">
        <v>1</v>
      </c>
      <c r="S73" s="4">
        <v>1</v>
      </c>
      <c r="T73" s="4">
        <v>1</v>
      </c>
      <c r="U73" s="4" t="s">
        <v>126</v>
      </c>
      <c r="V73" s="4">
        <v>0</v>
      </c>
      <c r="W73" s="4">
        <v>1</v>
      </c>
      <c r="X73" s="4">
        <v>0</v>
      </c>
      <c r="Y73" s="4">
        <v>1</v>
      </c>
      <c r="AB73" s="4" t="s">
        <v>168</v>
      </c>
      <c r="AC73" s="4">
        <v>1</v>
      </c>
      <c r="AD73" s="4">
        <v>1</v>
      </c>
      <c r="AG73" s="4" t="s">
        <v>45</v>
      </c>
      <c r="AH73" s="4" t="s">
        <v>39</v>
      </c>
      <c r="AI73" s="4" t="s">
        <v>109</v>
      </c>
      <c r="AJ73" s="7">
        <v>43530</v>
      </c>
    </row>
    <row r="74" spans="1:36" x14ac:dyDescent="0.2">
      <c r="C74" s="4">
        <v>115</v>
      </c>
      <c r="E74" s="5">
        <v>24</v>
      </c>
      <c r="F74" s="5">
        <f>IF(AND(Table15[[#This Row],[Age]]&gt;30,Table15[[#This Row],[Age]]&lt;41),1,0)</f>
        <v>0</v>
      </c>
      <c r="G74" s="4" t="s">
        <v>34</v>
      </c>
      <c r="J74" s="4" t="s">
        <v>42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1</v>
      </c>
      <c r="T74" s="4">
        <v>0</v>
      </c>
      <c r="U74" s="4" t="s">
        <v>169</v>
      </c>
      <c r="V74" s="4">
        <v>0</v>
      </c>
      <c r="W74" s="4">
        <v>1</v>
      </c>
      <c r="X74" s="4">
        <v>0</v>
      </c>
      <c r="Y74" s="4">
        <v>0</v>
      </c>
      <c r="AB74" s="4" t="s">
        <v>168</v>
      </c>
      <c r="AC74" s="4">
        <v>1</v>
      </c>
      <c r="AD74" s="4">
        <v>1</v>
      </c>
      <c r="AG74" s="4" t="s">
        <v>45</v>
      </c>
      <c r="AH74" s="4" t="s">
        <v>39</v>
      </c>
      <c r="AI74" s="4" t="s">
        <v>74</v>
      </c>
      <c r="AJ74" s="7">
        <v>43586</v>
      </c>
    </row>
    <row r="75" spans="1:36" x14ac:dyDescent="0.2">
      <c r="C75" s="4">
        <v>119</v>
      </c>
      <c r="E75" s="5">
        <v>21</v>
      </c>
      <c r="F75" s="5">
        <f>IF(AND(Table15[[#This Row],[Age]]&gt;30,Table15[[#This Row],[Age]]&lt;41),1,0)</f>
        <v>0</v>
      </c>
      <c r="G75" s="4" t="s">
        <v>34</v>
      </c>
      <c r="J75" s="4" t="s">
        <v>42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1</v>
      </c>
      <c r="T75" s="4">
        <v>0</v>
      </c>
      <c r="U75" s="4" t="s">
        <v>170</v>
      </c>
      <c r="V75" s="4">
        <v>0</v>
      </c>
      <c r="W75" s="4">
        <v>1</v>
      </c>
      <c r="X75" s="4">
        <v>1</v>
      </c>
      <c r="Y75" s="4">
        <v>0</v>
      </c>
      <c r="AB75" s="4" t="s">
        <v>171</v>
      </c>
      <c r="AC75" s="4">
        <v>1</v>
      </c>
      <c r="AD75" s="4">
        <v>0</v>
      </c>
      <c r="AG75" s="4" t="s">
        <v>45</v>
      </c>
      <c r="AH75" s="4" t="s">
        <v>39</v>
      </c>
      <c r="AI75" s="4" t="s">
        <v>40</v>
      </c>
      <c r="AJ75" s="7">
        <v>43504</v>
      </c>
    </row>
    <row r="76" spans="1:36" x14ac:dyDescent="0.2">
      <c r="C76" s="4">
        <v>104</v>
      </c>
      <c r="E76" s="5">
        <v>28</v>
      </c>
      <c r="F76" s="5">
        <f>IF(AND(Table15[[#This Row],[Age]]&gt;30,Table15[[#This Row],[Age]]&lt;41),1,0)</f>
        <v>0</v>
      </c>
      <c r="G76" s="4" t="s">
        <v>34</v>
      </c>
      <c r="J76" s="4" t="s">
        <v>42</v>
      </c>
      <c r="K76" s="4">
        <v>1</v>
      </c>
      <c r="L76" s="4">
        <v>0</v>
      </c>
      <c r="M76" s="4">
        <v>1</v>
      </c>
      <c r="N76" s="4">
        <v>1</v>
      </c>
      <c r="O76" s="4">
        <v>0</v>
      </c>
      <c r="P76" s="4">
        <v>0</v>
      </c>
      <c r="Q76" s="4">
        <v>0</v>
      </c>
      <c r="R76" s="4">
        <v>1</v>
      </c>
      <c r="S76" s="4">
        <v>1</v>
      </c>
      <c r="T76" s="4">
        <v>1</v>
      </c>
      <c r="U76" s="4" t="s">
        <v>172</v>
      </c>
      <c r="V76" s="4">
        <v>1</v>
      </c>
      <c r="W76" s="4">
        <v>1</v>
      </c>
      <c r="X76" s="4">
        <v>0</v>
      </c>
      <c r="Y76" s="4">
        <v>1</v>
      </c>
      <c r="Z76" s="4">
        <v>0</v>
      </c>
      <c r="AA76" s="4">
        <v>1</v>
      </c>
      <c r="AB76" s="4" t="s">
        <v>173</v>
      </c>
      <c r="AC76" s="4">
        <v>1</v>
      </c>
      <c r="AD76" s="4">
        <v>1</v>
      </c>
      <c r="AE76" s="4">
        <v>1</v>
      </c>
      <c r="AF76" s="4">
        <v>1</v>
      </c>
      <c r="AG76" s="4" t="s">
        <v>45</v>
      </c>
      <c r="AH76" s="4" t="s">
        <v>39</v>
      </c>
      <c r="AI76" s="4" t="s">
        <v>174</v>
      </c>
      <c r="AJ76" s="7">
        <v>43425</v>
      </c>
    </row>
    <row r="77" spans="1:36" x14ac:dyDescent="0.2">
      <c r="C77" s="4">
        <v>13</v>
      </c>
      <c r="E77" s="5">
        <v>26</v>
      </c>
      <c r="F77" s="5">
        <f>IF(AND(Table15[[#This Row],[Age]]&gt;30,Table15[[#This Row],[Age]]&lt;41),1,0)</f>
        <v>0</v>
      </c>
      <c r="G77" s="4" t="s">
        <v>34</v>
      </c>
      <c r="J77" s="4" t="s">
        <v>42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1</v>
      </c>
      <c r="T77" s="4">
        <v>0</v>
      </c>
      <c r="U77" s="4" t="s">
        <v>175</v>
      </c>
      <c r="V77" s="4">
        <v>0</v>
      </c>
      <c r="W77" s="4">
        <v>1</v>
      </c>
      <c r="X77" s="4">
        <v>1</v>
      </c>
      <c r="Y77" s="4">
        <v>0</v>
      </c>
      <c r="AB77" s="4" t="s">
        <v>176</v>
      </c>
      <c r="AC77" s="4">
        <v>1</v>
      </c>
      <c r="AG77" s="4" t="s">
        <v>45</v>
      </c>
      <c r="AH77" s="4" t="s">
        <v>177</v>
      </c>
      <c r="AI77" s="4" t="s">
        <v>178</v>
      </c>
      <c r="AJ77" s="7">
        <v>43145</v>
      </c>
    </row>
    <row r="78" spans="1:36" x14ac:dyDescent="0.2">
      <c r="C78" s="4">
        <v>140</v>
      </c>
      <c r="E78" s="5">
        <v>22</v>
      </c>
      <c r="F78" s="5">
        <f>IF(AND(Table15[[#This Row],[Age]]&gt;30,Table15[[#This Row],[Age]]&lt;41),1,0)</f>
        <v>0</v>
      </c>
      <c r="G78" s="4" t="s">
        <v>41</v>
      </c>
      <c r="J78" s="4" t="s">
        <v>35</v>
      </c>
      <c r="K78" s="4">
        <v>1</v>
      </c>
      <c r="L78" s="4">
        <v>1</v>
      </c>
      <c r="M78" s="4">
        <v>0</v>
      </c>
      <c r="N78" s="4">
        <v>1</v>
      </c>
      <c r="O78" s="4">
        <v>0</v>
      </c>
      <c r="P78" s="4">
        <v>0</v>
      </c>
      <c r="Q78" s="4">
        <v>0</v>
      </c>
      <c r="R78" s="4">
        <v>1</v>
      </c>
      <c r="S78" s="4">
        <v>1</v>
      </c>
      <c r="T78" s="4">
        <v>1</v>
      </c>
      <c r="U78" s="4" t="s">
        <v>179</v>
      </c>
      <c r="V78" s="4">
        <v>1</v>
      </c>
      <c r="W78" s="4">
        <v>0</v>
      </c>
      <c r="X78" s="4">
        <v>1</v>
      </c>
      <c r="Y78" s="4">
        <v>1</v>
      </c>
      <c r="Z78" s="4">
        <v>0</v>
      </c>
      <c r="AA78" s="4">
        <v>1</v>
      </c>
      <c r="AB78" s="4" t="s">
        <v>180</v>
      </c>
      <c r="AC78" s="4">
        <v>1</v>
      </c>
      <c r="AD78" s="4">
        <v>1</v>
      </c>
      <c r="AE78" s="4">
        <v>1</v>
      </c>
      <c r="AF78" s="4">
        <v>1</v>
      </c>
      <c r="AG78" s="4" t="s">
        <v>38</v>
      </c>
      <c r="AH78" s="4" t="s">
        <v>39</v>
      </c>
      <c r="AI78" s="4" t="s">
        <v>181</v>
      </c>
      <c r="AJ78" s="7">
        <v>43707</v>
      </c>
    </row>
    <row r="79" spans="1:36" x14ac:dyDescent="0.2">
      <c r="C79" s="4">
        <v>120</v>
      </c>
      <c r="E79" s="5">
        <v>22</v>
      </c>
      <c r="F79" s="5">
        <f>IF(AND(Table15[[#This Row],[Age]]&gt;30,Table15[[#This Row],[Age]]&lt;41),1,0)</f>
        <v>0</v>
      </c>
      <c r="G79" s="4" t="s">
        <v>41</v>
      </c>
      <c r="J79" s="4" t="s">
        <v>42</v>
      </c>
      <c r="K79" s="4">
        <v>1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1</v>
      </c>
      <c r="S79" s="4">
        <v>1</v>
      </c>
      <c r="T79" s="4">
        <v>1</v>
      </c>
      <c r="U79" s="4" t="s">
        <v>145</v>
      </c>
      <c r="V79" s="4">
        <v>1</v>
      </c>
      <c r="W79" s="4">
        <v>1</v>
      </c>
      <c r="X79" s="4">
        <v>1</v>
      </c>
      <c r="Y79" s="4">
        <v>1</v>
      </c>
      <c r="Z79" s="4">
        <v>0</v>
      </c>
      <c r="AB79" s="4" t="s">
        <v>265</v>
      </c>
      <c r="AC79" s="4">
        <v>1</v>
      </c>
      <c r="AG79" s="4" t="s">
        <v>61</v>
      </c>
      <c r="AH79" s="4" t="s">
        <v>39</v>
      </c>
      <c r="AI79" s="4" t="s">
        <v>183</v>
      </c>
      <c r="AJ79" s="7">
        <v>43770</v>
      </c>
    </row>
    <row r="80" spans="1:36" s="8" customFormat="1" x14ac:dyDescent="0.2">
      <c r="A80" s="4"/>
      <c r="B80" s="4"/>
      <c r="C80" s="4">
        <v>131</v>
      </c>
      <c r="D80" s="4"/>
      <c r="E80" s="5">
        <v>30</v>
      </c>
      <c r="F80" s="5">
        <f>IF(AND(Table15[[#This Row],[Age]]&gt;30,Table15[[#This Row],[Age]]&lt;41),1,0)</f>
        <v>0</v>
      </c>
      <c r="G80" s="4" t="s">
        <v>41</v>
      </c>
      <c r="H80" s="4"/>
      <c r="I80" s="4"/>
      <c r="J80" s="4" t="s">
        <v>35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1</v>
      </c>
      <c r="T80" s="4">
        <v>0</v>
      </c>
      <c r="U80" s="4" t="s">
        <v>132</v>
      </c>
      <c r="V80" s="4">
        <v>0</v>
      </c>
      <c r="W80" s="4">
        <v>1</v>
      </c>
      <c r="X80" s="4">
        <v>1</v>
      </c>
      <c r="Y80" s="4">
        <v>0</v>
      </c>
      <c r="Z80" s="4"/>
      <c r="AA80" s="4"/>
      <c r="AB80" s="4" t="s">
        <v>132</v>
      </c>
      <c r="AC80" s="4">
        <v>1</v>
      </c>
      <c r="AD80" s="4"/>
      <c r="AE80" s="4"/>
      <c r="AF80" s="4"/>
      <c r="AG80" s="4" t="s">
        <v>45</v>
      </c>
      <c r="AH80" s="4" t="s">
        <v>39</v>
      </c>
      <c r="AI80" s="4" t="s">
        <v>184</v>
      </c>
      <c r="AJ80" s="7">
        <v>43530</v>
      </c>
    </row>
    <row r="81" spans="3:36" x14ac:dyDescent="0.2">
      <c r="C81" s="4">
        <v>91</v>
      </c>
      <c r="E81" s="5">
        <v>28</v>
      </c>
      <c r="F81" s="5">
        <f>IF(AND(Table15[[#This Row],[Age]]&gt;30,Table15[[#This Row],[Age]]&lt;41),1,0)</f>
        <v>0</v>
      </c>
      <c r="G81" s="4" t="s">
        <v>41</v>
      </c>
      <c r="J81" s="4" t="s">
        <v>35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1</v>
      </c>
      <c r="T81" s="4">
        <v>0</v>
      </c>
      <c r="U81" s="4" t="s">
        <v>185</v>
      </c>
      <c r="V81" s="4">
        <v>0</v>
      </c>
      <c r="W81" s="4">
        <v>1</v>
      </c>
      <c r="X81" s="4">
        <v>1</v>
      </c>
      <c r="Y81" s="4">
        <v>0</v>
      </c>
      <c r="AB81" s="4" t="s">
        <v>186</v>
      </c>
      <c r="AC81" s="4">
        <v>1</v>
      </c>
      <c r="AH81" s="4" t="s">
        <v>39</v>
      </c>
      <c r="AI81" s="4" t="s">
        <v>187</v>
      </c>
      <c r="AJ81" s="7">
        <v>43497</v>
      </c>
    </row>
    <row r="82" spans="3:36" x14ac:dyDescent="0.2">
      <c r="C82" s="4">
        <v>80</v>
      </c>
      <c r="E82" s="5">
        <v>31</v>
      </c>
      <c r="F82" s="5">
        <f>IF(AND(Table15[[#This Row],[Age]]&gt;30,Table15[[#This Row],[Age]]&lt;41),1,0)</f>
        <v>1</v>
      </c>
      <c r="G82" s="4" t="s">
        <v>34</v>
      </c>
      <c r="J82" s="4" t="s">
        <v>42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0</v>
      </c>
      <c r="Q82" s="4">
        <v>0</v>
      </c>
      <c r="R82" s="4">
        <v>1</v>
      </c>
      <c r="S82" s="4">
        <v>1</v>
      </c>
      <c r="T82" s="4">
        <v>0</v>
      </c>
      <c r="U82" s="4" t="s">
        <v>188</v>
      </c>
      <c r="V82" s="4">
        <v>0</v>
      </c>
      <c r="W82" s="4">
        <v>1</v>
      </c>
      <c r="X82" s="4">
        <v>0</v>
      </c>
      <c r="Y82" s="4">
        <v>0</v>
      </c>
      <c r="AB82" s="4" t="s">
        <v>189</v>
      </c>
      <c r="AC82" s="4">
        <v>1</v>
      </c>
      <c r="AG82" s="4" t="s">
        <v>45</v>
      </c>
      <c r="AH82" s="4" t="s">
        <v>39</v>
      </c>
      <c r="AI82" s="4" t="s">
        <v>190</v>
      </c>
      <c r="AJ82" s="7">
        <v>43327</v>
      </c>
    </row>
    <row r="83" spans="3:36" x14ac:dyDescent="0.2">
      <c r="C83" s="4">
        <v>8</v>
      </c>
      <c r="E83" s="5">
        <v>55</v>
      </c>
      <c r="F83" s="5">
        <f>IF(AND(Table15[[#This Row],[Age]]&gt;30,Table15[[#This Row],[Age]]&lt;41),1,0)</f>
        <v>0</v>
      </c>
      <c r="G83" s="4" t="s">
        <v>41</v>
      </c>
      <c r="J83" s="4" t="s">
        <v>35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1</v>
      </c>
      <c r="T83" s="4">
        <v>0</v>
      </c>
      <c r="U83" s="4" t="s">
        <v>191</v>
      </c>
      <c r="V83" s="4">
        <v>0</v>
      </c>
      <c r="W83" s="4">
        <v>1</v>
      </c>
      <c r="X83" s="4">
        <v>0</v>
      </c>
      <c r="Y83" s="4">
        <v>0</v>
      </c>
      <c r="AB83" s="4" t="s">
        <v>75</v>
      </c>
      <c r="AC83" s="4">
        <v>1</v>
      </c>
      <c r="AG83" s="4" t="s">
        <v>45</v>
      </c>
      <c r="AH83" s="4" t="s">
        <v>192</v>
      </c>
      <c r="AI83" s="4" t="s">
        <v>40</v>
      </c>
      <c r="AJ83" s="7">
        <v>43089</v>
      </c>
    </row>
    <row r="84" spans="3:36" x14ac:dyDescent="0.2">
      <c r="C84" s="4">
        <v>58</v>
      </c>
      <c r="E84" s="5">
        <v>39</v>
      </c>
      <c r="F84" s="5">
        <f>IF(AND(Table15[[#This Row],[Age]]&gt;30,Table15[[#This Row],[Age]]&lt;41),1,0)</f>
        <v>1</v>
      </c>
      <c r="G84" s="4" t="s">
        <v>34</v>
      </c>
      <c r="J84" s="4" t="s">
        <v>35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1</v>
      </c>
      <c r="T84" s="4">
        <v>0</v>
      </c>
      <c r="U84" s="4" t="s">
        <v>193</v>
      </c>
      <c r="V84" s="4">
        <v>0</v>
      </c>
      <c r="W84" s="4">
        <v>1</v>
      </c>
      <c r="X84" s="4">
        <v>1</v>
      </c>
      <c r="Y84" s="4">
        <v>0</v>
      </c>
      <c r="AB84" s="4" t="s">
        <v>108</v>
      </c>
      <c r="AC84" s="4">
        <v>1</v>
      </c>
      <c r="AG84" s="4" t="s">
        <v>45</v>
      </c>
      <c r="AH84" s="4" t="s">
        <v>45</v>
      </c>
      <c r="AI84" s="4" t="s">
        <v>82</v>
      </c>
      <c r="AJ84" s="7">
        <v>43292</v>
      </c>
    </row>
    <row r="85" spans="3:36" x14ac:dyDescent="0.2">
      <c r="C85" s="4">
        <v>34</v>
      </c>
      <c r="E85" s="5">
        <v>41</v>
      </c>
      <c r="F85" s="5">
        <f>IF(AND(Table15[[#This Row],[Age]]&gt;30,Table15[[#This Row],[Age]]&lt;41),1,0)</f>
        <v>0</v>
      </c>
      <c r="G85" s="4" t="s">
        <v>34</v>
      </c>
      <c r="J85" s="4" t="s">
        <v>35</v>
      </c>
      <c r="K85" s="4">
        <v>0</v>
      </c>
      <c r="L85" s="4">
        <v>0</v>
      </c>
      <c r="M85" s="4">
        <v>1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1</v>
      </c>
      <c r="T85" s="4">
        <v>0</v>
      </c>
      <c r="U85" s="4" t="s">
        <v>73</v>
      </c>
      <c r="V85" s="4">
        <v>0</v>
      </c>
      <c r="W85" s="4">
        <v>1</v>
      </c>
      <c r="X85" s="4">
        <v>0</v>
      </c>
      <c r="Y85" s="4">
        <v>0</v>
      </c>
      <c r="AB85" s="4" t="s">
        <v>194</v>
      </c>
      <c r="AC85" s="4">
        <v>1</v>
      </c>
      <c r="AG85" s="4" t="s">
        <v>45</v>
      </c>
      <c r="AH85" s="4" t="s">
        <v>45</v>
      </c>
      <c r="AI85" s="4" t="s">
        <v>40</v>
      </c>
      <c r="AJ85" s="7">
        <v>43306</v>
      </c>
    </row>
    <row r="86" spans="3:36" x14ac:dyDescent="0.2">
      <c r="C86" s="4">
        <v>56</v>
      </c>
      <c r="E86" s="5">
        <v>33</v>
      </c>
      <c r="F86" s="5">
        <f>IF(AND(Table15[[#This Row],[Age]]&gt;30,Table15[[#This Row],[Age]]&lt;41),1,0)</f>
        <v>1</v>
      </c>
      <c r="G86" s="4" t="s">
        <v>41</v>
      </c>
      <c r="J86" s="4" t="s">
        <v>35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1</v>
      </c>
      <c r="T86" s="4">
        <v>0</v>
      </c>
      <c r="U86" s="4" t="s">
        <v>195</v>
      </c>
      <c r="V86" s="4">
        <v>0</v>
      </c>
      <c r="W86" s="4">
        <v>1</v>
      </c>
      <c r="X86" s="4">
        <v>0</v>
      </c>
      <c r="Y86" s="4">
        <v>0</v>
      </c>
      <c r="AB86" s="4" t="s">
        <v>196</v>
      </c>
      <c r="AC86" s="4">
        <v>1</v>
      </c>
      <c r="AG86" s="4" t="s">
        <v>45</v>
      </c>
      <c r="AH86" s="4" t="s">
        <v>45</v>
      </c>
      <c r="AI86" s="4" t="s">
        <v>74</v>
      </c>
      <c r="AJ86" s="7">
        <v>43220</v>
      </c>
    </row>
    <row r="87" spans="3:36" x14ac:dyDescent="0.2">
      <c r="C87" s="4">
        <v>44</v>
      </c>
      <c r="E87" s="5">
        <v>20</v>
      </c>
      <c r="F87" s="5">
        <f>IF(AND(Table15[[#This Row],[Age]]&gt;30,Table15[[#This Row],[Age]]&lt;41),1,0)</f>
        <v>0</v>
      </c>
      <c r="G87" s="4" t="s">
        <v>34</v>
      </c>
      <c r="J87" s="4" t="s">
        <v>35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1</v>
      </c>
      <c r="T87" s="4">
        <v>0</v>
      </c>
      <c r="U87" s="4" t="s">
        <v>195</v>
      </c>
      <c r="V87" s="4">
        <v>0</v>
      </c>
      <c r="W87" s="4">
        <v>1</v>
      </c>
      <c r="X87" s="4">
        <v>0</v>
      </c>
      <c r="Y87" s="4">
        <v>0</v>
      </c>
      <c r="AB87" s="4" t="s">
        <v>196</v>
      </c>
      <c r="AC87" s="4">
        <v>1</v>
      </c>
      <c r="AG87" s="4" t="s">
        <v>45</v>
      </c>
      <c r="AH87" s="4" t="s">
        <v>45</v>
      </c>
      <c r="AI87" s="4" t="s">
        <v>82</v>
      </c>
      <c r="AJ87" s="7">
        <v>43236</v>
      </c>
    </row>
    <row r="88" spans="3:36" x14ac:dyDescent="0.2">
      <c r="C88" s="4">
        <v>9</v>
      </c>
      <c r="E88" s="5">
        <v>18</v>
      </c>
      <c r="F88" s="5">
        <f>IF(AND(Table15[[#This Row],[Age]]&gt;30,Table15[[#This Row],[Age]]&lt;41),1,0)</f>
        <v>0</v>
      </c>
      <c r="G88" s="4" t="s">
        <v>41</v>
      </c>
      <c r="J88" s="4" t="s">
        <v>35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1</v>
      </c>
      <c r="S88" s="4">
        <v>1</v>
      </c>
      <c r="T88" s="4">
        <v>0</v>
      </c>
      <c r="U88" s="4" t="s">
        <v>264</v>
      </c>
      <c r="V88" s="4">
        <v>0</v>
      </c>
      <c r="W88" s="4">
        <v>1</v>
      </c>
      <c r="X88" s="4">
        <v>0</v>
      </c>
      <c r="Y88" s="4">
        <v>0</v>
      </c>
      <c r="AB88" s="4" t="s">
        <v>198</v>
      </c>
      <c r="AC88" s="4">
        <v>1</v>
      </c>
      <c r="AG88" s="4" t="s">
        <v>45</v>
      </c>
      <c r="AH88" s="4" t="s">
        <v>45</v>
      </c>
      <c r="AI88" s="4" t="s">
        <v>199</v>
      </c>
      <c r="AJ88" s="7">
        <v>43091</v>
      </c>
    </row>
    <row r="89" spans="3:36" x14ac:dyDescent="0.2">
      <c r="C89" s="4">
        <v>88</v>
      </c>
      <c r="E89" s="5">
        <v>39</v>
      </c>
      <c r="F89" s="5">
        <f>IF(AND(Table15[[#This Row],[Age]]&gt;30,Table15[[#This Row],[Age]]&lt;41),1,0)</f>
        <v>1</v>
      </c>
      <c r="G89" s="4" t="s">
        <v>34</v>
      </c>
      <c r="J89" s="4" t="s">
        <v>42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0</v>
      </c>
      <c r="Q89" s="4">
        <v>1</v>
      </c>
      <c r="R89" s="4">
        <v>1</v>
      </c>
      <c r="S89" s="4">
        <v>1</v>
      </c>
      <c r="T89" s="4">
        <v>0</v>
      </c>
      <c r="U89" s="4" t="s">
        <v>200</v>
      </c>
      <c r="V89" s="4">
        <v>0</v>
      </c>
      <c r="W89" s="4">
        <v>1</v>
      </c>
      <c r="X89" s="4">
        <v>0</v>
      </c>
      <c r="Y89" s="4">
        <v>0</v>
      </c>
      <c r="AB89" s="4" t="s">
        <v>201</v>
      </c>
      <c r="AC89" s="4">
        <v>1</v>
      </c>
      <c r="AG89" s="4" t="s">
        <v>45</v>
      </c>
      <c r="AH89" s="4" t="s">
        <v>39</v>
      </c>
      <c r="AI89" s="4" t="s">
        <v>82</v>
      </c>
      <c r="AJ89" s="7">
        <v>43376</v>
      </c>
    </row>
    <row r="90" spans="3:36" x14ac:dyDescent="0.2">
      <c r="C90" s="4">
        <v>24</v>
      </c>
      <c r="E90" s="5">
        <v>18</v>
      </c>
      <c r="F90" s="5">
        <f>IF(AND(Table15[[#This Row],[Age]]&gt;30,Table15[[#This Row],[Age]]&lt;41),1,0)</f>
        <v>0</v>
      </c>
      <c r="G90" s="4" t="s">
        <v>34</v>
      </c>
      <c r="J90" s="4" t="s">
        <v>35</v>
      </c>
      <c r="K90" s="4">
        <v>1</v>
      </c>
      <c r="L90" s="4">
        <v>1</v>
      </c>
      <c r="M90" s="4">
        <v>1</v>
      </c>
      <c r="N90" s="4">
        <v>1</v>
      </c>
      <c r="O90" s="4">
        <v>0</v>
      </c>
      <c r="P90" s="4">
        <v>0</v>
      </c>
      <c r="Q90" s="4">
        <v>0</v>
      </c>
      <c r="R90" s="4">
        <v>1</v>
      </c>
      <c r="S90" s="4">
        <v>1</v>
      </c>
      <c r="T90" s="6">
        <v>1</v>
      </c>
      <c r="U90" s="4" t="s">
        <v>202</v>
      </c>
      <c r="W90" s="4">
        <v>0</v>
      </c>
      <c r="AH90" s="4" t="s">
        <v>45</v>
      </c>
      <c r="AI90" s="4" t="s">
        <v>40</v>
      </c>
      <c r="AJ90" s="4" t="s">
        <v>45</v>
      </c>
    </row>
    <row r="91" spans="3:36" x14ac:dyDescent="0.2">
      <c r="C91" s="4">
        <v>37</v>
      </c>
      <c r="E91" s="5">
        <v>55</v>
      </c>
      <c r="F91" s="5">
        <f>IF(AND(Table15[[#This Row],[Age]]&gt;30,Table15[[#This Row],[Age]]&lt;41),1,0)</f>
        <v>0</v>
      </c>
      <c r="G91" s="4" t="s">
        <v>34</v>
      </c>
      <c r="J91" s="4" t="s">
        <v>42</v>
      </c>
      <c r="K91" s="4">
        <v>0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1</v>
      </c>
      <c r="S91" s="4">
        <v>1</v>
      </c>
      <c r="T91" s="6">
        <v>1</v>
      </c>
      <c r="U91" s="4" t="s">
        <v>203</v>
      </c>
      <c r="W91" s="4">
        <v>0</v>
      </c>
      <c r="AH91" s="4" t="s">
        <v>45</v>
      </c>
      <c r="AI91" s="4" t="s">
        <v>204</v>
      </c>
      <c r="AJ91" s="4" t="s">
        <v>45</v>
      </c>
    </row>
    <row r="92" spans="3:36" x14ac:dyDescent="0.2">
      <c r="C92" s="4">
        <v>3</v>
      </c>
      <c r="E92" s="5">
        <v>35</v>
      </c>
      <c r="F92" s="5">
        <f>IF(AND(Table15[[#This Row],[Age]]&gt;30,Table15[[#This Row],[Age]]&lt;41),1,0)</f>
        <v>1</v>
      </c>
      <c r="G92" s="4" t="s">
        <v>41</v>
      </c>
      <c r="J92" s="4" t="s">
        <v>42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1</v>
      </c>
      <c r="T92" s="4">
        <v>0</v>
      </c>
      <c r="U92" s="4" t="s">
        <v>205</v>
      </c>
      <c r="W92" s="4">
        <v>0</v>
      </c>
      <c r="AH92" s="4" t="s">
        <v>206</v>
      </c>
      <c r="AI92" s="4" t="s">
        <v>207</v>
      </c>
      <c r="AJ92" s="4" t="s">
        <v>45</v>
      </c>
    </row>
    <row r="93" spans="3:36" x14ac:dyDescent="0.2">
      <c r="C93" s="4">
        <v>6</v>
      </c>
      <c r="E93" s="5">
        <v>49</v>
      </c>
      <c r="F93" s="5">
        <f>IF(AND(Table15[[#This Row],[Age]]&gt;30,Table15[[#This Row],[Age]]&lt;41),1,0)</f>
        <v>0</v>
      </c>
      <c r="G93" s="4" t="s">
        <v>34</v>
      </c>
      <c r="J93" s="4" t="s">
        <v>42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1</v>
      </c>
      <c r="T93" s="4">
        <v>0</v>
      </c>
      <c r="U93" s="4" t="s">
        <v>208</v>
      </c>
      <c r="W93" s="4">
        <v>0</v>
      </c>
      <c r="AH93" s="4" t="s">
        <v>209</v>
      </c>
      <c r="AI93" s="4" t="s">
        <v>82</v>
      </c>
      <c r="AJ93" s="4" t="s">
        <v>45</v>
      </c>
    </row>
    <row r="94" spans="3:36" x14ac:dyDescent="0.2">
      <c r="C94" s="4">
        <v>11</v>
      </c>
      <c r="E94" s="5">
        <v>47</v>
      </c>
      <c r="F94" s="5">
        <f>IF(AND(Table15[[#This Row],[Age]]&gt;30,Table15[[#This Row],[Age]]&lt;41),1,0)</f>
        <v>0</v>
      </c>
      <c r="G94" s="4" t="s">
        <v>41</v>
      </c>
      <c r="J94" s="4" t="s">
        <v>42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1</v>
      </c>
      <c r="T94" s="4">
        <v>0</v>
      </c>
      <c r="U94" s="4" t="s">
        <v>210</v>
      </c>
      <c r="W94" s="4">
        <v>0</v>
      </c>
      <c r="AH94" s="4" t="s">
        <v>45</v>
      </c>
      <c r="AI94" s="4" t="s">
        <v>211</v>
      </c>
      <c r="AJ94" s="4" t="s">
        <v>45</v>
      </c>
    </row>
    <row r="95" spans="3:36" x14ac:dyDescent="0.2">
      <c r="C95" s="4">
        <v>14</v>
      </c>
      <c r="E95" s="5">
        <v>51</v>
      </c>
      <c r="F95" s="5">
        <f>IF(AND(Table15[[#This Row],[Age]]&gt;30,Table15[[#This Row],[Age]]&lt;41),1,0)</f>
        <v>0</v>
      </c>
      <c r="G95" s="4" t="s">
        <v>34</v>
      </c>
      <c r="J95" s="4" t="s">
        <v>42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1</v>
      </c>
      <c r="S95" s="4">
        <v>1</v>
      </c>
      <c r="T95" s="4">
        <v>0</v>
      </c>
      <c r="U95" s="4" t="s">
        <v>212</v>
      </c>
      <c r="W95" s="4">
        <v>0</v>
      </c>
      <c r="AH95" s="4" t="s">
        <v>213</v>
      </c>
      <c r="AI95" s="4" t="s">
        <v>214</v>
      </c>
      <c r="AJ95" s="4" t="s">
        <v>45</v>
      </c>
    </row>
    <row r="96" spans="3:36" x14ac:dyDescent="0.2">
      <c r="C96" s="4">
        <v>22</v>
      </c>
      <c r="E96" s="5">
        <v>49</v>
      </c>
      <c r="F96" s="5">
        <f>IF(AND(Table15[[#This Row],[Age]]&gt;30,Table15[[#This Row],[Age]]&lt;41),1,0)</f>
        <v>0</v>
      </c>
      <c r="G96" s="4" t="s">
        <v>34</v>
      </c>
      <c r="J96" s="4" t="s">
        <v>42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1</v>
      </c>
      <c r="T96" s="4">
        <v>0</v>
      </c>
      <c r="U96" s="4" t="s">
        <v>215</v>
      </c>
      <c r="W96" s="4">
        <v>0</v>
      </c>
      <c r="AH96" s="4" t="s">
        <v>45</v>
      </c>
      <c r="AI96" s="4" t="s">
        <v>216</v>
      </c>
      <c r="AJ96" s="4" t="s">
        <v>45</v>
      </c>
    </row>
    <row r="97" spans="3:36" x14ac:dyDescent="0.2">
      <c r="C97" s="4">
        <v>29</v>
      </c>
      <c r="E97" s="5">
        <v>46</v>
      </c>
      <c r="F97" s="5">
        <f>IF(AND(Table15[[#This Row],[Age]]&gt;30,Table15[[#This Row],[Age]]&lt;41),1,0)</f>
        <v>0</v>
      </c>
      <c r="G97" s="4" t="s">
        <v>34</v>
      </c>
      <c r="J97" s="4" t="s">
        <v>35</v>
      </c>
      <c r="K97" s="4">
        <v>0</v>
      </c>
      <c r="L97" s="4">
        <v>0</v>
      </c>
      <c r="M97" s="4">
        <v>1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1</v>
      </c>
      <c r="T97" s="4">
        <v>0</v>
      </c>
      <c r="U97" s="4" t="s">
        <v>217</v>
      </c>
      <c r="W97" s="4">
        <v>0</v>
      </c>
      <c r="AG97" s="4" t="s">
        <v>45</v>
      </c>
      <c r="AH97" s="4" t="s">
        <v>45</v>
      </c>
      <c r="AI97" s="4" t="s">
        <v>82</v>
      </c>
      <c r="AJ97" s="4" t="s">
        <v>45</v>
      </c>
    </row>
    <row r="98" spans="3:36" x14ac:dyDescent="0.2">
      <c r="C98" s="4">
        <v>31</v>
      </c>
      <c r="E98" s="5">
        <v>35</v>
      </c>
      <c r="F98" s="5">
        <f>IF(AND(Table15[[#This Row],[Age]]&gt;30,Table15[[#This Row],[Age]]&lt;41),1,0)</f>
        <v>1</v>
      </c>
      <c r="G98" s="4" t="s">
        <v>34</v>
      </c>
      <c r="J98" s="4" t="s">
        <v>35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1</v>
      </c>
      <c r="T98" s="4">
        <v>0</v>
      </c>
      <c r="U98" s="4" t="s">
        <v>218</v>
      </c>
      <c r="W98" s="4">
        <v>0</v>
      </c>
      <c r="AH98" s="4" t="s">
        <v>45</v>
      </c>
      <c r="AI98" s="4" t="s">
        <v>82</v>
      </c>
      <c r="AJ98" s="4" t="s">
        <v>45</v>
      </c>
    </row>
    <row r="99" spans="3:36" x14ac:dyDescent="0.2">
      <c r="C99" s="4">
        <v>33</v>
      </c>
      <c r="E99" s="5">
        <v>51</v>
      </c>
      <c r="F99" s="5">
        <f>IF(AND(Table15[[#This Row],[Age]]&gt;30,Table15[[#This Row],[Age]]&lt;41),1,0)</f>
        <v>0</v>
      </c>
      <c r="G99" s="4" t="s">
        <v>34</v>
      </c>
      <c r="J99" s="4" t="s">
        <v>42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1</v>
      </c>
      <c r="T99" s="4">
        <v>0</v>
      </c>
      <c r="U99" s="4" t="s">
        <v>219</v>
      </c>
      <c r="W99" s="4">
        <v>0</v>
      </c>
      <c r="AH99" s="4" t="s">
        <v>45</v>
      </c>
      <c r="AI99" s="4" t="s">
        <v>82</v>
      </c>
      <c r="AJ99" s="4" t="s">
        <v>45</v>
      </c>
    </row>
    <row r="100" spans="3:36" x14ac:dyDescent="0.2">
      <c r="C100" s="4">
        <v>36</v>
      </c>
      <c r="E100" s="5">
        <v>59</v>
      </c>
      <c r="F100" s="5">
        <f>IF(AND(Table15[[#This Row],[Age]]&gt;30,Table15[[#This Row],[Age]]&lt;41),1,0)</f>
        <v>0</v>
      </c>
      <c r="G100" s="4" t="s">
        <v>41</v>
      </c>
      <c r="J100" s="4" t="s">
        <v>42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1</v>
      </c>
      <c r="T100" s="4">
        <v>0</v>
      </c>
      <c r="U100" s="4" t="s">
        <v>73</v>
      </c>
      <c r="W100" s="4">
        <v>0</v>
      </c>
      <c r="AH100" s="4" t="s">
        <v>45</v>
      </c>
      <c r="AI100" s="4" t="s">
        <v>82</v>
      </c>
      <c r="AJ100" s="4" t="s">
        <v>45</v>
      </c>
    </row>
    <row r="101" spans="3:36" x14ac:dyDescent="0.2">
      <c r="C101" s="4">
        <v>38</v>
      </c>
      <c r="E101" s="5">
        <v>49</v>
      </c>
      <c r="F101" s="5">
        <f>IF(AND(Table15[[#This Row],[Age]]&gt;30,Table15[[#This Row],[Age]]&lt;41),1,0)</f>
        <v>0</v>
      </c>
      <c r="G101" s="4" t="s">
        <v>41</v>
      </c>
      <c r="J101" s="4" t="s">
        <v>35</v>
      </c>
      <c r="K101" s="4">
        <v>0</v>
      </c>
      <c r="L101" s="4">
        <v>0</v>
      </c>
      <c r="M101" s="4">
        <v>1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1</v>
      </c>
      <c r="T101" s="4">
        <v>0</v>
      </c>
      <c r="U101" s="4" t="s">
        <v>83</v>
      </c>
      <c r="W101" s="4">
        <v>0</v>
      </c>
      <c r="AH101" s="4" t="s">
        <v>45</v>
      </c>
      <c r="AI101" s="4" t="s">
        <v>82</v>
      </c>
      <c r="AJ101" s="4" t="s">
        <v>45</v>
      </c>
    </row>
    <row r="102" spans="3:36" x14ac:dyDescent="0.2">
      <c r="C102" s="4">
        <v>43</v>
      </c>
      <c r="E102" s="5">
        <v>28</v>
      </c>
      <c r="F102" s="5">
        <f>IF(AND(Table15[[#This Row],[Age]]&gt;30,Table15[[#This Row],[Age]]&lt;41),1,0)</f>
        <v>0</v>
      </c>
      <c r="G102" s="4" t="s">
        <v>41</v>
      </c>
      <c r="J102" s="4" t="s">
        <v>35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1</v>
      </c>
      <c r="T102" s="4">
        <v>0</v>
      </c>
      <c r="U102" s="4" t="s">
        <v>220</v>
      </c>
      <c r="W102" s="4">
        <v>0</v>
      </c>
      <c r="AH102" s="4" t="s">
        <v>45</v>
      </c>
      <c r="AI102" s="4" t="s">
        <v>82</v>
      </c>
      <c r="AJ102" s="4" t="s">
        <v>45</v>
      </c>
    </row>
    <row r="103" spans="3:36" x14ac:dyDescent="0.2">
      <c r="C103" s="4">
        <v>48</v>
      </c>
      <c r="E103" s="5">
        <v>29</v>
      </c>
      <c r="F103" s="5">
        <f>IF(AND(Table15[[#This Row],[Age]]&gt;30,Table15[[#This Row],[Age]]&lt;41),1,0)</f>
        <v>0</v>
      </c>
      <c r="G103" s="4" t="s">
        <v>41</v>
      </c>
      <c r="J103" s="4" t="s">
        <v>42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1</v>
      </c>
      <c r="S103" s="4">
        <v>1</v>
      </c>
      <c r="T103" s="4">
        <v>0</v>
      </c>
      <c r="U103" s="4" t="s">
        <v>83</v>
      </c>
      <c r="W103" s="4">
        <v>0</v>
      </c>
      <c r="AH103" s="4" t="s">
        <v>45</v>
      </c>
      <c r="AI103" s="4" t="s">
        <v>187</v>
      </c>
      <c r="AJ103" s="4" t="s">
        <v>45</v>
      </c>
    </row>
    <row r="104" spans="3:36" x14ac:dyDescent="0.2">
      <c r="C104" s="4">
        <v>49</v>
      </c>
      <c r="E104" s="5">
        <v>30</v>
      </c>
      <c r="F104" s="5">
        <f>IF(AND(Table15[[#This Row],[Age]]&gt;30,Table15[[#This Row],[Age]]&lt;41),1,0)</f>
        <v>0</v>
      </c>
      <c r="G104" s="4" t="s">
        <v>41</v>
      </c>
      <c r="J104" s="4" t="s">
        <v>35</v>
      </c>
      <c r="K104" s="4">
        <v>0</v>
      </c>
      <c r="L104" s="4">
        <v>1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1</v>
      </c>
      <c r="S104" s="4">
        <v>1</v>
      </c>
      <c r="T104" s="4">
        <v>0</v>
      </c>
      <c r="U104" s="4" t="s">
        <v>221</v>
      </c>
      <c r="W104" s="4">
        <v>0</v>
      </c>
      <c r="AH104" s="4" t="s">
        <v>45</v>
      </c>
      <c r="AI104" s="4" t="s">
        <v>190</v>
      </c>
      <c r="AJ104" s="4" t="s">
        <v>45</v>
      </c>
    </row>
    <row r="105" spans="3:36" x14ac:dyDescent="0.2">
      <c r="C105" s="4">
        <v>141</v>
      </c>
      <c r="E105" s="5">
        <v>23</v>
      </c>
      <c r="F105" s="5">
        <f>IF(AND(Table15[[#This Row],[Age]]&gt;30,Table15[[#This Row],[Age]]&lt;41),1,0)</f>
        <v>0</v>
      </c>
      <c r="G105" s="4" t="s">
        <v>34</v>
      </c>
      <c r="J105" s="4" t="s">
        <v>42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 t="s">
        <v>222</v>
      </c>
      <c r="W105" s="4">
        <v>1</v>
      </c>
      <c r="X105" s="4">
        <v>1</v>
      </c>
      <c r="Y105" s="4">
        <v>1</v>
      </c>
      <c r="AH105" s="4" t="s">
        <v>39</v>
      </c>
      <c r="AI105" s="4" t="s">
        <v>223</v>
      </c>
    </row>
    <row r="106" spans="3:36" x14ac:dyDescent="0.2">
      <c r="C106" s="4">
        <v>65</v>
      </c>
      <c r="E106" s="5">
        <v>19</v>
      </c>
      <c r="F106" s="5">
        <f>IF(AND(Table15[[#This Row],[Age]]&gt;30,Table15[[#This Row],[Age]]&lt;41),1,0)</f>
        <v>0</v>
      </c>
      <c r="G106" s="4" t="s">
        <v>34</v>
      </c>
      <c r="J106" s="4" t="s">
        <v>35</v>
      </c>
      <c r="K106" s="4">
        <v>1</v>
      </c>
      <c r="L106" s="4">
        <v>1</v>
      </c>
      <c r="M106" s="4">
        <v>0</v>
      </c>
      <c r="N106" s="4">
        <v>1</v>
      </c>
      <c r="O106" s="4">
        <v>0</v>
      </c>
      <c r="P106" s="4">
        <v>0</v>
      </c>
      <c r="Q106" s="4">
        <v>0</v>
      </c>
      <c r="R106" s="4">
        <v>1</v>
      </c>
      <c r="S106" s="4">
        <v>1</v>
      </c>
      <c r="T106" s="4">
        <v>1</v>
      </c>
      <c r="U106" s="4" t="s">
        <v>224</v>
      </c>
      <c r="W106" s="4">
        <v>0</v>
      </c>
      <c r="AH106" s="4" t="s">
        <v>45</v>
      </c>
      <c r="AI106" s="4" t="s">
        <v>40</v>
      </c>
    </row>
    <row r="107" spans="3:36" x14ac:dyDescent="0.2">
      <c r="C107" s="4">
        <v>107</v>
      </c>
      <c r="E107" s="5">
        <v>28</v>
      </c>
      <c r="F107" s="5">
        <f>IF(AND(Table15[[#This Row],[Age]]&gt;30,Table15[[#This Row],[Age]]&lt;41),1,0)</f>
        <v>0</v>
      </c>
      <c r="G107" s="4" t="s">
        <v>34</v>
      </c>
      <c r="J107" s="4" t="s">
        <v>35</v>
      </c>
      <c r="K107" s="4">
        <v>1</v>
      </c>
      <c r="L107" s="4">
        <v>1</v>
      </c>
      <c r="M107" s="4">
        <v>0</v>
      </c>
      <c r="N107" s="4">
        <v>1</v>
      </c>
      <c r="O107" s="4">
        <v>0</v>
      </c>
      <c r="P107" s="4">
        <v>0</v>
      </c>
      <c r="Q107" s="4">
        <v>0</v>
      </c>
      <c r="R107" s="4">
        <v>0</v>
      </c>
      <c r="S107" s="4">
        <v>1</v>
      </c>
      <c r="T107" s="4">
        <v>1</v>
      </c>
      <c r="U107" s="4" t="s">
        <v>142</v>
      </c>
      <c r="W107" s="4">
        <v>0</v>
      </c>
      <c r="AH107" s="4" t="s">
        <v>39</v>
      </c>
      <c r="AI107" s="4" t="s">
        <v>225</v>
      </c>
    </row>
    <row r="108" spans="3:36" x14ac:dyDescent="0.2">
      <c r="C108" s="4">
        <v>135</v>
      </c>
      <c r="E108" s="5">
        <v>23</v>
      </c>
      <c r="F108" s="5">
        <f>IF(AND(Table15[[#This Row],[Age]]&gt;30,Table15[[#This Row],[Age]]&lt;41),1,0)</f>
        <v>0</v>
      </c>
      <c r="G108" s="4" t="s">
        <v>34</v>
      </c>
      <c r="J108" s="4" t="s">
        <v>35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0</v>
      </c>
      <c r="S108" s="4">
        <v>1</v>
      </c>
      <c r="T108" s="4">
        <v>1</v>
      </c>
      <c r="U108" s="4" t="s">
        <v>226</v>
      </c>
      <c r="W108" s="4">
        <v>0</v>
      </c>
      <c r="AH108" s="4" t="s">
        <v>227</v>
      </c>
      <c r="AI108" s="4" t="s">
        <v>228</v>
      </c>
    </row>
    <row r="109" spans="3:36" x14ac:dyDescent="0.2">
      <c r="C109" s="4">
        <v>134</v>
      </c>
      <c r="E109" s="5">
        <v>36</v>
      </c>
      <c r="F109" s="5">
        <f>IF(AND(Table15[[#This Row],[Age]]&gt;30,Table15[[#This Row],[Age]]&lt;41),1,0)</f>
        <v>1</v>
      </c>
      <c r="G109" s="4" t="s">
        <v>41</v>
      </c>
      <c r="J109" s="4" t="s">
        <v>35</v>
      </c>
      <c r="K109" s="4">
        <v>1</v>
      </c>
      <c r="L109" s="4">
        <v>1</v>
      </c>
      <c r="M109" s="4">
        <v>1</v>
      </c>
      <c r="N109" s="4">
        <v>1</v>
      </c>
      <c r="O109" s="4">
        <v>0</v>
      </c>
      <c r="P109" s="4">
        <v>0</v>
      </c>
      <c r="Q109" s="4">
        <v>0</v>
      </c>
      <c r="R109" s="4">
        <v>1</v>
      </c>
      <c r="S109" s="4">
        <v>1</v>
      </c>
      <c r="T109" s="4">
        <v>1</v>
      </c>
      <c r="U109" s="4" t="s">
        <v>229</v>
      </c>
      <c r="AH109" s="4" t="s">
        <v>39</v>
      </c>
      <c r="AI109" s="4" t="s">
        <v>230</v>
      </c>
    </row>
    <row r="110" spans="3:36" x14ac:dyDescent="0.2">
      <c r="C110" s="4">
        <v>98</v>
      </c>
      <c r="E110" s="5">
        <v>25</v>
      </c>
      <c r="F110" s="5">
        <f>IF(AND(Table15[[#This Row],[Age]]&gt;30,Table15[[#This Row],[Age]]&lt;41),1,0)</f>
        <v>0</v>
      </c>
      <c r="G110" s="4" t="s">
        <v>41</v>
      </c>
      <c r="J110" s="4" t="s">
        <v>35</v>
      </c>
      <c r="K110" s="4">
        <v>1</v>
      </c>
      <c r="L110" s="4">
        <v>0</v>
      </c>
      <c r="M110" s="4">
        <v>0</v>
      </c>
      <c r="N110" s="4">
        <v>1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U110" s="6" t="s">
        <v>231</v>
      </c>
      <c r="V110" s="6"/>
      <c r="AH110" s="4" t="s">
        <v>39</v>
      </c>
      <c r="AI110" s="4" t="s">
        <v>232</v>
      </c>
    </row>
    <row r="111" spans="3:36" x14ac:dyDescent="0.2">
      <c r="C111" s="4">
        <v>81</v>
      </c>
      <c r="E111" s="5">
        <v>29</v>
      </c>
      <c r="F111" s="5">
        <f>IF(AND(Table15[[#This Row],[Age]]&gt;30,Table15[[#This Row],[Age]]&lt;41),1,0)</f>
        <v>0</v>
      </c>
      <c r="G111" s="4" t="s">
        <v>41</v>
      </c>
      <c r="J111" s="4" t="s">
        <v>42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1</v>
      </c>
      <c r="T111" s="4">
        <v>0</v>
      </c>
      <c r="U111" s="4" t="s">
        <v>233</v>
      </c>
      <c r="W111" s="4">
        <v>1</v>
      </c>
      <c r="X111" s="4">
        <v>1</v>
      </c>
      <c r="Y111" s="4">
        <v>0</v>
      </c>
      <c r="AH111" s="4" t="s">
        <v>39</v>
      </c>
      <c r="AI111" s="4" t="s">
        <v>82</v>
      </c>
    </row>
    <row r="112" spans="3:36" x14ac:dyDescent="0.2">
      <c r="C112" s="4">
        <v>62</v>
      </c>
      <c r="E112" s="5">
        <v>39</v>
      </c>
      <c r="F112" s="5">
        <f>IF(AND(Table15[[#This Row],[Age]]&gt;30,Table15[[#This Row],[Age]]&lt;41),1,0)</f>
        <v>1</v>
      </c>
      <c r="G112" s="4" t="s">
        <v>41</v>
      </c>
      <c r="J112" s="4" t="s">
        <v>35</v>
      </c>
      <c r="K112" s="4">
        <v>0</v>
      </c>
      <c r="L112" s="4">
        <v>0</v>
      </c>
      <c r="M112" s="4">
        <v>1</v>
      </c>
      <c r="N112" s="4">
        <v>0</v>
      </c>
      <c r="O112" s="4">
        <v>0</v>
      </c>
      <c r="P112" s="4">
        <v>0</v>
      </c>
      <c r="Q112" s="4">
        <v>1</v>
      </c>
      <c r="R112" s="4">
        <v>0</v>
      </c>
      <c r="S112" s="4">
        <v>1</v>
      </c>
      <c r="T112" s="4">
        <v>0</v>
      </c>
      <c r="U112" s="4" t="s">
        <v>234</v>
      </c>
      <c r="W112" s="4">
        <v>0</v>
      </c>
    </row>
    <row r="113" spans="3:36" x14ac:dyDescent="0.2">
      <c r="C113" s="4">
        <v>64</v>
      </c>
      <c r="E113" s="5">
        <v>26</v>
      </c>
      <c r="F113" s="5">
        <f>IF(AND(Table15[[#This Row],[Age]]&gt;30,Table15[[#This Row],[Age]]&lt;41),1,0)</f>
        <v>0</v>
      </c>
      <c r="G113" s="4" t="s">
        <v>41</v>
      </c>
      <c r="J113" s="4" t="s">
        <v>42</v>
      </c>
      <c r="K113" s="4">
        <v>0</v>
      </c>
      <c r="L113" s="4">
        <v>0</v>
      </c>
      <c r="M113" s="4">
        <v>1</v>
      </c>
      <c r="N113" s="4">
        <v>0</v>
      </c>
      <c r="O113" s="4">
        <v>0</v>
      </c>
      <c r="P113" s="4">
        <v>0</v>
      </c>
      <c r="Q113" s="4">
        <v>1</v>
      </c>
      <c r="R113" s="4">
        <v>1</v>
      </c>
      <c r="S113" s="4">
        <v>1</v>
      </c>
      <c r="T113" s="4">
        <v>0</v>
      </c>
      <c r="U113" s="4" t="s">
        <v>235</v>
      </c>
      <c r="W113" s="4">
        <v>0</v>
      </c>
    </row>
    <row r="114" spans="3:36" x14ac:dyDescent="0.2">
      <c r="C114" s="4">
        <v>66</v>
      </c>
      <c r="E114" s="5">
        <v>34</v>
      </c>
      <c r="F114" s="5">
        <f>IF(AND(Table15[[#This Row],[Age]]&gt;30,Table15[[#This Row],[Age]]&lt;41),1,0)</f>
        <v>1</v>
      </c>
      <c r="G114" s="4" t="s">
        <v>34</v>
      </c>
      <c r="J114" s="4" t="s">
        <v>42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1</v>
      </c>
      <c r="T114" s="4">
        <v>0</v>
      </c>
      <c r="U114" s="4" t="s">
        <v>236</v>
      </c>
      <c r="W114" s="4">
        <v>0</v>
      </c>
    </row>
    <row r="115" spans="3:36" x14ac:dyDescent="0.2">
      <c r="C115" s="4">
        <v>67</v>
      </c>
      <c r="E115" s="5">
        <v>23</v>
      </c>
      <c r="F115" s="5">
        <f>IF(AND(Table15[[#This Row],[Age]]&gt;30,Table15[[#This Row],[Age]]&lt;41),1,0)</f>
        <v>0</v>
      </c>
      <c r="G115" s="4" t="s">
        <v>34</v>
      </c>
      <c r="J115" s="4" t="s">
        <v>35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4" t="s">
        <v>237</v>
      </c>
      <c r="W115" s="4">
        <v>0</v>
      </c>
    </row>
    <row r="116" spans="3:36" x14ac:dyDescent="0.2">
      <c r="C116" s="4">
        <v>72</v>
      </c>
      <c r="E116" s="5">
        <v>26</v>
      </c>
      <c r="F116" s="5">
        <f>IF(AND(Table15[[#This Row],[Age]]&gt;30,Table15[[#This Row],[Age]]&lt;41),1,0)</f>
        <v>0</v>
      </c>
      <c r="G116" s="4" t="s">
        <v>34</v>
      </c>
      <c r="J116" s="4" t="s">
        <v>35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1</v>
      </c>
      <c r="T116" s="4">
        <v>0</v>
      </c>
      <c r="U116" s="4" t="s">
        <v>238</v>
      </c>
      <c r="W116" s="4">
        <v>0</v>
      </c>
      <c r="AH116" s="4" t="s">
        <v>39</v>
      </c>
      <c r="AI116" s="4" t="s">
        <v>187</v>
      </c>
    </row>
    <row r="117" spans="3:36" x14ac:dyDescent="0.2">
      <c r="C117" s="4">
        <v>73</v>
      </c>
      <c r="E117" s="5">
        <v>24</v>
      </c>
      <c r="F117" s="5">
        <f>IF(AND(Table15[[#This Row],[Age]]&gt;30,Table15[[#This Row],[Age]]&lt;41),1,0)</f>
        <v>0</v>
      </c>
      <c r="G117" s="4" t="s">
        <v>41</v>
      </c>
      <c r="J117" s="4" t="s">
        <v>35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1</v>
      </c>
      <c r="T117" s="4">
        <v>0</v>
      </c>
      <c r="U117" s="4" t="s">
        <v>239</v>
      </c>
      <c r="W117" s="4">
        <v>0</v>
      </c>
      <c r="AH117" s="4" t="s">
        <v>39</v>
      </c>
      <c r="AI117" s="4" t="s">
        <v>240</v>
      </c>
    </row>
    <row r="118" spans="3:36" x14ac:dyDescent="0.2">
      <c r="C118" s="4">
        <v>79</v>
      </c>
      <c r="E118" s="5">
        <v>29</v>
      </c>
      <c r="F118" s="5">
        <f>IF(AND(Table15[[#This Row],[Age]]&gt;30,Table15[[#This Row],[Age]]&lt;41),1,0)</f>
        <v>0</v>
      </c>
      <c r="G118" s="4" t="s">
        <v>34</v>
      </c>
      <c r="J118" s="4" t="s">
        <v>35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4" t="s">
        <v>241</v>
      </c>
      <c r="W118" s="4">
        <v>0</v>
      </c>
      <c r="AH118" s="4" t="s">
        <v>39</v>
      </c>
      <c r="AI118" s="4" t="s">
        <v>242</v>
      </c>
    </row>
    <row r="119" spans="3:36" x14ac:dyDescent="0.2">
      <c r="C119" s="4">
        <v>84</v>
      </c>
      <c r="E119" s="5">
        <v>25</v>
      </c>
      <c r="F119" s="5">
        <f>IF(AND(Table15[[#This Row],[Age]]&gt;30,Table15[[#This Row],[Age]]&lt;41),1,0)</f>
        <v>0</v>
      </c>
      <c r="G119" s="4" t="s">
        <v>41</v>
      </c>
      <c r="J119" s="4" t="s">
        <v>42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1</v>
      </c>
      <c r="T119" s="4">
        <v>0</v>
      </c>
      <c r="U119" s="4" t="s">
        <v>238</v>
      </c>
      <c r="W119" s="4">
        <v>0</v>
      </c>
      <c r="AH119" s="4" t="s">
        <v>39</v>
      </c>
      <c r="AI119" s="4" t="s">
        <v>74</v>
      </c>
    </row>
    <row r="120" spans="3:36" x14ac:dyDescent="0.2">
      <c r="C120" s="4">
        <v>116</v>
      </c>
      <c r="E120" s="5">
        <v>15</v>
      </c>
      <c r="F120" s="5">
        <f>IF(AND(Table15[[#This Row],[Age]]&gt;30,Table15[[#This Row],[Age]]&lt;41),1,0)</f>
        <v>0</v>
      </c>
      <c r="G120" s="4" t="s">
        <v>34</v>
      </c>
      <c r="J120" s="4" t="s">
        <v>35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1</v>
      </c>
      <c r="T120" s="4">
        <v>0</v>
      </c>
      <c r="U120" s="4" t="s">
        <v>195</v>
      </c>
      <c r="W120" s="4">
        <v>0</v>
      </c>
      <c r="AH120" s="4" t="s">
        <v>39</v>
      </c>
      <c r="AI120" s="4" t="s">
        <v>243</v>
      </c>
    </row>
    <row r="121" spans="3:36" x14ac:dyDescent="0.2">
      <c r="C121" s="4">
        <v>122</v>
      </c>
      <c r="E121" s="5">
        <v>27</v>
      </c>
      <c r="F121" s="5">
        <f>IF(AND(Table15[[#This Row],[Age]]&gt;30,Table15[[#This Row],[Age]]&lt;41),1,0)</f>
        <v>0</v>
      </c>
      <c r="G121" s="4" t="s">
        <v>41</v>
      </c>
      <c r="J121" s="4" t="s">
        <v>42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1</v>
      </c>
      <c r="T121" s="4">
        <v>0</v>
      </c>
      <c r="U121" s="4" t="s">
        <v>83</v>
      </c>
      <c r="W121" s="4">
        <v>0</v>
      </c>
      <c r="AH121" s="4" t="s">
        <v>39</v>
      </c>
      <c r="AI121" s="4" t="s">
        <v>82</v>
      </c>
    </row>
    <row r="122" spans="3:36" x14ac:dyDescent="0.2">
      <c r="C122" s="4">
        <v>132</v>
      </c>
      <c r="E122" s="5">
        <v>26</v>
      </c>
      <c r="F122" s="5">
        <f>IF(AND(Table15[[#This Row],[Age]]&gt;30,Table15[[#This Row],[Age]]&lt;41),1,0)</f>
        <v>0</v>
      </c>
      <c r="G122" s="4" t="s">
        <v>34</v>
      </c>
      <c r="J122" s="4" t="s">
        <v>35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1</v>
      </c>
      <c r="T122" s="4">
        <v>0</v>
      </c>
      <c r="U122" s="4" t="s">
        <v>244</v>
      </c>
      <c r="W122" s="4">
        <v>0</v>
      </c>
      <c r="AH122" s="4" t="s">
        <v>245</v>
      </c>
      <c r="AI122" s="4" t="s">
        <v>246</v>
      </c>
    </row>
    <row r="123" spans="3:36" x14ac:dyDescent="0.2">
      <c r="C123" s="4">
        <v>137</v>
      </c>
      <c r="E123" s="5">
        <v>27</v>
      </c>
      <c r="F123" s="5">
        <f>IF(AND(Table15[[#This Row],[Age]]&gt;30,Table15[[#This Row],[Age]]&lt;41),1,0)</f>
        <v>0</v>
      </c>
      <c r="G123" s="4" t="s">
        <v>34</v>
      </c>
      <c r="J123" s="4" t="s">
        <v>35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1</v>
      </c>
      <c r="R123" s="4">
        <v>0</v>
      </c>
      <c r="S123" s="4">
        <v>1</v>
      </c>
      <c r="T123" s="4">
        <v>0</v>
      </c>
      <c r="U123" s="4" t="s">
        <v>247</v>
      </c>
      <c r="W123" s="4">
        <v>0</v>
      </c>
      <c r="AH123" s="4" t="s">
        <v>39</v>
      </c>
      <c r="AI123" s="4" t="s">
        <v>248</v>
      </c>
    </row>
    <row r="124" spans="3:36" x14ac:dyDescent="0.2">
      <c r="C124" s="4">
        <v>127</v>
      </c>
      <c r="E124" s="5">
        <v>19</v>
      </c>
      <c r="F124" s="5">
        <f>IF(AND(Table15[[#This Row],[Age]]&gt;30,Table15[[#This Row],[Age]]&lt;41),1,0)</f>
        <v>0</v>
      </c>
      <c r="G124" s="4" t="s">
        <v>34</v>
      </c>
      <c r="J124" s="4" t="s">
        <v>35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1</v>
      </c>
      <c r="T124" s="4">
        <v>0</v>
      </c>
      <c r="U124" s="4" t="s">
        <v>249</v>
      </c>
      <c r="AH124" s="4" t="s">
        <v>39</v>
      </c>
      <c r="AI124" s="4" t="s">
        <v>250</v>
      </c>
    </row>
    <row r="125" spans="3:36" x14ac:dyDescent="0.2">
      <c r="C125" s="4">
        <v>130</v>
      </c>
      <c r="E125" s="5">
        <v>28</v>
      </c>
      <c r="F125" s="5">
        <f>IF(AND(Table15[[#This Row],[Age]]&gt;30,Table15[[#This Row],[Age]]&lt;41),1,0)</f>
        <v>0</v>
      </c>
      <c r="G125" s="4" t="s">
        <v>41</v>
      </c>
      <c r="J125" s="4" t="s">
        <v>42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1</v>
      </c>
      <c r="T125" s="4">
        <v>0</v>
      </c>
      <c r="U125" s="4" t="s">
        <v>251</v>
      </c>
      <c r="AH125" s="4" t="s">
        <v>39</v>
      </c>
      <c r="AI125" s="4" t="s">
        <v>46</v>
      </c>
    </row>
    <row r="126" spans="3:36" x14ac:dyDescent="0.2">
      <c r="C126" s="4">
        <v>10</v>
      </c>
      <c r="E126" s="5">
        <v>49</v>
      </c>
      <c r="F126" s="5">
        <f>IF(AND(Table15[[#This Row],[Age]]&gt;30,Table15[[#This Row],[Age]]&lt;41),1,0)</f>
        <v>0</v>
      </c>
      <c r="G126" s="4" t="s">
        <v>34</v>
      </c>
      <c r="J126" s="4" t="s">
        <v>35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W126" s="4">
        <v>0</v>
      </c>
      <c r="AH126" s="4" t="s">
        <v>192</v>
      </c>
      <c r="AI126" s="4" t="s">
        <v>82</v>
      </c>
      <c r="AJ126" s="4" t="s">
        <v>45</v>
      </c>
    </row>
    <row r="127" spans="3:36" x14ac:dyDescent="0.2">
      <c r="C127" s="4">
        <v>15</v>
      </c>
      <c r="E127" s="5">
        <v>45</v>
      </c>
      <c r="F127" s="5">
        <f>IF(AND(Table15[[#This Row],[Age]]&gt;30,Table15[[#This Row],[Age]]&lt;41),1,0)</f>
        <v>0</v>
      </c>
      <c r="G127" s="4" t="s">
        <v>34</v>
      </c>
      <c r="J127" s="4" t="s">
        <v>42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W127" s="4">
        <v>0</v>
      </c>
      <c r="AH127" s="4" t="s">
        <v>45</v>
      </c>
      <c r="AI127" s="4" t="s">
        <v>252</v>
      </c>
      <c r="AJ127" s="4" t="s">
        <v>45</v>
      </c>
    </row>
    <row r="128" spans="3:36" x14ac:dyDescent="0.2">
      <c r="C128" s="4">
        <v>61</v>
      </c>
      <c r="E128" s="5">
        <v>33</v>
      </c>
      <c r="F128" s="5">
        <f>IF(AND(Table15[[#This Row],[Age]]&gt;30,Table15[[#This Row],[Age]]&lt;41),1,0)</f>
        <v>1</v>
      </c>
      <c r="G128" s="4" t="s">
        <v>34</v>
      </c>
      <c r="J128" s="4" t="s">
        <v>42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W128" s="4">
        <v>0</v>
      </c>
      <c r="AH128" s="4" t="s">
        <v>45</v>
      </c>
      <c r="AI128" s="4" t="s">
        <v>82</v>
      </c>
      <c r="AJ128" s="4" t="s">
        <v>45</v>
      </c>
    </row>
    <row r="129" spans="3:35" x14ac:dyDescent="0.2">
      <c r="C129" s="4">
        <v>78</v>
      </c>
      <c r="E129" s="5">
        <v>20</v>
      </c>
      <c r="F129" s="5">
        <f>IF(AND(Table15[[#This Row],[Age]]&gt;30,Table15[[#This Row],[Age]]&lt;41),1,0)</f>
        <v>0</v>
      </c>
      <c r="G129" s="4" t="s">
        <v>34</v>
      </c>
      <c r="J129" s="4" t="s">
        <v>35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W129" s="4">
        <v>0</v>
      </c>
      <c r="AH129" s="4" t="s">
        <v>39</v>
      </c>
      <c r="AI129" s="4" t="s">
        <v>232</v>
      </c>
    </row>
    <row r="130" spans="3:35" x14ac:dyDescent="0.2">
      <c r="C130" s="4">
        <v>93</v>
      </c>
      <c r="E130" s="5">
        <v>40</v>
      </c>
      <c r="F130" s="5">
        <f>IF(AND(Table15[[#This Row],[Age]]&gt;30,Table15[[#This Row],[Age]]&lt;41),1,0)</f>
        <v>1</v>
      </c>
      <c r="G130" s="4" t="s">
        <v>34</v>
      </c>
      <c r="J130" s="4" t="s">
        <v>42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W130" s="4">
        <v>0</v>
      </c>
      <c r="AH130" s="4" t="s">
        <v>39</v>
      </c>
      <c r="AI130" s="4" t="s">
        <v>253</v>
      </c>
    </row>
    <row r="131" spans="3:35" x14ac:dyDescent="0.2">
      <c r="C131" s="4">
        <v>95</v>
      </c>
      <c r="E131" s="5">
        <v>15</v>
      </c>
      <c r="F131" s="5">
        <f>IF(AND(Table15[[#This Row],[Age]]&gt;30,Table15[[#This Row],[Age]]&lt;41),1,0)</f>
        <v>0</v>
      </c>
      <c r="G131" s="4" t="s">
        <v>34</v>
      </c>
      <c r="J131" s="4" t="s">
        <v>42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W131" s="4">
        <v>0</v>
      </c>
      <c r="AH131" s="4" t="s">
        <v>39</v>
      </c>
      <c r="AI131" s="4" t="s">
        <v>82</v>
      </c>
    </row>
    <row r="132" spans="3:35" x14ac:dyDescent="0.2">
      <c r="C132" s="4">
        <v>99</v>
      </c>
      <c r="E132" s="5">
        <v>16</v>
      </c>
      <c r="F132" s="5">
        <f>IF(AND(Table15[[#This Row],[Age]]&gt;30,Table15[[#This Row],[Age]]&lt;41),1,0)</f>
        <v>0</v>
      </c>
      <c r="G132" s="4" t="s">
        <v>41</v>
      </c>
      <c r="J132" s="4" t="s">
        <v>35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U132" s="6" t="s">
        <v>231</v>
      </c>
      <c r="V132" s="6"/>
      <c r="AH132" s="4" t="s">
        <v>39</v>
      </c>
      <c r="AI132" s="4" t="s">
        <v>254</v>
      </c>
    </row>
    <row r="133" spans="3:35" x14ac:dyDescent="0.2">
      <c r="C133" s="4">
        <v>129</v>
      </c>
      <c r="E133" s="5">
        <v>33</v>
      </c>
      <c r="F133" s="5">
        <f>IF(AND(Table15[[#This Row],[Age]]&gt;30,Table15[[#This Row],[Age]]&lt;41),1,0)</f>
        <v>1</v>
      </c>
      <c r="G133" s="4" t="s">
        <v>41</v>
      </c>
      <c r="J133" s="4" t="s">
        <v>128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AH133" s="4" t="s">
        <v>39</v>
      </c>
      <c r="AI133" s="4" t="s">
        <v>82</v>
      </c>
    </row>
    <row r="134" spans="3:35" x14ac:dyDescent="0.2">
      <c r="C134" s="4">
        <v>112</v>
      </c>
      <c r="E134" s="5">
        <v>14</v>
      </c>
      <c r="F134" s="5">
        <f>IF(AND(Table15[[#This Row],[Age]]&gt;30,Table15[[#This Row],[Age]]&lt;41),1,0)</f>
        <v>0</v>
      </c>
      <c r="G134" s="4" t="s">
        <v>41</v>
      </c>
      <c r="J134" s="4" t="s">
        <v>42</v>
      </c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AH134" s="4" t="s">
        <v>39</v>
      </c>
      <c r="AI134" s="4" t="s">
        <v>232</v>
      </c>
    </row>
    <row r="137" spans="3:35" x14ac:dyDescent="0.2">
      <c r="S137" s="4">
        <f>-COUNT(S2:S125)</f>
        <v>-124</v>
      </c>
      <c r="AH137" s="4" t="s">
        <v>255</v>
      </c>
      <c r="AI137" s="4" cm="1">
        <f t="array" ref="AI137">COUNTA(IF(Table15[mechanism of injury]="no inciting event",1,0))</f>
        <v>133</v>
      </c>
    </row>
    <row r="138" spans="3:35" x14ac:dyDescent="0.2">
      <c r="D138" s="4" t="s">
        <v>256</v>
      </c>
      <c r="E138" s="4">
        <f>AVERAGE((Table15[Age]))</f>
        <v>31.676691729323309</v>
      </c>
      <c r="I138" s="4" t="s">
        <v>257</v>
      </c>
      <c r="J138" s="4">
        <f>COUNTIF(Table15[injured knee (R or L)],"r")</f>
        <v>65</v>
      </c>
      <c r="V138" s="4">
        <v>25</v>
      </c>
      <c r="Z138" s="4">
        <v>12</v>
      </c>
      <c r="AD138" s="4">
        <v>22</v>
      </c>
    </row>
    <row r="139" spans="3:35" x14ac:dyDescent="0.2">
      <c r="D139" s="4" t="s">
        <v>258</v>
      </c>
      <c r="E139" s="4">
        <v>14</v>
      </c>
      <c r="I139" s="4" t="s">
        <v>259</v>
      </c>
      <c r="J139" s="4">
        <f>COUNTIF(Table15[injured knee (R or L)],"L")</f>
        <v>66</v>
      </c>
      <c r="Z139" s="4">
        <v>11</v>
      </c>
    </row>
    <row r="140" spans="3:35" x14ac:dyDescent="0.2">
      <c r="D140" s="4" t="s">
        <v>260</v>
      </c>
      <c r="E140" s="4">
        <f>MAX(Table15[Age])</f>
        <v>59</v>
      </c>
      <c r="I140" s="4" t="s">
        <v>261</v>
      </c>
      <c r="J140" s="4">
        <f>COUNTIF(Table15[injured knee (R or L)],"BILATERAL")</f>
        <v>2</v>
      </c>
    </row>
    <row r="143" spans="3:35" x14ac:dyDescent="0.2">
      <c r="D143" s="4" t="s">
        <v>262</v>
      </c>
      <c r="E143" s="4">
        <f>COUNTIF(Table15[sex],"m")</f>
        <v>68</v>
      </c>
    </row>
    <row r="144" spans="3:35" x14ac:dyDescent="0.2">
      <c r="D144" s="4" t="s">
        <v>263</v>
      </c>
      <c r="E144" s="4">
        <f>COUNTIF(Table15[sex],"f")</f>
        <v>65</v>
      </c>
    </row>
    <row r="146" spans="4:5" x14ac:dyDescent="0.2">
      <c r="D146" s="4">
        <v>10</v>
      </c>
      <c r="E146" s="4">
        <v>29</v>
      </c>
    </row>
    <row r="147" spans="4:5" x14ac:dyDescent="0.2">
      <c r="D147" s="4">
        <v>20</v>
      </c>
      <c r="E147" s="4">
        <v>40</v>
      </c>
    </row>
    <row r="148" spans="4:5" x14ac:dyDescent="0.2">
      <c r="D148" s="4">
        <v>30</v>
      </c>
      <c r="E148" s="4">
        <v>38</v>
      </c>
    </row>
    <row r="149" spans="4:5" x14ac:dyDescent="0.2">
      <c r="D149" s="4">
        <v>40</v>
      </c>
      <c r="E149" s="4">
        <v>14</v>
      </c>
    </row>
    <row r="150" spans="4:5" x14ac:dyDescent="0.2">
      <c r="D150" s="4">
        <v>50</v>
      </c>
      <c r="E150" s="4">
        <v>12</v>
      </c>
    </row>
  </sheetData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5E9F-7F37-954E-B227-0369EE54E058}">
  <dimension ref="A1:AJ150"/>
  <sheetViews>
    <sheetView workbookViewId="0">
      <selection sqref="A1:AJ150"/>
    </sheetView>
  </sheetViews>
  <sheetFormatPr baseColWidth="10" defaultRowHeight="16" x14ac:dyDescent="0.2"/>
  <sheetData>
    <row r="1" spans="1:36" x14ac:dyDescent="0.2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</row>
    <row r="2" spans="1:36" x14ac:dyDescent="0.2">
      <c r="A2" s="1"/>
      <c r="B2" s="1"/>
      <c r="C2" s="1">
        <v>124</v>
      </c>
      <c r="D2" s="1"/>
      <c r="E2" s="1">
        <v>29</v>
      </c>
      <c r="F2" s="1">
        <v>0</v>
      </c>
      <c r="G2" s="1" t="s">
        <v>34</v>
      </c>
      <c r="H2" s="1"/>
      <c r="I2" s="1"/>
      <c r="J2" s="1" t="s">
        <v>35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1</v>
      </c>
      <c r="T2" s="1">
        <v>1</v>
      </c>
      <c r="U2" s="1" t="s">
        <v>36</v>
      </c>
      <c r="V2" s="1">
        <v>0</v>
      </c>
      <c r="W2" s="1">
        <v>1</v>
      </c>
      <c r="X2" s="1">
        <v>1</v>
      </c>
      <c r="Y2" s="1">
        <v>1</v>
      </c>
      <c r="Z2" s="1"/>
      <c r="AA2" s="1"/>
      <c r="AB2" s="1" t="s">
        <v>37</v>
      </c>
      <c r="AC2" s="1">
        <v>1</v>
      </c>
      <c r="AD2" s="1">
        <v>0</v>
      </c>
      <c r="AE2" s="1"/>
      <c r="AF2" s="1"/>
      <c r="AG2" s="1" t="s">
        <v>38</v>
      </c>
      <c r="AH2" s="1" t="s">
        <v>39</v>
      </c>
      <c r="AI2" s="1" t="s">
        <v>40</v>
      </c>
      <c r="AJ2" s="3">
        <v>43581</v>
      </c>
    </row>
    <row r="3" spans="1:36" x14ac:dyDescent="0.2">
      <c r="A3" s="1"/>
      <c r="B3" s="1"/>
      <c r="C3" s="1">
        <v>63</v>
      </c>
      <c r="D3" s="1"/>
      <c r="E3" s="1">
        <v>30</v>
      </c>
      <c r="F3" s="1">
        <v>0</v>
      </c>
      <c r="G3" s="1" t="s">
        <v>41</v>
      </c>
      <c r="H3" s="1"/>
      <c r="I3" s="1"/>
      <c r="J3" s="1" t="s">
        <v>42</v>
      </c>
      <c r="K3" s="1">
        <v>1</v>
      </c>
      <c r="L3" s="1">
        <v>0</v>
      </c>
      <c r="M3" s="1">
        <v>1</v>
      </c>
      <c r="N3" s="1">
        <v>1</v>
      </c>
      <c r="O3" s="1">
        <v>0</v>
      </c>
      <c r="P3" s="1">
        <v>0</v>
      </c>
      <c r="Q3" s="1">
        <v>1</v>
      </c>
      <c r="R3" s="1">
        <v>1</v>
      </c>
      <c r="S3" s="1">
        <v>1</v>
      </c>
      <c r="T3" s="1">
        <v>1</v>
      </c>
      <c r="U3" s="1" t="s">
        <v>43</v>
      </c>
      <c r="V3" s="1">
        <v>1</v>
      </c>
      <c r="W3" s="1">
        <v>1</v>
      </c>
      <c r="X3" s="1">
        <v>0</v>
      </c>
      <c r="Y3" s="1">
        <v>1</v>
      </c>
      <c r="Z3" s="1">
        <v>0</v>
      </c>
      <c r="AA3" s="1">
        <v>1</v>
      </c>
      <c r="AB3" s="1" t="s">
        <v>44</v>
      </c>
      <c r="AC3" s="1">
        <v>1</v>
      </c>
      <c r="AD3" s="1">
        <v>1</v>
      </c>
      <c r="AE3" s="1"/>
      <c r="AF3" s="1"/>
      <c r="AG3" s="1">
        <v>1</v>
      </c>
      <c r="AH3" s="1" t="s">
        <v>45</v>
      </c>
      <c r="AI3" s="1" t="s">
        <v>46</v>
      </c>
      <c r="AJ3" s="1"/>
    </row>
    <row r="4" spans="1:36" x14ac:dyDescent="0.2">
      <c r="A4" s="1"/>
      <c r="B4" s="1"/>
      <c r="C4" s="1">
        <v>54</v>
      </c>
      <c r="D4" s="1"/>
      <c r="E4" s="1">
        <v>18</v>
      </c>
      <c r="F4" s="1">
        <v>0</v>
      </c>
      <c r="G4" s="1" t="s">
        <v>41</v>
      </c>
      <c r="H4" s="1"/>
      <c r="I4" s="1"/>
      <c r="J4" s="1" t="s">
        <v>35</v>
      </c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 t="s">
        <v>47</v>
      </c>
      <c r="V4" s="1">
        <v>0</v>
      </c>
      <c r="W4" s="1">
        <v>1</v>
      </c>
      <c r="X4" s="1">
        <v>0</v>
      </c>
      <c r="Y4" s="1">
        <v>1</v>
      </c>
      <c r="Z4" s="1"/>
      <c r="AA4" s="1"/>
      <c r="AB4" s="1" t="s">
        <v>48</v>
      </c>
      <c r="AC4" s="1">
        <v>1</v>
      </c>
      <c r="AD4" s="1">
        <v>0</v>
      </c>
      <c r="AE4" s="1">
        <v>1</v>
      </c>
      <c r="AF4" s="1"/>
      <c r="AG4" s="1" t="s">
        <v>45</v>
      </c>
      <c r="AH4" s="1" t="s">
        <v>45</v>
      </c>
      <c r="AI4" s="1" t="s">
        <v>49</v>
      </c>
      <c r="AJ4" s="3">
        <v>43194</v>
      </c>
    </row>
    <row r="5" spans="1:36" x14ac:dyDescent="0.2">
      <c r="A5" s="1"/>
      <c r="B5" s="1"/>
      <c r="C5" s="1">
        <v>90</v>
      </c>
      <c r="D5" s="1"/>
      <c r="E5" s="1">
        <v>31</v>
      </c>
      <c r="F5" s="1">
        <v>1</v>
      </c>
      <c r="G5" s="1" t="s">
        <v>41</v>
      </c>
      <c r="H5" s="1"/>
      <c r="I5" s="1"/>
      <c r="J5" s="1" t="s">
        <v>42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 t="s">
        <v>50</v>
      </c>
      <c r="V5" s="1">
        <v>1</v>
      </c>
      <c r="W5" s="1">
        <v>1</v>
      </c>
      <c r="X5" s="1">
        <v>0</v>
      </c>
      <c r="Y5" s="1">
        <v>1</v>
      </c>
      <c r="Z5" s="1"/>
      <c r="AA5" s="1"/>
      <c r="AB5" s="1" t="s">
        <v>51</v>
      </c>
      <c r="AC5" s="1">
        <v>1</v>
      </c>
      <c r="AD5" s="1">
        <v>0</v>
      </c>
      <c r="AE5" s="1">
        <v>1</v>
      </c>
      <c r="AF5" s="1"/>
      <c r="AG5" s="1" t="s">
        <v>45</v>
      </c>
      <c r="AH5" s="1" t="s">
        <v>39</v>
      </c>
      <c r="AI5" s="1" t="s">
        <v>52</v>
      </c>
      <c r="AJ5" s="3">
        <v>43433</v>
      </c>
    </row>
    <row r="6" spans="1:36" x14ac:dyDescent="0.2">
      <c r="A6" s="1"/>
      <c r="B6" s="1"/>
      <c r="C6" s="1">
        <v>74</v>
      </c>
      <c r="D6" s="1"/>
      <c r="E6" s="1">
        <v>28</v>
      </c>
      <c r="F6" s="1">
        <v>0</v>
      </c>
      <c r="G6" s="1" t="s">
        <v>34</v>
      </c>
      <c r="H6" s="1"/>
      <c r="I6" s="1"/>
      <c r="J6" s="1" t="s">
        <v>42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 t="s">
        <v>53</v>
      </c>
      <c r="V6" s="1">
        <v>0</v>
      </c>
      <c r="W6" s="1">
        <v>1</v>
      </c>
      <c r="X6" s="1">
        <v>0</v>
      </c>
      <c r="Y6" s="1">
        <v>1</v>
      </c>
      <c r="Z6" s="1"/>
      <c r="AA6" s="1"/>
      <c r="AB6" s="1" t="s">
        <v>54</v>
      </c>
      <c r="AC6" s="1">
        <v>1</v>
      </c>
      <c r="AD6" s="1">
        <v>1</v>
      </c>
      <c r="AE6" s="1"/>
      <c r="AF6" s="1"/>
      <c r="AG6" s="1">
        <v>1</v>
      </c>
      <c r="AH6" s="1" t="s">
        <v>55</v>
      </c>
      <c r="AI6" s="1" t="s">
        <v>56</v>
      </c>
      <c r="AJ6" s="3">
        <v>43343</v>
      </c>
    </row>
    <row r="7" spans="1:36" x14ac:dyDescent="0.2">
      <c r="A7" s="1"/>
      <c r="B7" s="1"/>
      <c r="C7" s="1">
        <v>108</v>
      </c>
      <c r="D7" s="1"/>
      <c r="E7" s="1">
        <v>31</v>
      </c>
      <c r="F7" s="1">
        <v>1</v>
      </c>
      <c r="G7" s="1" t="s">
        <v>41</v>
      </c>
      <c r="H7" s="1"/>
      <c r="I7" s="1"/>
      <c r="J7" s="1" t="s">
        <v>42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 t="s">
        <v>57</v>
      </c>
      <c r="V7" s="1">
        <v>1</v>
      </c>
      <c r="W7" s="1">
        <v>1</v>
      </c>
      <c r="X7" s="1">
        <v>0</v>
      </c>
      <c r="Y7" s="1">
        <v>1</v>
      </c>
      <c r="Z7" s="1">
        <v>0</v>
      </c>
      <c r="AA7" s="1">
        <v>1</v>
      </c>
      <c r="AB7" s="1" t="s">
        <v>54</v>
      </c>
      <c r="AC7" s="1">
        <v>1</v>
      </c>
      <c r="AD7" s="1">
        <v>1</v>
      </c>
      <c r="AE7" s="1"/>
      <c r="AF7" s="1"/>
      <c r="AG7" s="1">
        <v>1</v>
      </c>
      <c r="AH7" s="1" t="s">
        <v>39</v>
      </c>
      <c r="AI7" s="1" t="s">
        <v>58</v>
      </c>
      <c r="AJ7" s="3">
        <v>43474</v>
      </c>
    </row>
    <row r="8" spans="1:36" x14ac:dyDescent="0.2">
      <c r="A8" s="1"/>
      <c r="B8" s="1"/>
      <c r="C8" s="1">
        <v>133</v>
      </c>
      <c r="D8" s="1"/>
      <c r="E8" s="1">
        <v>19</v>
      </c>
      <c r="F8" s="1">
        <v>0</v>
      </c>
      <c r="G8" s="1" t="s">
        <v>34</v>
      </c>
      <c r="H8" s="1"/>
      <c r="I8" s="1"/>
      <c r="J8" s="1" t="s">
        <v>42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 t="s">
        <v>59</v>
      </c>
      <c r="V8" s="1">
        <v>0</v>
      </c>
      <c r="W8" s="1">
        <v>1</v>
      </c>
      <c r="X8" s="1">
        <v>0</v>
      </c>
      <c r="Y8" s="1">
        <v>1</v>
      </c>
      <c r="Z8" s="1"/>
      <c r="AA8" s="1"/>
      <c r="AB8" s="1" t="s">
        <v>60</v>
      </c>
      <c r="AC8" s="1">
        <v>1</v>
      </c>
      <c r="AD8" s="1">
        <v>0</v>
      </c>
      <c r="AE8" s="1">
        <v>1</v>
      </c>
      <c r="AF8" s="1"/>
      <c r="AG8" s="1" t="s">
        <v>61</v>
      </c>
      <c r="AH8" s="1" t="s">
        <v>39</v>
      </c>
      <c r="AI8" s="1" t="s">
        <v>62</v>
      </c>
      <c r="AJ8" s="3">
        <v>43593</v>
      </c>
    </row>
    <row r="9" spans="1:36" x14ac:dyDescent="0.2">
      <c r="A9" s="1"/>
      <c r="B9" s="1"/>
      <c r="C9" s="1">
        <v>69</v>
      </c>
      <c r="D9" s="1"/>
      <c r="E9" s="1">
        <v>18</v>
      </c>
      <c r="F9" s="1">
        <v>0</v>
      </c>
      <c r="G9" s="1" t="s">
        <v>41</v>
      </c>
      <c r="H9" s="1"/>
      <c r="I9" s="1"/>
      <c r="J9" s="1" t="s">
        <v>35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 t="s">
        <v>63</v>
      </c>
      <c r="V9" s="1">
        <v>1</v>
      </c>
      <c r="W9" s="1">
        <v>1</v>
      </c>
      <c r="X9" s="1">
        <v>0</v>
      </c>
      <c r="Y9" s="1">
        <v>1</v>
      </c>
      <c r="Z9" s="1">
        <v>0</v>
      </c>
      <c r="AA9" s="1">
        <v>1</v>
      </c>
      <c r="AB9" s="1" t="s">
        <v>64</v>
      </c>
      <c r="AC9" s="1">
        <v>1</v>
      </c>
      <c r="AD9" s="1">
        <v>1</v>
      </c>
      <c r="AE9" s="1">
        <v>1</v>
      </c>
      <c r="AF9" s="1"/>
      <c r="AG9" s="1">
        <v>1</v>
      </c>
      <c r="AH9" s="1" t="s">
        <v>45</v>
      </c>
      <c r="AI9" s="1" t="s">
        <v>65</v>
      </c>
      <c r="AJ9" s="3">
        <v>43287</v>
      </c>
    </row>
    <row r="10" spans="1:36" x14ac:dyDescent="0.2">
      <c r="A10" s="1"/>
      <c r="B10" s="1"/>
      <c r="C10" s="1">
        <v>86</v>
      </c>
      <c r="D10" s="1"/>
      <c r="E10" s="1">
        <v>28</v>
      </c>
      <c r="F10" s="1">
        <v>0</v>
      </c>
      <c r="G10" s="1" t="s">
        <v>41</v>
      </c>
      <c r="H10" s="1"/>
      <c r="I10" s="1"/>
      <c r="J10" s="1" t="s">
        <v>42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 t="s">
        <v>60</v>
      </c>
      <c r="V10" s="1">
        <v>1</v>
      </c>
      <c r="W10" s="1">
        <v>1</v>
      </c>
      <c r="X10" s="1">
        <v>0</v>
      </c>
      <c r="Y10" s="1">
        <v>1</v>
      </c>
      <c r="Z10" s="1">
        <v>0</v>
      </c>
      <c r="AA10" s="1">
        <v>1</v>
      </c>
      <c r="AB10" s="1" t="s">
        <v>64</v>
      </c>
      <c r="AC10" s="1">
        <v>1</v>
      </c>
      <c r="AD10" s="1">
        <v>1</v>
      </c>
      <c r="AE10" s="1">
        <v>1</v>
      </c>
      <c r="AF10" s="1">
        <v>1</v>
      </c>
      <c r="AG10" s="1" t="s">
        <v>45</v>
      </c>
      <c r="AH10" s="1" t="s">
        <v>39</v>
      </c>
      <c r="AI10" s="1" t="s">
        <v>46</v>
      </c>
      <c r="AJ10" s="3">
        <v>43364</v>
      </c>
    </row>
    <row r="11" spans="1:36" x14ac:dyDescent="0.2">
      <c r="A11" s="1"/>
      <c r="B11" s="1"/>
      <c r="C11" s="1">
        <v>96</v>
      </c>
      <c r="D11" s="1"/>
      <c r="E11" s="1">
        <v>14</v>
      </c>
      <c r="F11" s="1">
        <v>0</v>
      </c>
      <c r="G11" s="1" t="s">
        <v>41</v>
      </c>
      <c r="H11" s="1"/>
      <c r="I11" s="1"/>
      <c r="J11" s="1" t="s">
        <v>42</v>
      </c>
      <c r="K11" s="1">
        <v>1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 t="s">
        <v>66</v>
      </c>
      <c r="V11" s="1">
        <v>0</v>
      </c>
      <c r="W11" s="1">
        <v>1</v>
      </c>
      <c r="X11" s="1">
        <v>0</v>
      </c>
      <c r="Y11" s="1">
        <v>1</v>
      </c>
      <c r="Z11" s="1"/>
      <c r="AA11" s="1"/>
      <c r="AB11" s="1" t="s">
        <v>64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 t="s">
        <v>39</v>
      </c>
      <c r="AI11" s="1" t="s">
        <v>67</v>
      </c>
      <c r="AJ11" s="3">
        <v>43420</v>
      </c>
    </row>
    <row r="12" spans="1:36" x14ac:dyDescent="0.2">
      <c r="A12" s="1"/>
      <c r="B12" s="1"/>
      <c r="C12" s="1">
        <v>126</v>
      </c>
      <c r="D12" s="1"/>
      <c r="E12" s="1">
        <v>36</v>
      </c>
      <c r="F12" s="1">
        <v>1</v>
      </c>
      <c r="G12" s="1" t="s">
        <v>41</v>
      </c>
      <c r="H12" s="1"/>
      <c r="I12" s="1"/>
      <c r="J12" s="1" t="s">
        <v>35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1</v>
      </c>
      <c r="U12" s="1" t="s">
        <v>36</v>
      </c>
      <c r="V12" s="1">
        <v>0</v>
      </c>
      <c r="W12" s="1">
        <v>1</v>
      </c>
      <c r="X12" s="1">
        <v>1</v>
      </c>
      <c r="Y12" s="1">
        <v>1</v>
      </c>
      <c r="Z12" s="1"/>
      <c r="AA12" s="1"/>
      <c r="AB12" s="1" t="s">
        <v>68</v>
      </c>
      <c r="AC12" s="1">
        <v>1</v>
      </c>
      <c r="AD12" s="1">
        <v>0</v>
      </c>
      <c r="AE12" s="1"/>
      <c r="AF12" s="1"/>
      <c r="AG12" s="1" t="s">
        <v>38</v>
      </c>
      <c r="AH12" s="1" t="s">
        <v>39</v>
      </c>
      <c r="AI12" s="1" t="s">
        <v>69</v>
      </c>
      <c r="AJ12" s="3">
        <v>43581</v>
      </c>
    </row>
    <row r="13" spans="1:36" x14ac:dyDescent="0.2">
      <c r="A13" s="1"/>
      <c r="B13" s="1"/>
      <c r="C13" s="1">
        <v>2</v>
      </c>
      <c r="D13" s="1"/>
      <c r="E13" s="1">
        <v>36</v>
      </c>
      <c r="F13" s="1">
        <v>1</v>
      </c>
      <c r="G13" s="1" t="s">
        <v>41</v>
      </c>
      <c r="H13" s="1"/>
      <c r="I13" s="1"/>
      <c r="J13" s="1" t="s">
        <v>35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 t="s">
        <v>70</v>
      </c>
      <c r="V13" s="1">
        <v>0</v>
      </c>
      <c r="W13" s="1">
        <v>1</v>
      </c>
      <c r="X13" s="1">
        <v>1</v>
      </c>
      <c r="Y13" s="1">
        <v>0</v>
      </c>
      <c r="Z13" s="1"/>
      <c r="AA13" s="1"/>
      <c r="AB13" s="1" t="s">
        <v>71</v>
      </c>
      <c r="AC13" s="1">
        <v>1</v>
      </c>
      <c r="AD13" s="1"/>
      <c r="AE13" s="1"/>
      <c r="AF13" s="1"/>
      <c r="AG13" s="1" t="s">
        <v>45</v>
      </c>
      <c r="AH13" s="1" t="s">
        <v>45</v>
      </c>
      <c r="AI13" s="1" t="s">
        <v>72</v>
      </c>
      <c r="AJ13" s="3">
        <v>43070</v>
      </c>
    </row>
    <row r="14" spans="1:36" x14ac:dyDescent="0.2">
      <c r="A14" s="1"/>
      <c r="B14" s="1"/>
      <c r="C14" s="1">
        <v>12</v>
      </c>
      <c r="D14" s="1"/>
      <c r="E14" s="1">
        <v>56</v>
      </c>
      <c r="F14" s="1">
        <v>0</v>
      </c>
      <c r="G14" s="1" t="s">
        <v>34</v>
      </c>
      <c r="H14" s="1"/>
      <c r="I14" s="1"/>
      <c r="J14" s="1" t="s">
        <v>42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0</v>
      </c>
      <c r="U14" s="1" t="s">
        <v>73</v>
      </c>
      <c r="V14" s="1">
        <v>0</v>
      </c>
      <c r="W14" s="1">
        <v>1</v>
      </c>
      <c r="X14" s="1">
        <v>1</v>
      </c>
      <c r="Y14" s="1">
        <v>0</v>
      </c>
      <c r="Z14" s="1"/>
      <c r="AA14" s="1"/>
      <c r="AB14" s="1" t="s">
        <v>71</v>
      </c>
      <c r="AC14" s="1">
        <v>1</v>
      </c>
      <c r="AD14" s="1"/>
      <c r="AE14" s="1"/>
      <c r="AF14" s="1"/>
      <c r="AG14" s="1" t="s">
        <v>45</v>
      </c>
      <c r="AH14" s="1" t="s">
        <v>45</v>
      </c>
      <c r="AI14" s="1" t="s">
        <v>74</v>
      </c>
      <c r="AJ14" s="3">
        <v>43089</v>
      </c>
    </row>
    <row r="15" spans="1:36" x14ac:dyDescent="0.2">
      <c r="A15" s="1"/>
      <c r="B15" s="1"/>
      <c r="C15" s="1">
        <v>18</v>
      </c>
      <c r="D15" s="1"/>
      <c r="E15" s="1">
        <v>30</v>
      </c>
      <c r="F15" s="1">
        <v>0</v>
      </c>
      <c r="G15" s="1" t="s">
        <v>34</v>
      </c>
      <c r="H15" s="1"/>
      <c r="I15" s="1"/>
      <c r="J15" s="1" t="s">
        <v>35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0</v>
      </c>
      <c r="U15" s="1" t="s">
        <v>75</v>
      </c>
      <c r="V15" s="1">
        <v>0</v>
      </c>
      <c r="W15" s="1">
        <v>1</v>
      </c>
      <c r="X15" s="1">
        <v>1</v>
      </c>
      <c r="Y15" s="1">
        <v>0</v>
      </c>
      <c r="Z15" s="1"/>
      <c r="AA15" s="1"/>
      <c r="AB15" s="1" t="s">
        <v>71</v>
      </c>
      <c r="AC15" s="1">
        <v>1</v>
      </c>
      <c r="AD15" s="1"/>
      <c r="AE15" s="1"/>
      <c r="AF15" s="1"/>
      <c r="AG15" s="1" t="s">
        <v>45</v>
      </c>
      <c r="AH15" s="1" t="s">
        <v>45</v>
      </c>
      <c r="AI15" s="1" t="s">
        <v>40</v>
      </c>
      <c r="AJ15" s="3">
        <v>43103</v>
      </c>
    </row>
    <row r="16" spans="1:36" x14ac:dyDescent="0.2">
      <c r="A16" s="1"/>
      <c r="B16" s="1"/>
      <c r="C16" s="1">
        <v>92</v>
      </c>
      <c r="D16" s="1"/>
      <c r="E16" s="1">
        <v>37</v>
      </c>
      <c r="F16" s="1">
        <v>1</v>
      </c>
      <c r="G16" s="1" t="s">
        <v>41</v>
      </c>
      <c r="H16" s="1"/>
      <c r="I16" s="1"/>
      <c r="J16" s="1" t="s">
        <v>42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 t="s">
        <v>76</v>
      </c>
      <c r="V16" s="1">
        <v>1</v>
      </c>
      <c r="W16" s="1">
        <v>1</v>
      </c>
      <c r="X16" s="1">
        <v>1</v>
      </c>
      <c r="Y16" s="1">
        <v>1</v>
      </c>
      <c r="Z16" s="1">
        <v>0</v>
      </c>
      <c r="AA16" s="1">
        <v>1</v>
      </c>
      <c r="AB16" s="1" t="s">
        <v>71</v>
      </c>
      <c r="AC16" s="1">
        <v>1</v>
      </c>
      <c r="AD16" s="1"/>
      <c r="AE16" s="1"/>
      <c r="AF16" s="1"/>
      <c r="AG16" s="1" t="s">
        <v>45</v>
      </c>
      <c r="AH16" s="1" t="s">
        <v>77</v>
      </c>
      <c r="AI16" s="1" t="s">
        <v>78</v>
      </c>
      <c r="AJ16" s="3">
        <v>43104</v>
      </c>
    </row>
    <row r="17" spans="1:36" x14ac:dyDescent="0.2">
      <c r="A17" s="1"/>
      <c r="B17" s="1"/>
      <c r="C17" s="1">
        <v>17</v>
      </c>
      <c r="D17" s="1"/>
      <c r="E17" s="1">
        <v>51</v>
      </c>
      <c r="F17" s="1">
        <v>0</v>
      </c>
      <c r="G17" s="1" t="s">
        <v>34</v>
      </c>
      <c r="H17" s="1"/>
      <c r="I17" s="1"/>
      <c r="J17" s="1" t="s">
        <v>35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 t="s">
        <v>79</v>
      </c>
      <c r="V17" s="1">
        <v>0</v>
      </c>
      <c r="W17" s="1">
        <v>1</v>
      </c>
      <c r="X17" s="1">
        <v>1</v>
      </c>
      <c r="Y17" s="1">
        <v>0</v>
      </c>
      <c r="Z17" s="1"/>
      <c r="AA17" s="1"/>
      <c r="AB17" s="1" t="s">
        <v>71</v>
      </c>
      <c r="AC17" s="1">
        <v>1</v>
      </c>
      <c r="AD17" s="1"/>
      <c r="AE17" s="1">
        <v>1</v>
      </c>
      <c r="AF17" s="1"/>
      <c r="AG17" s="1" t="s">
        <v>45</v>
      </c>
      <c r="AH17" s="1" t="s">
        <v>45</v>
      </c>
      <c r="AI17" s="1" t="s">
        <v>80</v>
      </c>
      <c r="AJ17" s="3">
        <v>43105</v>
      </c>
    </row>
    <row r="18" spans="1:36" x14ac:dyDescent="0.2">
      <c r="A18" s="1"/>
      <c r="B18" s="1"/>
      <c r="C18" s="1">
        <v>5</v>
      </c>
      <c r="D18" s="1"/>
      <c r="E18" s="1">
        <v>49</v>
      </c>
      <c r="F18" s="1">
        <v>0</v>
      </c>
      <c r="G18" s="1" t="s">
        <v>34</v>
      </c>
      <c r="H18" s="1"/>
      <c r="I18" s="1"/>
      <c r="J18" s="1" t="s">
        <v>42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 t="s">
        <v>81</v>
      </c>
      <c r="V18" s="1">
        <v>0</v>
      </c>
      <c r="W18" s="1">
        <v>1</v>
      </c>
      <c r="X18" s="1">
        <v>1</v>
      </c>
      <c r="Y18" s="1">
        <v>0</v>
      </c>
      <c r="Z18" s="1"/>
      <c r="AA18" s="1"/>
      <c r="AB18" s="1" t="s">
        <v>71</v>
      </c>
      <c r="AC18" s="1">
        <v>1</v>
      </c>
      <c r="AD18" s="1"/>
      <c r="AE18" s="1"/>
      <c r="AF18" s="1"/>
      <c r="AG18" s="1" t="s">
        <v>45</v>
      </c>
      <c r="AH18" s="1" t="s">
        <v>45</v>
      </c>
      <c r="AI18" s="1" t="s">
        <v>82</v>
      </c>
      <c r="AJ18" s="3">
        <v>43110</v>
      </c>
    </row>
    <row r="19" spans="1:36" x14ac:dyDescent="0.2">
      <c r="A19" s="1"/>
      <c r="B19" s="1"/>
      <c r="C19" s="1">
        <v>16</v>
      </c>
      <c r="D19" s="1"/>
      <c r="E19" s="1">
        <v>58</v>
      </c>
      <c r="F19" s="1">
        <v>0</v>
      </c>
      <c r="G19" s="1" t="s">
        <v>41</v>
      </c>
      <c r="H19" s="1"/>
      <c r="I19" s="1"/>
      <c r="J19" s="1" t="s">
        <v>35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  <c r="U19" s="1" t="s">
        <v>83</v>
      </c>
      <c r="V19" s="1">
        <v>0</v>
      </c>
      <c r="W19" s="1">
        <v>1</v>
      </c>
      <c r="X19" s="1">
        <v>1</v>
      </c>
      <c r="Y19" s="1">
        <v>0</v>
      </c>
      <c r="Z19" s="1"/>
      <c r="AA19" s="1"/>
      <c r="AB19" s="1" t="s">
        <v>71</v>
      </c>
      <c r="AC19" s="1">
        <v>1</v>
      </c>
      <c r="AD19" s="1"/>
      <c r="AE19" s="1"/>
      <c r="AF19" s="1"/>
      <c r="AG19" s="1" t="s">
        <v>45</v>
      </c>
      <c r="AH19" s="1" t="s">
        <v>45</v>
      </c>
      <c r="AI19" s="1" t="s">
        <v>84</v>
      </c>
      <c r="AJ19" s="3">
        <v>43111</v>
      </c>
    </row>
    <row r="20" spans="1:36" x14ac:dyDescent="0.2">
      <c r="A20" s="1"/>
      <c r="B20" s="1"/>
      <c r="C20" s="1">
        <v>19</v>
      </c>
      <c r="D20" s="1"/>
      <c r="E20" s="1">
        <v>44</v>
      </c>
      <c r="F20" s="1">
        <v>0</v>
      </c>
      <c r="G20" s="1" t="s">
        <v>34</v>
      </c>
      <c r="H20" s="1"/>
      <c r="I20" s="1"/>
      <c r="J20" s="1" t="s">
        <v>42</v>
      </c>
      <c r="K20" s="1">
        <v>1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1</v>
      </c>
      <c r="U20" s="1" t="s">
        <v>85</v>
      </c>
      <c r="V20" s="1">
        <v>1</v>
      </c>
      <c r="W20" s="1">
        <v>1</v>
      </c>
      <c r="X20" s="1">
        <v>1</v>
      </c>
      <c r="Y20" s="1">
        <v>1</v>
      </c>
      <c r="Z20" s="1">
        <v>0</v>
      </c>
      <c r="AA20" s="1">
        <v>1</v>
      </c>
      <c r="AB20" s="1" t="s">
        <v>71</v>
      </c>
      <c r="AC20" s="1">
        <v>1</v>
      </c>
      <c r="AD20" s="1"/>
      <c r="AE20" s="1">
        <v>1</v>
      </c>
      <c r="AF20" s="1"/>
      <c r="AG20" s="1" t="s">
        <v>38</v>
      </c>
      <c r="AH20" s="1" t="s">
        <v>45</v>
      </c>
      <c r="AI20" s="1" t="s">
        <v>86</v>
      </c>
      <c r="AJ20" s="3">
        <v>43112</v>
      </c>
    </row>
    <row r="21" spans="1:36" x14ac:dyDescent="0.2">
      <c r="A21" s="1"/>
      <c r="B21" s="1"/>
      <c r="C21" s="1">
        <v>26</v>
      </c>
      <c r="D21" s="1"/>
      <c r="E21" s="1">
        <v>48</v>
      </c>
      <c r="F21" s="1">
        <v>0</v>
      </c>
      <c r="G21" s="1" t="s">
        <v>41</v>
      </c>
      <c r="H21" s="1"/>
      <c r="I21" s="1"/>
      <c r="J21" s="1" t="s">
        <v>35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0</v>
      </c>
      <c r="U21" s="1" t="s">
        <v>83</v>
      </c>
      <c r="V21" s="1">
        <v>0</v>
      </c>
      <c r="W21" s="1">
        <v>1</v>
      </c>
      <c r="X21" s="1">
        <v>1</v>
      </c>
      <c r="Y21" s="1">
        <v>0</v>
      </c>
      <c r="Z21" s="1"/>
      <c r="AA21" s="1"/>
      <c r="AB21" s="1" t="s">
        <v>71</v>
      </c>
      <c r="AC21" s="1">
        <v>1</v>
      </c>
      <c r="AD21" s="1"/>
      <c r="AE21" s="1"/>
      <c r="AF21" s="1"/>
      <c r="AG21" s="1" t="s">
        <v>45</v>
      </c>
      <c r="AH21" s="1" t="s">
        <v>45</v>
      </c>
      <c r="AI21" s="1" t="s">
        <v>87</v>
      </c>
      <c r="AJ21" s="3">
        <v>43133</v>
      </c>
    </row>
    <row r="22" spans="1:36" x14ac:dyDescent="0.2">
      <c r="A22" s="1"/>
      <c r="B22" s="1"/>
      <c r="C22" s="1">
        <v>35</v>
      </c>
      <c r="D22" s="1"/>
      <c r="E22" s="1">
        <v>54</v>
      </c>
      <c r="F22" s="1">
        <v>0</v>
      </c>
      <c r="G22" s="1" t="s">
        <v>41</v>
      </c>
      <c r="H22" s="1"/>
      <c r="I22" s="1"/>
      <c r="J22" s="1" t="s">
        <v>42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 t="s">
        <v>75</v>
      </c>
      <c r="V22" s="1">
        <v>0</v>
      </c>
      <c r="W22" s="1">
        <v>1</v>
      </c>
      <c r="X22" s="1">
        <v>1</v>
      </c>
      <c r="Y22" s="1">
        <v>0</v>
      </c>
      <c r="Z22" s="1"/>
      <c r="AA22" s="1"/>
      <c r="AB22" s="1" t="s">
        <v>71</v>
      </c>
      <c r="AC22" s="1">
        <v>1</v>
      </c>
      <c r="AD22" s="1"/>
      <c r="AE22" s="1"/>
      <c r="AF22" s="1"/>
      <c r="AG22" s="1" t="s">
        <v>45</v>
      </c>
      <c r="AH22" s="1" t="s">
        <v>45</v>
      </c>
      <c r="AI22" s="1" t="s">
        <v>82</v>
      </c>
      <c r="AJ22" s="3">
        <v>43140</v>
      </c>
    </row>
    <row r="23" spans="1:36" x14ac:dyDescent="0.2">
      <c r="A23" s="1"/>
      <c r="B23" s="1"/>
      <c r="C23" s="1">
        <v>42</v>
      </c>
      <c r="D23" s="1"/>
      <c r="E23" s="1">
        <v>51</v>
      </c>
      <c r="F23" s="1">
        <v>0</v>
      </c>
      <c r="G23" s="1" t="s">
        <v>34</v>
      </c>
      <c r="H23" s="1"/>
      <c r="I23" s="1"/>
      <c r="J23" s="1" t="s">
        <v>42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 t="s">
        <v>88</v>
      </c>
      <c r="V23" s="1">
        <v>0</v>
      </c>
      <c r="W23" s="1">
        <v>1</v>
      </c>
      <c r="X23" s="1">
        <v>1</v>
      </c>
      <c r="Y23" s="1">
        <v>0</v>
      </c>
      <c r="Z23" s="1"/>
      <c r="AA23" s="1"/>
      <c r="AB23" s="1" t="s">
        <v>71</v>
      </c>
      <c r="AC23" s="1">
        <v>1</v>
      </c>
      <c r="AD23" s="1"/>
      <c r="AE23" s="1"/>
      <c r="AF23" s="1"/>
      <c r="AG23" s="1" t="s">
        <v>45</v>
      </c>
      <c r="AH23" s="1" t="s">
        <v>45</v>
      </c>
      <c r="AI23" s="1" t="s">
        <v>82</v>
      </c>
      <c r="AJ23" s="3">
        <v>43145</v>
      </c>
    </row>
    <row r="24" spans="1:36" x14ac:dyDescent="0.2">
      <c r="A24" s="1"/>
      <c r="B24" s="1"/>
      <c r="C24" s="1">
        <v>23</v>
      </c>
      <c r="D24" s="1"/>
      <c r="E24" s="1">
        <v>49</v>
      </c>
      <c r="F24" s="1">
        <v>0</v>
      </c>
      <c r="G24" s="1" t="s">
        <v>41</v>
      </c>
      <c r="H24" s="1"/>
      <c r="I24" s="1"/>
      <c r="J24" s="1" t="s">
        <v>42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 t="s">
        <v>83</v>
      </c>
      <c r="V24" s="1">
        <v>0</v>
      </c>
      <c r="W24" s="1">
        <v>1</v>
      </c>
      <c r="X24" s="1">
        <v>1</v>
      </c>
      <c r="Y24" s="1">
        <v>0</v>
      </c>
      <c r="Z24" s="1"/>
      <c r="AA24" s="1"/>
      <c r="AB24" s="1" t="s">
        <v>71</v>
      </c>
      <c r="AC24" s="1">
        <v>1</v>
      </c>
      <c r="AD24" s="1"/>
      <c r="AE24" s="1"/>
      <c r="AF24" s="1"/>
      <c r="AG24" s="1" t="s">
        <v>45</v>
      </c>
      <c r="AH24" s="1" t="s">
        <v>45</v>
      </c>
      <c r="AI24" s="1" t="s">
        <v>82</v>
      </c>
      <c r="AJ24" s="3">
        <v>43147</v>
      </c>
    </row>
    <row r="25" spans="1:36" x14ac:dyDescent="0.2">
      <c r="A25" s="1"/>
      <c r="B25" s="1"/>
      <c r="C25" s="1">
        <v>41</v>
      </c>
      <c r="D25" s="1"/>
      <c r="E25" s="1">
        <v>58</v>
      </c>
      <c r="F25" s="1">
        <v>0</v>
      </c>
      <c r="G25" s="1" t="s">
        <v>41</v>
      </c>
      <c r="H25" s="1"/>
      <c r="I25" s="1"/>
      <c r="J25" s="1" t="s">
        <v>42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 t="s">
        <v>89</v>
      </c>
      <c r="V25" s="1">
        <v>0</v>
      </c>
      <c r="W25" s="1">
        <v>1</v>
      </c>
      <c r="X25" s="1">
        <v>1</v>
      </c>
      <c r="Y25" s="1">
        <v>0</v>
      </c>
      <c r="Z25" s="1"/>
      <c r="AA25" s="1"/>
      <c r="AB25" s="1" t="s">
        <v>71</v>
      </c>
      <c r="AC25" s="1">
        <v>1</v>
      </c>
      <c r="AD25" s="1"/>
      <c r="AE25" s="1"/>
      <c r="AF25" s="1"/>
      <c r="AG25" s="1" t="s">
        <v>45</v>
      </c>
      <c r="AH25" s="1" t="s">
        <v>45</v>
      </c>
      <c r="AI25" s="1" t="s">
        <v>90</v>
      </c>
      <c r="AJ25" s="3">
        <v>43152</v>
      </c>
    </row>
    <row r="26" spans="1:36" x14ac:dyDescent="0.2">
      <c r="A26" s="1"/>
      <c r="B26" s="1"/>
      <c r="C26" s="1">
        <v>46</v>
      </c>
      <c r="D26" s="1"/>
      <c r="E26" s="1">
        <v>53</v>
      </c>
      <c r="F26" s="1">
        <v>0</v>
      </c>
      <c r="G26" s="1" t="s">
        <v>34</v>
      </c>
      <c r="H26" s="1"/>
      <c r="I26" s="1"/>
      <c r="J26" s="1" t="s">
        <v>35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 t="s">
        <v>91</v>
      </c>
      <c r="V26" s="1">
        <v>1</v>
      </c>
      <c r="W26" s="1">
        <v>1</v>
      </c>
      <c r="X26" s="1">
        <v>1</v>
      </c>
      <c r="Y26" s="1">
        <v>1</v>
      </c>
      <c r="Z26" s="1">
        <v>0</v>
      </c>
      <c r="AA26" s="1">
        <v>1</v>
      </c>
      <c r="AB26" s="1" t="s">
        <v>71</v>
      </c>
      <c r="AC26" s="1">
        <v>1</v>
      </c>
      <c r="AD26" s="1"/>
      <c r="AE26" s="1"/>
      <c r="AF26" s="1"/>
      <c r="AG26" s="1" t="s">
        <v>38</v>
      </c>
      <c r="AH26" s="1" t="s">
        <v>45</v>
      </c>
      <c r="AI26" s="1" t="s">
        <v>92</v>
      </c>
      <c r="AJ26" s="3">
        <v>43159</v>
      </c>
    </row>
    <row r="27" spans="1:36" x14ac:dyDescent="0.2">
      <c r="A27" s="1"/>
      <c r="B27" s="1"/>
      <c r="C27" s="1">
        <v>52</v>
      </c>
      <c r="D27" s="1"/>
      <c r="E27" s="1">
        <v>28</v>
      </c>
      <c r="F27" s="1">
        <v>0</v>
      </c>
      <c r="G27" s="1" t="s">
        <v>41</v>
      </c>
      <c r="H27" s="1"/>
      <c r="I27" s="1"/>
      <c r="J27" s="1" t="s">
        <v>42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 t="s">
        <v>79</v>
      </c>
      <c r="V27" s="1">
        <v>0</v>
      </c>
      <c r="W27" s="1">
        <v>1</v>
      </c>
      <c r="X27" s="1">
        <v>1</v>
      </c>
      <c r="Y27" s="1">
        <v>0</v>
      </c>
      <c r="Z27" s="1"/>
      <c r="AA27" s="1"/>
      <c r="AB27" s="1" t="s">
        <v>71</v>
      </c>
      <c r="AC27" s="1">
        <v>1</v>
      </c>
      <c r="AD27" s="1"/>
      <c r="AE27" s="1">
        <v>1</v>
      </c>
      <c r="AF27" s="1"/>
      <c r="AG27" s="1" t="s">
        <v>45</v>
      </c>
      <c r="AH27" s="1" t="s">
        <v>45</v>
      </c>
      <c r="AI27" s="1" t="s">
        <v>93</v>
      </c>
      <c r="AJ27" s="3">
        <v>43180</v>
      </c>
    </row>
    <row r="28" spans="1:36" x14ac:dyDescent="0.2">
      <c r="A28" s="1"/>
      <c r="B28" s="1"/>
      <c r="C28" s="1">
        <v>51</v>
      </c>
      <c r="D28" s="1"/>
      <c r="E28" s="1">
        <v>24</v>
      </c>
      <c r="F28" s="1">
        <v>0</v>
      </c>
      <c r="G28" s="1" t="s">
        <v>41</v>
      </c>
      <c r="H28" s="1"/>
      <c r="I28" s="1"/>
      <c r="J28" s="1" t="s">
        <v>42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1</v>
      </c>
      <c r="U28" s="1" t="s">
        <v>60</v>
      </c>
      <c r="V28" s="1">
        <v>0</v>
      </c>
      <c r="W28" s="1">
        <v>1</v>
      </c>
      <c r="X28" s="1">
        <v>1</v>
      </c>
      <c r="Y28" s="1">
        <v>1</v>
      </c>
      <c r="Z28" s="1"/>
      <c r="AA28" s="1"/>
      <c r="AB28" s="1" t="s">
        <v>71</v>
      </c>
      <c r="AC28" s="1">
        <v>1</v>
      </c>
      <c r="AD28" s="1"/>
      <c r="AE28" s="1"/>
      <c r="AF28" s="1"/>
      <c r="AG28" s="1" t="s">
        <v>38</v>
      </c>
      <c r="AH28" s="1" t="s">
        <v>45</v>
      </c>
      <c r="AI28" s="1" t="s">
        <v>94</v>
      </c>
      <c r="AJ28" s="3">
        <v>43189</v>
      </c>
    </row>
    <row r="29" spans="1:36" x14ac:dyDescent="0.2">
      <c r="A29" s="1"/>
      <c r="B29" s="1"/>
      <c r="C29" s="1">
        <v>55</v>
      </c>
      <c r="D29" s="1"/>
      <c r="E29" s="1">
        <v>31</v>
      </c>
      <c r="F29" s="1">
        <v>1</v>
      </c>
      <c r="G29" s="1" t="s">
        <v>41</v>
      </c>
      <c r="H29" s="1"/>
      <c r="I29" s="1"/>
      <c r="J29" s="1" t="s">
        <v>35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 t="s">
        <v>75</v>
      </c>
      <c r="V29" s="1">
        <v>0</v>
      </c>
      <c r="W29" s="1">
        <v>1</v>
      </c>
      <c r="X29" s="1">
        <v>1</v>
      </c>
      <c r="Y29" s="1">
        <v>0</v>
      </c>
      <c r="Z29" s="1"/>
      <c r="AA29" s="1"/>
      <c r="AB29" s="1" t="s">
        <v>71</v>
      </c>
      <c r="AC29" s="1">
        <v>1</v>
      </c>
      <c r="AD29" s="1"/>
      <c r="AE29" s="1"/>
      <c r="AF29" s="1"/>
      <c r="AG29" s="1" t="s">
        <v>45</v>
      </c>
      <c r="AH29" s="1" t="s">
        <v>45</v>
      </c>
      <c r="AI29" s="1" t="s">
        <v>95</v>
      </c>
      <c r="AJ29" s="3">
        <v>43194</v>
      </c>
    </row>
    <row r="30" spans="1:36" x14ac:dyDescent="0.2">
      <c r="A30" s="1"/>
      <c r="B30" s="1"/>
      <c r="C30" s="1">
        <v>53</v>
      </c>
      <c r="D30" s="1"/>
      <c r="E30" s="1">
        <v>23</v>
      </c>
      <c r="F30" s="1">
        <v>0</v>
      </c>
      <c r="G30" s="1" t="s">
        <v>41</v>
      </c>
      <c r="H30" s="1"/>
      <c r="I30" s="1"/>
      <c r="J30" s="1" t="s">
        <v>42</v>
      </c>
      <c r="K30" s="1">
        <v>1</v>
      </c>
      <c r="L30" s="1">
        <v>1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1</v>
      </c>
      <c r="S30" s="1">
        <v>1</v>
      </c>
      <c r="T30" s="1">
        <v>1</v>
      </c>
      <c r="U30" s="1" t="s">
        <v>96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 t="s">
        <v>71</v>
      </c>
      <c r="AC30" s="1">
        <v>1</v>
      </c>
      <c r="AD30" s="1">
        <v>1</v>
      </c>
      <c r="AE30" s="1">
        <v>1</v>
      </c>
      <c r="AF30" s="1">
        <v>1</v>
      </c>
      <c r="AG30" s="1" t="s">
        <v>38</v>
      </c>
      <c r="AH30" s="1" t="s">
        <v>45</v>
      </c>
      <c r="AI30" s="1" t="s">
        <v>97</v>
      </c>
      <c r="AJ30" s="3">
        <v>43203</v>
      </c>
    </row>
    <row r="31" spans="1:36" x14ac:dyDescent="0.2">
      <c r="A31" s="1"/>
      <c r="B31" s="1"/>
      <c r="C31" s="1">
        <v>59</v>
      </c>
      <c r="D31" s="1"/>
      <c r="E31" s="1">
        <v>39</v>
      </c>
      <c r="F31" s="1">
        <v>1</v>
      </c>
      <c r="G31" s="1" t="s">
        <v>34</v>
      </c>
      <c r="H31" s="1"/>
      <c r="I31" s="1"/>
      <c r="J31" s="1" t="s">
        <v>35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 t="s">
        <v>98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/>
      <c r="AB31" s="1" t="s">
        <v>71</v>
      </c>
      <c r="AC31" s="1">
        <v>1</v>
      </c>
      <c r="AD31" s="1">
        <v>1</v>
      </c>
      <c r="AE31" s="1"/>
      <c r="AF31" s="1"/>
      <c r="AG31" s="1" t="s">
        <v>38</v>
      </c>
      <c r="AH31" s="1" t="s">
        <v>45</v>
      </c>
      <c r="AI31" s="1" t="s">
        <v>99</v>
      </c>
      <c r="AJ31" s="3">
        <v>43210</v>
      </c>
    </row>
    <row r="32" spans="1:36" x14ac:dyDescent="0.2">
      <c r="A32" s="1"/>
      <c r="B32" s="1"/>
      <c r="C32" s="1">
        <v>57</v>
      </c>
      <c r="D32" s="1"/>
      <c r="E32" s="1">
        <v>34</v>
      </c>
      <c r="F32" s="1">
        <v>1</v>
      </c>
      <c r="G32" s="1" t="s">
        <v>34</v>
      </c>
      <c r="H32" s="1"/>
      <c r="I32" s="1"/>
      <c r="J32" s="1" t="s">
        <v>42</v>
      </c>
      <c r="K32" s="1">
        <v>1</v>
      </c>
      <c r="L32" s="1">
        <v>1</v>
      </c>
      <c r="M32" s="1">
        <v>1</v>
      </c>
      <c r="N32" s="1">
        <v>1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  <c r="U32" s="1" t="s">
        <v>100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 t="s">
        <v>71</v>
      </c>
      <c r="AC32" s="1">
        <v>1</v>
      </c>
      <c r="AD32" s="1">
        <v>1</v>
      </c>
      <c r="AE32" s="1">
        <v>1</v>
      </c>
      <c r="AF32" s="1">
        <v>1</v>
      </c>
      <c r="AG32" s="1" t="s">
        <v>45</v>
      </c>
      <c r="AH32" s="1" t="s">
        <v>45</v>
      </c>
      <c r="AI32" s="1" t="s">
        <v>101</v>
      </c>
      <c r="AJ32" s="3">
        <v>43222</v>
      </c>
    </row>
    <row r="33" spans="1:36" x14ac:dyDescent="0.2">
      <c r="A33" s="1"/>
      <c r="B33" s="1"/>
      <c r="C33" s="1">
        <v>60</v>
      </c>
      <c r="D33" s="1"/>
      <c r="E33" s="1">
        <v>39</v>
      </c>
      <c r="F33" s="1">
        <v>1</v>
      </c>
      <c r="G33" s="1" t="s">
        <v>41</v>
      </c>
      <c r="H33" s="1"/>
      <c r="I33" s="1"/>
      <c r="J33" s="1" t="s">
        <v>35</v>
      </c>
      <c r="K33" s="1">
        <v>0</v>
      </c>
      <c r="L33" s="1">
        <v>0</v>
      </c>
      <c r="M33" s="1" t="s">
        <v>102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 t="s">
        <v>75</v>
      </c>
      <c r="V33" s="1">
        <v>0</v>
      </c>
      <c r="W33" s="1">
        <v>1</v>
      </c>
      <c r="X33" s="1">
        <v>1</v>
      </c>
      <c r="Y33" s="1">
        <v>0</v>
      </c>
      <c r="Z33" s="1"/>
      <c r="AA33" s="1"/>
      <c r="AB33" s="1" t="s">
        <v>71</v>
      </c>
      <c r="AC33" s="1">
        <v>1</v>
      </c>
      <c r="AD33" s="1"/>
      <c r="AE33" s="1"/>
      <c r="AF33" s="1"/>
      <c r="AG33" s="1" t="s">
        <v>45</v>
      </c>
      <c r="AH33" s="1" t="s">
        <v>45</v>
      </c>
      <c r="AI33" s="1" t="s">
        <v>103</v>
      </c>
      <c r="AJ33" s="3">
        <v>43224</v>
      </c>
    </row>
    <row r="34" spans="1:36" x14ac:dyDescent="0.2">
      <c r="A34" s="1"/>
      <c r="B34" s="1"/>
      <c r="C34" s="1">
        <v>50</v>
      </c>
      <c r="D34" s="1"/>
      <c r="E34" s="1">
        <v>19</v>
      </c>
      <c r="F34" s="1">
        <v>0</v>
      </c>
      <c r="G34" s="1" t="s">
        <v>34</v>
      </c>
      <c r="H34" s="1"/>
      <c r="I34" s="1"/>
      <c r="J34" s="1" t="s">
        <v>35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1</v>
      </c>
      <c r="U34" s="1" t="s">
        <v>91</v>
      </c>
      <c r="V34" s="1">
        <v>1</v>
      </c>
      <c r="W34" s="1">
        <v>1</v>
      </c>
      <c r="X34" s="1">
        <v>1</v>
      </c>
      <c r="Y34" s="1">
        <v>1</v>
      </c>
      <c r="Z34" s="1">
        <v>0</v>
      </c>
      <c r="AA34" s="1"/>
      <c r="AB34" s="1" t="s">
        <v>71</v>
      </c>
      <c r="AC34" s="1">
        <v>1</v>
      </c>
      <c r="AD34" s="1"/>
      <c r="AE34" s="1"/>
      <c r="AF34" s="1"/>
      <c r="AG34" s="1" t="s">
        <v>45</v>
      </c>
      <c r="AH34" s="1" t="s">
        <v>45</v>
      </c>
      <c r="AI34" s="1" t="s">
        <v>104</v>
      </c>
      <c r="AJ34" s="3">
        <v>43243</v>
      </c>
    </row>
    <row r="35" spans="1:36" x14ac:dyDescent="0.2">
      <c r="A35" s="1"/>
      <c r="B35" s="1"/>
      <c r="C35" s="1">
        <v>7</v>
      </c>
      <c r="D35" s="1"/>
      <c r="E35" s="1">
        <v>31</v>
      </c>
      <c r="F35" s="1">
        <v>1</v>
      </c>
      <c r="G35" s="1" t="s">
        <v>41</v>
      </c>
      <c r="H35" s="1"/>
      <c r="I35" s="1"/>
      <c r="J35" s="1" t="s">
        <v>35</v>
      </c>
      <c r="K35" s="1">
        <v>1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1</v>
      </c>
      <c r="U35" s="1" t="s">
        <v>105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/>
      <c r="AB35" s="1" t="s">
        <v>71</v>
      </c>
      <c r="AC35" s="1">
        <v>1</v>
      </c>
      <c r="AD35" s="1">
        <v>1</v>
      </c>
      <c r="AE35" s="1"/>
      <c r="AF35" s="1"/>
      <c r="AG35" s="1" t="s">
        <v>38</v>
      </c>
      <c r="AH35" s="1" t="s">
        <v>45</v>
      </c>
      <c r="AI35" s="1" t="s">
        <v>46</v>
      </c>
      <c r="AJ35" s="3">
        <v>43259</v>
      </c>
    </row>
    <row r="36" spans="1:36" x14ac:dyDescent="0.2">
      <c r="A36" s="1"/>
      <c r="B36" s="1"/>
      <c r="C36" s="1">
        <v>68</v>
      </c>
      <c r="D36" s="1"/>
      <c r="E36" s="1">
        <v>20</v>
      </c>
      <c r="F36" s="1">
        <v>0</v>
      </c>
      <c r="G36" s="1" t="s">
        <v>41</v>
      </c>
      <c r="H36" s="1"/>
      <c r="I36" s="1"/>
      <c r="J36" s="1" t="s">
        <v>42</v>
      </c>
      <c r="K36" s="1">
        <v>1</v>
      </c>
      <c r="L36" s="1">
        <v>1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1</v>
      </c>
      <c r="U36" s="1" t="s">
        <v>106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/>
      <c r="AB36" s="1" t="s">
        <v>71</v>
      </c>
      <c r="AC36" s="1">
        <v>1</v>
      </c>
      <c r="AD36" s="1">
        <v>1</v>
      </c>
      <c r="AE36" s="1"/>
      <c r="AF36" s="1"/>
      <c r="AG36" s="1">
        <v>1</v>
      </c>
      <c r="AH36" s="1" t="s">
        <v>45</v>
      </c>
      <c r="AI36" s="1" t="s">
        <v>107</v>
      </c>
      <c r="AJ36" s="3">
        <v>43271</v>
      </c>
    </row>
    <row r="37" spans="1:36" x14ac:dyDescent="0.2">
      <c r="A37" s="1"/>
      <c r="B37" s="1"/>
      <c r="C37" s="1">
        <v>70</v>
      </c>
      <c r="D37" s="1"/>
      <c r="E37" s="1">
        <v>35</v>
      </c>
      <c r="F37" s="1">
        <v>1</v>
      </c>
      <c r="G37" s="1" t="s">
        <v>34</v>
      </c>
      <c r="H37" s="1"/>
      <c r="I37" s="1"/>
      <c r="J37" s="1" t="s">
        <v>35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 t="s">
        <v>108</v>
      </c>
      <c r="V37" s="1">
        <v>0</v>
      </c>
      <c r="W37" s="1">
        <v>1</v>
      </c>
      <c r="X37" s="1">
        <v>1</v>
      </c>
      <c r="Y37" s="1">
        <v>0</v>
      </c>
      <c r="Z37" s="1"/>
      <c r="AA37" s="1"/>
      <c r="AB37" s="1" t="s">
        <v>71</v>
      </c>
      <c r="AC37" s="1">
        <v>1</v>
      </c>
      <c r="AD37" s="1"/>
      <c r="AE37" s="1"/>
      <c r="AF37" s="1"/>
      <c r="AG37" s="1" t="s">
        <v>45</v>
      </c>
      <c r="AH37" s="1" t="s">
        <v>39</v>
      </c>
      <c r="AI37" s="1" t="s">
        <v>45</v>
      </c>
      <c r="AJ37" s="3">
        <v>43271</v>
      </c>
    </row>
    <row r="38" spans="1:36" x14ac:dyDescent="0.2">
      <c r="A38" s="1"/>
      <c r="B38" s="1"/>
      <c r="C38" s="1">
        <v>71</v>
      </c>
      <c r="D38" s="1"/>
      <c r="E38" s="1">
        <v>23</v>
      </c>
      <c r="F38" s="1">
        <v>0</v>
      </c>
      <c r="G38" s="1" t="s">
        <v>41</v>
      </c>
      <c r="H38" s="1"/>
      <c r="I38" s="1"/>
      <c r="J38" s="1" t="s">
        <v>42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 t="s">
        <v>108</v>
      </c>
      <c r="V38" s="1">
        <v>0</v>
      </c>
      <c r="W38" s="1">
        <v>1</v>
      </c>
      <c r="X38" s="1">
        <v>1</v>
      </c>
      <c r="Y38" s="1">
        <v>0</v>
      </c>
      <c r="Z38" s="1"/>
      <c r="AA38" s="1"/>
      <c r="AB38" s="1" t="s">
        <v>71</v>
      </c>
      <c r="AC38" s="1">
        <v>1</v>
      </c>
      <c r="AD38" s="1"/>
      <c r="AE38" s="1"/>
      <c r="AF38" s="1"/>
      <c r="AG38" s="1" t="s">
        <v>45</v>
      </c>
      <c r="AH38" s="1" t="s">
        <v>39</v>
      </c>
      <c r="AI38" s="1" t="s">
        <v>109</v>
      </c>
      <c r="AJ38" s="3">
        <v>43294</v>
      </c>
    </row>
    <row r="39" spans="1:36" x14ac:dyDescent="0.2">
      <c r="A39" s="1"/>
      <c r="B39" s="1"/>
      <c r="C39" s="1">
        <v>76</v>
      </c>
      <c r="D39" s="1"/>
      <c r="E39" s="1">
        <v>19</v>
      </c>
      <c r="F39" s="1">
        <v>0</v>
      </c>
      <c r="G39" s="1" t="s">
        <v>34</v>
      </c>
      <c r="H39" s="1"/>
      <c r="I39" s="1"/>
      <c r="J39" s="1" t="s">
        <v>35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 t="s">
        <v>110</v>
      </c>
      <c r="V39" s="1">
        <v>0</v>
      </c>
      <c r="W39" s="1">
        <v>1</v>
      </c>
      <c r="X39" s="1">
        <v>1</v>
      </c>
      <c r="Y39" s="1">
        <v>0</v>
      </c>
      <c r="Z39" s="1"/>
      <c r="AA39" s="1"/>
      <c r="AB39" s="1" t="s">
        <v>71</v>
      </c>
      <c r="AC39" s="1">
        <v>1</v>
      </c>
      <c r="AD39" s="1"/>
      <c r="AE39" s="1"/>
      <c r="AF39" s="1"/>
      <c r="AG39" s="1" t="s">
        <v>45</v>
      </c>
      <c r="AH39" s="1" t="s">
        <v>39</v>
      </c>
      <c r="AI39" s="1" t="s">
        <v>82</v>
      </c>
      <c r="AJ39" s="3">
        <v>43301</v>
      </c>
    </row>
    <row r="40" spans="1:36" x14ac:dyDescent="0.2">
      <c r="A40" s="1"/>
      <c r="B40" s="1"/>
      <c r="C40" s="1">
        <v>75</v>
      </c>
      <c r="D40" s="1"/>
      <c r="E40" s="1">
        <v>39</v>
      </c>
      <c r="F40" s="1">
        <v>1</v>
      </c>
      <c r="G40" s="1" t="s">
        <v>34</v>
      </c>
      <c r="H40" s="1"/>
      <c r="I40" s="1"/>
      <c r="J40" s="1" t="s">
        <v>35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 t="s">
        <v>111</v>
      </c>
      <c r="V40" s="1">
        <v>0</v>
      </c>
      <c r="W40" s="1">
        <v>1</v>
      </c>
      <c r="X40" s="1">
        <v>1</v>
      </c>
      <c r="Y40" s="1">
        <v>0</v>
      </c>
      <c r="Z40" s="1"/>
      <c r="AA40" s="1"/>
      <c r="AB40" s="1" t="s">
        <v>71</v>
      </c>
      <c r="AC40" s="1">
        <v>1</v>
      </c>
      <c r="AD40" s="1"/>
      <c r="AE40" s="1"/>
      <c r="AF40" s="1"/>
      <c r="AG40" s="1" t="s">
        <v>45</v>
      </c>
      <c r="AH40" s="1" t="s">
        <v>39</v>
      </c>
      <c r="AI40" s="1" t="s">
        <v>82</v>
      </c>
      <c r="AJ40" s="3">
        <v>43306</v>
      </c>
    </row>
    <row r="41" spans="1:36" x14ac:dyDescent="0.2">
      <c r="A41" s="1"/>
      <c r="B41" s="1"/>
      <c r="C41" s="1">
        <v>82</v>
      </c>
      <c r="D41" s="1"/>
      <c r="E41" s="1">
        <v>39</v>
      </c>
      <c r="F41" s="1">
        <v>1</v>
      </c>
      <c r="G41" s="1" t="s">
        <v>34</v>
      </c>
      <c r="H41" s="1"/>
      <c r="I41" s="1"/>
      <c r="J41" s="1" t="s">
        <v>35</v>
      </c>
      <c r="K41" s="1">
        <v>1</v>
      </c>
      <c r="L41" s="1">
        <v>1</v>
      </c>
      <c r="M41" s="1">
        <v>0</v>
      </c>
      <c r="N41" s="1">
        <v>1</v>
      </c>
      <c r="O41" s="1">
        <v>0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 t="s">
        <v>112</v>
      </c>
      <c r="V41" s="1">
        <v>0</v>
      </c>
      <c r="W41" s="1">
        <v>1</v>
      </c>
      <c r="X41" s="1">
        <v>1</v>
      </c>
      <c r="Y41" s="1">
        <v>1</v>
      </c>
      <c r="Z41" s="1"/>
      <c r="AA41" s="1"/>
      <c r="AB41" s="1" t="s">
        <v>71</v>
      </c>
      <c r="AC41" s="1">
        <v>1</v>
      </c>
      <c r="AD41" s="1"/>
      <c r="AE41" s="1"/>
      <c r="AF41" s="1"/>
      <c r="AG41" s="1">
        <v>1</v>
      </c>
      <c r="AH41" s="1" t="s">
        <v>39</v>
      </c>
      <c r="AI41" s="1" t="s">
        <v>113</v>
      </c>
      <c r="AJ41" s="3">
        <v>43348</v>
      </c>
    </row>
    <row r="42" spans="1:36" x14ac:dyDescent="0.2">
      <c r="A42" s="1"/>
      <c r="B42" s="1"/>
      <c r="C42" s="1">
        <v>77</v>
      </c>
      <c r="D42" s="1"/>
      <c r="E42" s="1">
        <v>34</v>
      </c>
      <c r="F42" s="1">
        <v>1</v>
      </c>
      <c r="G42" s="1" t="s">
        <v>41</v>
      </c>
      <c r="H42" s="1"/>
      <c r="I42" s="1"/>
      <c r="J42" s="1" t="s">
        <v>42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1</v>
      </c>
      <c r="T42" s="1">
        <v>0</v>
      </c>
      <c r="U42" s="1" t="s">
        <v>114</v>
      </c>
      <c r="V42" s="1">
        <v>0</v>
      </c>
      <c r="W42" s="1">
        <v>1</v>
      </c>
      <c r="X42" s="1">
        <v>1</v>
      </c>
      <c r="Y42" s="1">
        <v>0</v>
      </c>
      <c r="Z42" s="1"/>
      <c r="AA42" s="1"/>
      <c r="AB42" s="1" t="s">
        <v>71</v>
      </c>
      <c r="AC42" s="1">
        <v>1</v>
      </c>
      <c r="AD42" s="1"/>
      <c r="AE42" s="1"/>
      <c r="AF42" s="1"/>
      <c r="AG42" s="1" t="s">
        <v>45</v>
      </c>
      <c r="AH42" s="1" t="s">
        <v>39</v>
      </c>
      <c r="AI42" s="1" t="s">
        <v>115</v>
      </c>
      <c r="AJ42" s="3">
        <v>43350</v>
      </c>
    </row>
    <row r="43" spans="1:36" x14ac:dyDescent="0.2">
      <c r="A43" s="1"/>
      <c r="B43" s="1"/>
      <c r="C43" s="1">
        <v>85</v>
      </c>
      <c r="D43" s="1"/>
      <c r="E43" s="1">
        <v>23</v>
      </c>
      <c r="F43" s="1">
        <v>0</v>
      </c>
      <c r="G43" s="1" t="s">
        <v>41</v>
      </c>
      <c r="H43" s="1"/>
      <c r="I43" s="1"/>
      <c r="J43" s="1" t="s">
        <v>42</v>
      </c>
      <c r="K43" s="1">
        <v>1</v>
      </c>
      <c r="L43" s="1">
        <v>1</v>
      </c>
      <c r="M43" s="1">
        <v>1</v>
      </c>
      <c r="N43" s="1">
        <v>1</v>
      </c>
      <c r="O43" s="1">
        <v>0</v>
      </c>
      <c r="P43" s="1">
        <v>1</v>
      </c>
      <c r="Q43" s="1">
        <v>1</v>
      </c>
      <c r="R43" s="1">
        <v>0</v>
      </c>
      <c r="S43" s="1">
        <v>1</v>
      </c>
      <c r="T43" s="1">
        <v>1</v>
      </c>
      <c r="U43" s="1" t="s">
        <v>116</v>
      </c>
      <c r="V43" s="1">
        <v>0</v>
      </c>
      <c r="W43" s="1">
        <v>1</v>
      </c>
      <c r="X43" s="1">
        <v>1</v>
      </c>
      <c r="Y43" s="1">
        <v>1</v>
      </c>
      <c r="Z43" s="1"/>
      <c r="AA43" s="1"/>
      <c r="AB43" s="1" t="s">
        <v>71</v>
      </c>
      <c r="AC43" s="1">
        <v>1</v>
      </c>
      <c r="AD43" s="1"/>
      <c r="AE43" s="1"/>
      <c r="AF43" s="1"/>
      <c r="AG43" s="1">
        <v>1</v>
      </c>
      <c r="AH43" s="1" t="s">
        <v>39</v>
      </c>
      <c r="AI43" s="1" t="s">
        <v>117</v>
      </c>
      <c r="AJ43" s="3">
        <v>43364</v>
      </c>
    </row>
    <row r="44" spans="1:36" x14ac:dyDescent="0.2">
      <c r="A44" s="1"/>
      <c r="B44" s="1"/>
      <c r="C44" s="1">
        <v>83</v>
      </c>
      <c r="D44" s="1"/>
      <c r="E44" s="1">
        <v>37</v>
      </c>
      <c r="F44" s="1">
        <v>1</v>
      </c>
      <c r="G44" s="1" t="s">
        <v>41</v>
      </c>
      <c r="H44" s="1"/>
      <c r="I44" s="1"/>
      <c r="J44" s="1" t="s">
        <v>35</v>
      </c>
      <c r="K44" s="1">
        <v>1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1</v>
      </c>
      <c r="U44" s="1" t="s">
        <v>118</v>
      </c>
      <c r="V44" s="1">
        <v>0</v>
      </c>
      <c r="W44" s="1">
        <v>1</v>
      </c>
      <c r="X44" s="1">
        <v>1</v>
      </c>
      <c r="Y44" s="1">
        <v>1</v>
      </c>
      <c r="Z44" s="1"/>
      <c r="AA44" s="1"/>
      <c r="AB44" s="1" t="s">
        <v>71</v>
      </c>
      <c r="AC44" s="1">
        <v>1</v>
      </c>
      <c r="AD44" s="1"/>
      <c r="AE44" s="1"/>
      <c r="AF44" s="1"/>
      <c r="AG44" s="1">
        <v>1</v>
      </c>
      <c r="AH44" s="1" t="s">
        <v>39</v>
      </c>
      <c r="AI44" s="1" t="s">
        <v>119</v>
      </c>
      <c r="AJ44" s="3">
        <v>43369</v>
      </c>
    </row>
    <row r="45" spans="1:36" x14ac:dyDescent="0.2">
      <c r="A45" s="1"/>
      <c r="B45" s="1"/>
      <c r="C45" s="1">
        <v>87</v>
      </c>
      <c r="D45" s="1"/>
      <c r="E45" s="1">
        <v>39</v>
      </c>
      <c r="F45" s="1">
        <v>1</v>
      </c>
      <c r="G45" s="1" t="s">
        <v>41</v>
      </c>
      <c r="H45" s="1"/>
      <c r="I45" s="1"/>
      <c r="J45" s="1" t="s">
        <v>42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 t="s">
        <v>120</v>
      </c>
      <c r="V45" s="1">
        <v>0</v>
      </c>
      <c r="W45" s="1">
        <v>1</v>
      </c>
      <c r="X45" s="1">
        <v>1</v>
      </c>
      <c r="Y45" s="1">
        <v>0</v>
      </c>
      <c r="Z45" s="1"/>
      <c r="AA45" s="1"/>
      <c r="AB45" s="1" t="s">
        <v>71</v>
      </c>
      <c r="AC45" s="1">
        <v>1</v>
      </c>
      <c r="AD45" s="1"/>
      <c r="AE45" s="1"/>
      <c r="AF45" s="1"/>
      <c r="AG45" s="1" t="s">
        <v>45</v>
      </c>
      <c r="AH45" s="1"/>
      <c r="AI45" s="1" t="s">
        <v>121</v>
      </c>
      <c r="AJ45" s="3">
        <v>43376</v>
      </c>
    </row>
    <row r="46" spans="1:36" x14ac:dyDescent="0.2">
      <c r="A46" s="1"/>
      <c r="B46" s="1"/>
      <c r="C46" s="1">
        <v>97</v>
      </c>
      <c r="D46" s="1"/>
      <c r="E46" s="1">
        <v>15</v>
      </c>
      <c r="F46" s="1">
        <v>0</v>
      </c>
      <c r="G46" s="1" t="s">
        <v>41</v>
      </c>
      <c r="H46" s="1"/>
      <c r="I46" s="1"/>
      <c r="J46" s="1" t="s">
        <v>42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1</v>
      </c>
      <c r="T46" s="1">
        <v>0</v>
      </c>
      <c r="U46" s="1" t="s">
        <v>122</v>
      </c>
      <c r="V46" s="1">
        <v>0</v>
      </c>
      <c r="W46" s="1">
        <v>1</v>
      </c>
      <c r="X46" s="1">
        <v>1</v>
      </c>
      <c r="Y46" s="1">
        <v>0</v>
      </c>
      <c r="Z46" s="1"/>
      <c r="AA46" s="1"/>
      <c r="AB46" s="1" t="s">
        <v>71</v>
      </c>
      <c r="AC46" s="1">
        <v>1</v>
      </c>
      <c r="AD46" s="1"/>
      <c r="AE46" s="1"/>
      <c r="AF46" s="1"/>
      <c r="AG46" s="1" t="s">
        <v>45</v>
      </c>
      <c r="AH46" s="1" t="s">
        <v>39</v>
      </c>
      <c r="AI46" s="1" t="s">
        <v>82</v>
      </c>
      <c r="AJ46" s="3">
        <v>43385</v>
      </c>
    </row>
    <row r="47" spans="1:36" x14ac:dyDescent="0.2">
      <c r="A47" s="1"/>
      <c r="B47" s="1"/>
      <c r="C47" s="1">
        <v>100</v>
      </c>
      <c r="D47" s="1"/>
      <c r="E47" s="1">
        <v>31</v>
      </c>
      <c r="F47" s="1">
        <v>1</v>
      </c>
      <c r="G47" s="1" t="s">
        <v>34</v>
      </c>
      <c r="H47" s="1"/>
      <c r="I47" s="1"/>
      <c r="J47" s="1" t="s">
        <v>35</v>
      </c>
      <c r="K47" s="1">
        <v>1</v>
      </c>
      <c r="L47" s="1">
        <v>1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R47" s="1">
        <v>1</v>
      </c>
      <c r="S47" s="1">
        <v>1</v>
      </c>
      <c r="T47" s="1">
        <v>1</v>
      </c>
      <c r="U47" s="1" t="s">
        <v>123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/>
      <c r="AB47" s="1" t="s">
        <v>71</v>
      </c>
      <c r="AC47" s="1">
        <v>1</v>
      </c>
      <c r="AD47" s="1">
        <v>1</v>
      </c>
      <c r="AE47" s="1"/>
      <c r="AF47" s="1"/>
      <c r="AG47" s="1" t="s">
        <v>45</v>
      </c>
      <c r="AH47" s="1" t="s">
        <v>39</v>
      </c>
      <c r="AI47" s="1" t="s">
        <v>124</v>
      </c>
      <c r="AJ47" s="3">
        <v>43413</v>
      </c>
    </row>
    <row r="48" spans="1:36" x14ac:dyDescent="0.2">
      <c r="A48" s="1"/>
      <c r="B48" s="1"/>
      <c r="C48" s="1">
        <v>103</v>
      </c>
      <c r="D48" s="1"/>
      <c r="E48" s="1">
        <v>39</v>
      </c>
      <c r="F48" s="1">
        <v>1</v>
      </c>
      <c r="G48" s="1" t="s">
        <v>34</v>
      </c>
      <c r="H48" s="1"/>
      <c r="I48" s="1"/>
      <c r="J48" s="1" t="s">
        <v>35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 t="s">
        <v>108</v>
      </c>
      <c r="V48" s="1">
        <v>0</v>
      </c>
      <c r="W48" s="1">
        <v>1</v>
      </c>
      <c r="X48" s="1">
        <v>1</v>
      </c>
      <c r="Y48" s="1">
        <v>0</v>
      </c>
      <c r="Z48" s="1"/>
      <c r="AA48" s="1"/>
      <c r="AB48" s="1" t="s">
        <v>71</v>
      </c>
      <c r="AC48" s="1">
        <v>1</v>
      </c>
      <c r="AD48" s="1"/>
      <c r="AE48" s="1"/>
      <c r="AF48" s="1"/>
      <c r="AG48" s="1" t="s">
        <v>45</v>
      </c>
      <c r="AH48" s="1" t="s">
        <v>39</v>
      </c>
      <c r="AI48" s="1" t="s">
        <v>125</v>
      </c>
      <c r="AJ48" s="3">
        <v>43418</v>
      </c>
    </row>
    <row r="49" spans="1:36" x14ac:dyDescent="0.2">
      <c r="A49" s="1"/>
      <c r="B49" s="1"/>
      <c r="C49" s="1">
        <v>101</v>
      </c>
      <c r="D49" s="1"/>
      <c r="E49" s="1">
        <v>17</v>
      </c>
      <c r="F49" s="1">
        <v>0</v>
      </c>
      <c r="G49" s="1" t="s">
        <v>41</v>
      </c>
      <c r="H49" s="1"/>
      <c r="I49" s="1"/>
      <c r="J49" s="1" t="s">
        <v>42</v>
      </c>
      <c r="K49" s="1">
        <v>1</v>
      </c>
      <c r="L49" s="1">
        <v>1</v>
      </c>
      <c r="M49" s="1">
        <v>0</v>
      </c>
      <c r="N49" s="1">
        <v>1</v>
      </c>
      <c r="O49" s="1">
        <v>0</v>
      </c>
      <c r="P49" s="1">
        <v>1</v>
      </c>
      <c r="Q49" s="1">
        <v>0</v>
      </c>
      <c r="R49" s="1">
        <v>0</v>
      </c>
      <c r="S49" s="1">
        <v>1</v>
      </c>
      <c r="T49" s="1">
        <v>1</v>
      </c>
      <c r="U49" s="1" t="s">
        <v>126</v>
      </c>
      <c r="V49" s="1">
        <v>0</v>
      </c>
      <c r="W49" s="1">
        <v>1</v>
      </c>
      <c r="X49" s="1">
        <v>1</v>
      </c>
      <c r="Y49" s="1">
        <v>1</v>
      </c>
      <c r="Z49" s="1"/>
      <c r="AA49" s="1"/>
      <c r="AB49" s="1" t="s">
        <v>71</v>
      </c>
      <c r="AC49" s="1">
        <v>1</v>
      </c>
      <c r="AD49" s="1"/>
      <c r="AE49" s="1"/>
      <c r="AF49" s="1"/>
      <c r="AG49" s="1" t="s">
        <v>38</v>
      </c>
      <c r="AH49" s="1" t="s">
        <v>39</v>
      </c>
      <c r="AI49" s="1" t="s">
        <v>127</v>
      </c>
      <c r="AJ49" s="3">
        <v>43425</v>
      </c>
    </row>
    <row r="50" spans="1:36" x14ac:dyDescent="0.2">
      <c r="A50" s="1"/>
      <c r="B50" s="1"/>
      <c r="C50" s="1">
        <v>105</v>
      </c>
      <c r="D50" s="1"/>
      <c r="E50" s="1">
        <v>19</v>
      </c>
      <c r="F50" s="1">
        <v>0</v>
      </c>
      <c r="G50" s="1" t="s">
        <v>41</v>
      </c>
      <c r="H50" s="1"/>
      <c r="I50" s="1"/>
      <c r="J50" s="1" t="s">
        <v>128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0</v>
      </c>
      <c r="U50" s="1" t="s">
        <v>129</v>
      </c>
      <c r="V50" s="1">
        <v>0</v>
      </c>
      <c r="W50" s="1">
        <v>1</v>
      </c>
      <c r="X50" s="1">
        <v>1</v>
      </c>
      <c r="Y50" s="1">
        <v>0</v>
      </c>
      <c r="Z50" s="1"/>
      <c r="AA50" s="1"/>
      <c r="AB50" s="1" t="s">
        <v>71</v>
      </c>
      <c r="AC50" s="1">
        <v>1</v>
      </c>
      <c r="AD50" s="1"/>
      <c r="AE50" s="1"/>
      <c r="AF50" s="1"/>
      <c r="AG50" s="1" t="s">
        <v>45</v>
      </c>
      <c r="AH50" s="1" t="s">
        <v>39</v>
      </c>
      <c r="AI50" s="1" t="s">
        <v>130</v>
      </c>
      <c r="AJ50" s="3">
        <v>43451</v>
      </c>
    </row>
    <row r="51" spans="1:36" x14ac:dyDescent="0.2">
      <c r="A51" s="1"/>
      <c r="B51" s="1"/>
      <c r="C51" s="1">
        <v>106</v>
      </c>
      <c r="D51" s="1"/>
      <c r="E51" s="1">
        <v>18</v>
      </c>
      <c r="F51" s="1">
        <v>0</v>
      </c>
      <c r="G51" s="1" t="s">
        <v>34</v>
      </c>
      <c r="H51" s="1"/>
      <c r="I51" s="1"/>
      <c r="J51" s="1" t="s">
        <v>35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0</v>
      </c>
      <c r="U51" s="1" t="s">
        <v>131</v>
      </c>
      <c r="V51" s="1">
        <v>0</v>
      </c>
      <c r="W51" s="1">
        <v>1</v>
      </c>
      <c r="X51" s="1">
        <v>1</v>
      </c>
      <c r="Y51" s="1">
        <v>0</v>
      </c>
      <c r="Z51" s="1"/>
      <c r="AA51" s="1"/>
      <c r="AB51" s="1" t="s">
        <v>71</v>
      </c>
      <c r="AC51" s="1">
        <v>1</v>
      </c>
      <c r="AD51" s="1"/>
      <c r="AE51" s="1"/>
      <c r="AF51" s="1"/>
      <c r="AG51" s="1" t="s">
        <v>45</v>
      </c>
      <c r="AH51" s="1" t="s">
        <v>39</v>
      </c>
      <c r="AI51" s="1" t="s">
        <v>46</v>
      </c>
      <c r="AJ51" s="3">
        <v>43451</v>
      </c>
    </row>
    <row r="52" spans="1:36" x14ac:dyDescent="0.2">
      <c r="A52" s="1"/>
      <c r="B52" s="1"/>
      <c r="C52" s="1">
        <v>102</v>
      </c>
      <c r="D52" s="1"/>
      <c r="E52" s="1">
        <v>17</v>
      </c>
      <c r="F52" s="1">
        <v>0</v>
      </c>
      <c r="G52" s="1" t="s">
        <v>41</v>
      </c>
      <c r="H52" s="1"/>
      <c r="I52" s="1"/>
      <c r="J52" s="1" t="s">
        <v>35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1</v>
      </c>
      <c r="T52" s="1">
        <v>0</v>
      </c>
      <c r="U52" s="1" t="s">
        <v>132</v>
      </c>
      <c r="V52" s="1">
        <v>0</v>
      </c>
      <c r="W52" s="1">
        <v>1</v>
      </c>
      <c r="X52" s="1">
        <v>1</v>
      </c>
      <c r="Y52" s="1">
        <v>0</v>
      </c>
      <c r="Z52" s="1"/>
      <c r="AA52" s="1"/>
      <c r="AB52" s="1" t="s">
        <v>71</v>
      </c>
      <c r="AC52" s="1">
        <v>1</v>
      </c>
      <c r="AD52" s="1"/>
      <c r="AE52" s="1"/>
      <c r="AF52" s="1"/>
      <c r="AG52" s="1" t="s">
        <v>45</v>
      </c>
      <c r="AH52" s="1" t="s">
        <v>39</v>
      </c>
      <c r="AI52" s="1" t="s">
        <v>133</v>
      </c>
      <c r="AJ52" s="3">
        <v>43460</v>
      </c>
    </row>
    <row r="53" spans="1:36" x14ac:dyDescent="0.2">
      <c r="A53" s="1"/>
      <c r="B53" s="1"/>
      <c r="C53" s="1">
        <v>111</v>
      </c>
      <c r="D53" s="1"/>
      <c r="E53" s="1">
        <v>30</v>
      </c>
      <c r="F53" s="1">
        <v>0</v>
      </c>
      <c r="G53" s="1" t="s">
        <v>41</v>
      </c>
      <c r="H53" s="1"/>
      <c r="I53" s="1"/>
      <c r="J53" s="1" t="s">
        <v>42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1</v>
      </c>
      <c r="T53" s="1">
        <v>0</v>
      </c>
      <c r="U53" s="1" t="s">
        <v>134</v>
      </c>
      <c r="V53" s="1">
        <v>0</v>
      </c>
      <c r="W53" s="1">
        <v>1</v>
      </c>
      <c r="X53" s="1">
        <v>1</v>
      </c>
      <c r="Y53" s="1">
        <v>0</v>
      </c>
      <c r="Z53" s="1"/>
      <c r="AA53" s="1"/>
      <c r="AB53" s="1" t="s">
        <v>71</v>
      </c>
      <c r="AC53" s="1">
        <v>1</v>
      </c>
      <c r="AD53" s="1"/>
      <c r="AE53" s="1"/>
      <c r="AF53" s="1"/>
      <c r="AG53" s="1" t="s">
        <v>45</v>
      </c>
      <c r="AH53" s="1" t="s">
        <v>39</v>
      </c>
      <c r="AI53" s="1" t="s">
        <v>135</v>
      </c>
      <c r="AJ53" s="3">
        <v>43460</v>
      </c>
    </row>
    <row r="54" spans="1:36" x14ac:dyDescent="0.2">
      <c r="A54" s="1"/>
      <c r="B54" s="1"/>
      <c r="C54" s="1">
        <v>94</v>
      </c>
      <c r="D54" s="1"/>
      <c r="E54" s="1">
        <v>40</v>
      </c>
      <c r="F54" s="1">
        <v>1</v>
      </c>
      <c r="G54" s="1" t="s">
        <v>41</v>
      </c>
      <c r="H54" s="1"/>
      <c r="I54" s="1"/>
      <c r="J54" s="1" t="s">
        <v>35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 t="s">
        <v>108</v>
      </c>
      <c r="V54" s="1">
        <v>0</v>
      </c>
      <c r="W54" s="1">
        <v>1</v>
      </c>
      <c r="X54" s="1">
        <v>1</v>
      </c>
      <c r="Y54" s="1">
        <v>0</v>
      </c>
      <c r="Z54" s="1"/>
      <c r="AA54" s="1"/>
      <c r="AB54" s="1" t="s">
        <v>71</v>
      </c>
      <c r="AC54" s="1">
        <v>1</v>
      </c>
      <c r="AD54" s="1"/>
      <c r="AE54" s="1"/>
      <c r="AF54" s="1"/>
      <c r="AG54" s="1" t="s">
        <v>45</v>
      </c>
      <c r="AH54" s="1" t="s">
        <v>39</v>
      </c>
      <c r="AI54" s="1" t="s">
        <v>136</v>
      </c>
      <c r="AJ54" s="3">
        <v>43465</v>
      </c>
    </row>
    <row r="55" spans="1:36" x14ac:dyDescent="0.2">
      <c r="A55" s="1"/>
      <c r="B55" s="1"/>
      <c r="C55" s="1">
        <v>114</v>
      </c>
      <c r="D55" s="1"/>
      <c r="E55" s="1">
        <v>31</v>
      </c>
      <c r="F55" s="1">
        <v>1</v>
      </c>
      <c r="G55" s="1" t="s">
        <v>34</v>
      </c>
      <c r="H55" s="1"/>
      <c r="I55" s="1"/>
      <c r="J55" s="1" t="s">
        <v>35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 t="s">
        <v>132</v>
      </c>
      <c r="V55" s="1">
        <v>0</v>
      </c>
      <c r="W55" s="1">
        <v>1</v>
      </c>
      <c r="X55" s="1">
        <v>1</v>
      </c>
      <c r="Y55" s="1">
        <v>0</v>
      </c>
      <c r="Z55" s="1"/>
      <c r="AA55" s="1"/>
      <c r="AB55" s="1" t="s">
        <v>71</v>
      </c>
      <c r="AC55" s="1">
        <v>1</v>
      </c>
      <c r="AD55" s="1"/>
      <c r="AE55" s="1"/>
      <c r="AF55" s="1"/>
      <c r="AG55" s="1" t="s">
        <v>45</v>
      </c>
      <c r="AH55" s="1" t="s">
        <v>39</v>
      </c>
      <c r="AI55" s="1" t="s">
        <v>137</v>
      </c>
      <c r="AJ55" s="3">
        <v>43465</v>
      </c>
    </row>
    <row r="56" spans="1:36" x14ac:dyDescent="0.2">
      <c r="A56" s="1"/>
      <c r="B56" s="1"/>
      <c r="C56" s="1">
        <v>109</v>
      </c>
      <c r="D56" s="1"/>
      <c r="E56" s="1">
        <v>24</v>
      </c>
      <c r="F56" s="1">
        <v>0</v>
      </c>
      <c r="G56" s="1" t="s">
        <v>41</v>
      </c>
      <c r="H56" s="1"/>
      <c r="I56" s="1"/>
      <c r="J56" s="1" t="s">
        <v>35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0</v>
      </c>
      <c r="U56" s="1" t="s">
        <v>138</v>
      </c>
      <c r="V56" s="1">
        <v>0</v>
      </c>
      <c r="W56" s="1">
        <v>1</v>
      </c>
      <c r="X56" s="1">
        <v>1</v>
      </c>
      <c r="Y56" s="1">
        <v>0</v>
      </c>
      <c r="Z56" s="1"/>
      <c r="AA56" s="1"/>
      <c r="AB56" s="1" t="s">
        <v>71</v>
      </c>
      <c r="AC56" s="1">
        <v>1</v>
      </c>
      <c r="AD56" s="1"/>
      <c r="AE56" s="1"/>
      <c r="AF56" s="1"/>
      <c r="AG56" s="1" t="s">
        <v>45</v>
      </c>
      <c r="AH56" s="1" t="s">
        <v>39</v>
      </c>
      <c r="AI56" s="1" t="s">
        <v>139</v>
      </c>
      <c r="AJ56" s="3">
        <v>43469</v>
      </c>
    </row>
    <row r="57" spans="1:36" x14ac:dyDescent="0.2">
      <c r="A57" s="1"/>
      <c r="B57" s="1"/>
      <c r="C57" s="1">
        <v>118</v>
      </c>
      <c r="D57" s="1"/>
      <c r="E57" s="1">
        <v>29</v>
      </c>
      <c r="F57" s="1">
        <v>0</v>
      </c>
      <c r="G57" s="1" t="s">
        <v>41</v>
      </c>
      <c r="H57" s="1"/>
      <c r="I57" s="1"/>
      <c r="J57" s="1" t="s">
        <v>42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 t="s">
        <v>140</v>
      </c>
      <c r="V57" s="1">
        <v>0</v>
      </c>
      <c r="W57" s="1">
        <v>1</v>
      </c>
      <c r="X57" s="1">
        <v>1</v>
      </c>
      <c r="Y57" s="1">
        <v>0</v>
      </c>
      <c r="Z57" s="1"/>
      <c r="AA57" s="1"/>
      <c r="AB57" s="1" t="s">
        <v>71</v>
      </c>
      <c r="AC57" s="1">
        <v>1</v>
      </c>
      <c r="AD57" s="1"/>
      <c r="AE57" s="1"/>
      <c r="AF57" s="1"/>
      <c r="AG57" s="1" t="s">
        <v>45</v>
      </c>
      <c r="AH57" s="1" t="s">
        <v>39</v>
      </c>
      <c r="AI57" s="1" t="s">
        <v>141</v>
      </c>
      <c r="AJ57" s="3">
        <v>43490</v>
      </c>
    </row>
    <row r="58" spans="1:36" x14ac:dyDescent="0.2">
      <c r="A58" s="1"/>
      <c r="B58" s="1"/>
      <c r="C58" s="1">
        <v>117</v>
      </c>
      <c r="D58" s="1"/>
      <c r="E58" s="1">
        <v>19</v>
      </c>
      <c r="F58" s="1">
        <v>0</v>
      </c>
      <c r="G58" s="1" t="s">
        <v>41</v>
      </c>
      <c r="H58" s="1"/>
      <c r="I58" s="1"/>
      <c r="J58" s="1" t="s">
        <v>42</v>
      </c>
      <c r="K58" s="1">
        <v>1</v>
      </c>
      <c r="L58" s="1">
        <v>1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1</v>
      </c>
      <c r="S58" s="1">
        <v>1</v>
      </c>
      <c r="T58" s="1">
        <v>1</v>
      </c>
      <c r="U58" s="1" t="s">
        <v>142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 t="s">
        <v>71</v>
      </c>
      <c r="AC58" s="1">
        <v>1</v>
      </c>
      <c r="AD58" s="1">
        <v>1</v>
      </c>
      <c r="AE58" s="1">
        <v>1</v>
      </c>
      <c r="AF58" s="1">
        <v>1</v>
      </c>
      <c r="AG58" s="1" t="s">
        <v>38</v>
      </c>
      <c r="AH58" s="1" t="s">
        <v>39</v>
      </c>
      <c r="AI58" s="1" t="s">
        <v>143</v>
      </c>
      <c r="AJ58" s="3">
        <v>43495</v>
      </c>
    </row>
    <row r="59" spans="1:36" x14ac:dyDescent="0.2">
      <c r="A59" s="1"/>
      <c r="B59" s="1"/>
      <c r="C59" s="1">
        <v>125</v>
      </c>
      <c r="D59" s="1"/>
      <c r="E59" s="1">
        <v>40</v>
      </c>
      <c r="F59" s="1">
        <v>1</v>
      </c>
      <c r="G59" s="1" t="s">
        <v>34</v>
      </c>
      <c r="H59" s="1"/>
      <c r="I59" s="1"/>
      <c r="J59" s="1" t="s">
        <v>42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>
        <v>1</v>
      </c>
      <c r="T59" s="1">
        <v>0</v>
      </c>
      <c r="U59" s="1" t="s">
        <v>108</v>
      </c>
      <c r="V59" s="1">
        <v>0</v>
      </c>
      <c r="W59" s="1">
        <v>1</v>
      </c>
      <c r="X59" s="1">
        <v>1</v>
      </c>
      <c r="Y59" s="1">
        <v>0</v>
      </c>
      <c r="Z59" s="1"/>
      <c r="AA59" s="1"/>
      <c r="AB59" s="1" t="s">
        <v>71</v>
      </c>
      <c r="AC59" s="1">
        <v>1</v>
      </c>
      <c r="AD59" s="1"/>
      <c r="AE59" s="1"/>
      <c r="AF59" s="1"/>
      <c r="AG59" s="1" t="s">
        <v>45</v>
      </c>
      <c r="AH59" s="1" t="s">
        <v>39</v>
      </c>
      <c r="AI59" s="1" t="s">
        <v>144</v>
      </c>
      <c r="AJ59" s="3">
        <v>43537</v>
      </c>
    </row>
    <row r="60" spans="1:36" x14ac:dyDescent="0.2">
      <c r="A60" s="1"/>
      <c r="B60" s="1"/>
      <c r="C60" s="1">
        <v>113</v>
      </c>
      <c r="D60" s="1"/>
      <c r="E60" s="1">
        <v>18</v>
      </c>
      <c r="F60" s="1">
        <v>0</v>
      </c>
      <c r="G60" s="1" t="s">
        <v>34</v>
      </c>
      <c r="H60" s="1"/>
      <c r="I60" s="1"/>
      <c r="J60" s="1" t="s">
        <v>42</v>
      </c>
      <c r="K60" s="1">
        <v>1</v>
      </c>
      <c r="L60" s="1">
        <v>1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>
        <v>1</v>
      </c>
      <c r="T60" s="1">
        <v>1</v>
      </c>
      <c r="U60" s="1" t="s">
        <v>145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/>
      <c r="AB60" s="1" t="s">
        <v>71</v>
      </c>
      <c r="AC60" s="1">
        <v>1</v>
      </c>
      <c r="AD60" s="1">
        <v>1</v>
      </c>
      <c r="AE60" s="1"/>
      <c r="AF60" s="1"/>
      <c r="AG60" s="1" t="s">
        <v>38</v>
      </c>
      <c r="AH60" s="1" t="s">
        <v>39</v>
      </c>
      <c r="AI60" s="1" t="s">
        <v>146</v>
      </c>
      <c r="AJ60" s="3">
        <v>43539</v>
      </c>
    </row>
    <row r="61" spans="1:36" x14ac:dyDescent="0.2">
      <c r="A61" s="1"/>
      <c r="B61" s="1"/>
      <c r="C61" s="1">
        <v>128</v>
      </c>
      <c r="D61" s="1"/>
      <c r="E61" s="1">
        <v>16</v>
      </c>
      <c r="F61" s="1">
        <v>0</v>
      </c>
      <c r="G61" s="1" t="s">
        <v>41</v>
      </c>
      <c r="H61" s="1"/>
      <c r="I61" s="1"/>
      <c r="J61" s="1" t="s">
        <v>35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 t="s">
        <v>147</v>
      </c>
      <c r="V61" s="1">
        <v>0</v>
      </c>
      <c r="W61" s="1">
        <v>1</v>
      </c>
      <c r="X61" s="1">
        <v>1</v>
      </c>
      <c r="Y61" s="1">
        <v>0</v>
      </c>
      <c r="Z61" s="1"/>
      <c r="AA61" s="1"/>
      <c r="AB61" s="1" t="s">
        <v>71</v>
      </c>
      <c r="AC61" s="1">
        <v>1</v>
      </c>
      <c r="AD61" s="1"/>
      <c r="AE61" s="1"/>
      <c r="AF61" s="1"/>
      <c r="AG61" s="1" t="s">
        <v>45</v>
      </c>
      <c r="AH61" s="1" t="s">
        <v>39</v>
      </c>
      <c r="AI61" s="1" t="s">
        <v>148</v>
      </c>
      <c r="AJ61" s="3">
        <v>43544</v>
      </c>
    </row>
    <row r="62" spans="1:36" x14ac:dyDescent="0.2">
      <c r="A62" s="1"/>
      <c r="B62" s="1"/>
      <c r="C62" s="1">
        <v>123</v>
      </c>
      <c r="D62" s="1"/>
      <c r="E62" s="1">
        <v>35</v>
      </c>
      <c r="F62" s="1">
        <v>1</v>
      </c>
      <c r="G62" s="1" t="s">
        <v>34</v>
      </c>
      <c r="H62" s="1"/>
      <c r="I62" s="1"/>
      <c r="J62" s="1" t="s">
        <v>42</v>
      </c>
      <c r="K62" s="1">
        <v>1</v>
      </c>
      <c r="L62" s="1">
        <v>1</v>
      </c>
      <c r="M62" s="1">
        <v>0</v>
      </c>
      <c r="N62" s="1">
        <v>1</v>
      </c>
      <c r="O62" s="1">
        <v>0</v>
      </c>
      <c r="P62" s="1">
        <v>1</v>
      </c>
      <c r="Q62" s="1">
        <v>0</v>
      </c>
      <c r="R62" s="1">
        <v>1</v>
      </c>
      <c r="S62" s="1">
        <v>1</v>
      </c>
      <c r="T62" s="1">
        <v>1</v>
      </c>
      <c r="U62" s="1" t="s">
        <v>48</v>
      </c>
      <c r="V62" s="1">
        <v>1</v>
      </c>
      <c r="W62" s="1">
        <v>1</v>
      </c>
      <c r="X62" s="1">
        <v>1</v>
      </c>
      <c r="Y62" s="1">
        <v>1</v>
      </c>
      <c r="Z62" s="1">
        <v>0</v>
      </c>
      <c r="AA62" s="1"/>
      <c r="AB62" s="1" t="s">
        <v>71</v>
      </c>
      <c r="AC62" s="1">
        <v>1</v>
      </c>
      <c r="AD62" s="1">
        <v>0</v>
      </c>
      <c r="AE62" s="1"/>
      <c r="AF62" s="1"/>
      <c r="AG62" s="1" t="s">
        <v>38</v>
      </c>
      <c r="AH62" s="1" t="s">
        <v>39</v>
      </c>
      <c r="AI62" s="1" t="s">
        <v>149</v>
      </c>
      <c r="AJ62" s="3">
        <v>43546</v>
      </c>
    </row>
    <row r="63" spans="1:36" x14ac:dyDescent="0.2">
      <c r="A63" s="1"/>
      <c r="B63" s="1"/>
      <c r="C63" s="1">
        <v>142</v>
      </c>
      <c r="D63" s="1"/>
      <c r="E63" s="1">
        <v>33</v>
      </c>
      <c r="F63" s="1">
        <v>1</v>
      </c>
      <c r="G63" s="1" t="s">
        <v>34</v>
      </c>
      <c r="H63" s="1"/>
      <c r="I63" s="1"/>
      <c r="J63" s="1" t="s">
        <v>35</v>
      </c>
      <c r="K63" s="1">
        <v>1</v>
      </c>
      <c r="L63" s="1">
        <v>1</v>
      </c>
      <c r="M63" s="1">
        <v>1</v>
      </c>
      <c r="N63" s="1">
        <v>1</v>
      </c>
      <c r="O63" s="1">
        <v>0</v>
      </c>
      <c r="P63" s="1">
        <v>0</v>
      </c>
      <c r="Q63" s="1">
        <v>1</v>
      </c>
      <c r="R63" s="1">
        <v>0</v>
      </c>
      <c r="S63" s="1">
        <v>1</v>
      </c>
      <c r="T63" s="1">
        <v>1</v>
      </c>
      <c r="U63" s="1" t="s">
        <v>150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/>
      <c r="AB63" s="1" t="s">
        <v>71</v>
      </c>
      <c r="AC63" s="1">
        <v>1</v>
      </c>
      <c r="AD63" s="1">
        <v>1</v>
      </c>
      <c r="AE63" s="1"/>
      <c r="AF63" s="1"/>
      <c r="AG63" s="1" t="s">
        <v>45</v>
      </c>
      <c r="AH63" s="1" t="s">
        <v>151</v>
      </c>
      <c r="AI63" s="1" t="s">
        <v>152</v>
      </c>
      <c r="AJ63" s="3">
        <v>43566</v>
      </c>
    </row>
    <row r="64" spans="1:36" x14ac:dyDescent="0.2">
      <c r="A64" s="1"/>
      <c r="B64" s="1"/>
      <c r="C64" s="1">
        <v>138</v>
      </c>
      <c r="D64" s="1"/>
      <c r="E64" s="1">
        <v>25</v>
      </c>
      <c r="F64" s="1">
        <v>0</v>
      </c>
      <c r="G64" s="1" t="s">
        <v>34</v>
      </c>
      <c r="H64" s="1"/>
      <c r="I64" s="1"/>
      <c r="J64" s="1" t="s">
        <v>35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1</v>
      </c>
      <c r="T64" s="1">
        <v>0</v>
      </c>
      <c r="U64" s="1" t="s">
        <v>75</v>
      </c>
      <c r="V64" s="1">
        <v>0</v>
      </c>
      <c r="W64" s="1">
        <v>1</v>
      </c>
      <c r="X64" s="1">
        <v>1</v>
      </c>
      <c r="Y64" s="1">
        <v>0</v>
      </c>
      <c r="Z64" s="1"/>
      <c r="AA64" s="1"/>
      <c r="AB64" s="1" t="s">
        <v>71</v>
      </c>
      <c r="AC64" s="1">
        <v>1</v>
      </c>
      <c r="AD64" s="1"/>
      <c r="AE64" s="1"/>
      <c r="AF64" s="1"/>
      <c r="AG64" s="1" t="s">
        <v>45</v>
      </c>
      <c r="AH64" s="1" t="s">
        <v>39</v>
      </c>
      <c r="AI64" s="1" t="s">
        <v>153</v>
      </c>
      <c r="AJ64" s="3">
        <v>43567</v>
      </c>
    </row>
    <row r="65" spans="1:36" x14ac:dyDescent="0.2">
      <c r="A65" s="1"/>
      <c r="B65" s="1"/>
      <c r="C65" s="1">
        <v>139</v>
      </c>
      <c r="D65" s="1"/>
      <c r="E65" s="1">
        <v>16</v>
      </c>
      <c r="F65" s="1">
        <v>0</v>
      </c>
      <c r="G65" s="1" t="s">
        <v>34</v>
      </c>
      <c r="H65" s="1"/>
      <c r="I65" s="1"/>
      <c r="J65" s="1" t="s">
        <v>35</v>
      </c>
      <c r="K65" s="1">
        <v>1</v>
      </c>
      <c r="L65" s="1">
        <v>1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1</v>
      </c>
      <c r="S65" s="1">
        <v>1</v>
      </c>
      <c r="T65" s="1">
        <v>1</v>
      </c>
      <c r="U65" s="1" t="s">
        <v>126</v>
      </c>
      <c r="V65" s="1">
        <v>0</v>
      </c>
      <c r="W65" s="1">
        <v>1</v>
      </c>
      <c r="X65" s="1">
        <v>1</v>
      </c>
      <c r="Y65" s="1">
        <v>1</v>
      </c>
      <c r="Z65" s="1"/>
      <c r="AA65" s="1"/>
      <c r="AB65" s="1" t="s">
        <v>71</v>
      </c>
      <c r="AC65" s="1">
        <v>1</v>
      </c>
      <c r="AD65" s="1"/>
      <c r="AE65" s="1"/>
      <c r="AF65" s="1"/>
      <c r="AG65" s="1" t="s">
        <v>38</v>
      </c>
      <c r="AH65" s="1" t="s">
        <v>39</v>
      </c>
      <c r="AI65" s="1" t="s">
        <v>154</v>
      </c>
      <c r="AJ65" s="3">
        <v>43579</v>
      </c>
    </row>
    <row r="66" spans="1:36" x14ac:dyDescent="0.2">
      <c r="A66" s="1"/>
      <c r="B66" s="1"/>
      <c r="C66" s="1">
        <v>143</v>
      </c>
      <c r="D66" s="1"/>
      <c r="E66" s="1">
        <v>37</v>
      </c>
      <c r="F66" s="1">
        <v>1</v>
      </c>
      <c r="G66" s="1" t="s">
        <v>41</v>
      </c>
      <c r="H66" s="1"/>
      <c r="I66" s="1"/>
      <c r="J66" s="1" t="s">
        <v>42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1</v>
      </c>
      <c r="T66" s="1">
        <v>0</v>
      </c>
      <c r="U66" s="1" t="s">
        <v>155</v>
      </c>
      <c r="V66" s="1">
        <v>0</v>
      </c>
      <c r="W66" s="1">
        <v>1</v>
      </c>
      <c r="X66" s="1">
        <v>1</v>
      </c>
      <c r="Y66" s="1">
        <v>0</v>
      </c>
      <c r="Z66" s="1"/>
      <c r="AA66" s="1"/>
      <c r="AB66" s="1" t="s">
        <v>71</v>
      </c>
      <c r="AC66" s="1">
        <v>1</v>
      </c>
      <c r="AD66" s="1"/>
      <c r="AE66" s="1"/>
      <c r="AF66" s="1"/>
      <c r="AG66" s="1" t="s">
        <v>45</v>
      </c>
      <c r="AH66" s="1" t="s">
        <v>39</v>
      </c>
      <c r="AI66" s="1" t="s">
        <v>82</v>
      </c>
      <c r="AJ66" s="3">
        <v>43602</v>
      </c>
    </row>
    <row r="67" spans="1:36" x14ac:dyDescent="0.2">
      <c r="A67" s="1"/>
      <c r="B67" s="1"/>
      <c r="C67" s="1">
        <v>136</v>
      </c>
      <c r="D67" s="1"/>
      <c r="E67" s="1">
        <v>35</v>
      </c>
      <c r="F67" s="1">
        <v>1</v>
      </c>
      <c r="G67" s="1" t="s">
        <v>34</v>
      </c>
      <c r="H67" s="1"/>
      <c r="I67" s="1"/>
      <c r="J67" s="1" t="s">
        <v>42</v>
      </c>
      <c r="K67" s="1">
        <v>1</v>
      </c>
      <c r="L67" s="1">
        <v>1</v>
      </c>
      <c r="M67" s="1">
        <v>1</v>
      </c>
      <c r="N67" s="1">
        <v>1</v>
      </c>
      <c r="O67" s="1">
        <v>0</v>
      </c>
      <c r="P67" s="1">
        <v>0</v>
      </c>
      <c r="Q67" s="1">
        <v>0</v>
      </c>
      <c r="R67" s="1">
        <v>1</v>
      </c>
      <c r="S67" s="1">
        <v>1</v>
      </c>
      <c r="T67" s="1">
        <v>1</v>
      </c>
      <c r="U67" s="1" t="s">
        <v>156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/>
      <c r="AB67" s="1" t="s">
        <v>71</v>
      </c>
      <c r="AC67" s="1">
        <v>1</v>
      </c>
      <c r="AD67" s="1">
        <v>1</v>
      </c>
      <c r="AE67" s="1"/>
      <c r="AF67" s="1"/>
      <c r="AG67" s="1" t="s">
        <v>38</v>
      </c>
      <c r="AH67" s="1" t="s">
        <v>39</v>
      </c>
      <c r="AI67" s="1" t="s">
        <v>46</v>
      </c>
      <c r="AJ67" s="3">
        <v>43621</v>
      </c>
    </row>
    <row r="68" spans="1:36" x14ac:dyDescent="0.2">
      <c r="A68" s="1"/>
      <c r="B68" s="1"/>
      <c r="C68" s="1">
        <v>4</v>
      </c>
      <c r="D68" s="1"/>
      <c r="E68" s="1">
        <v>43</v>
      </c>
      <c r="F68" s="1">
        <v>0</v>
      </c>
      <c r="G68" s="1" t="s">
        <v>41</v>
      </c>
      <c r="H68" s="1"/>
      <c r="I68" s="1"/>
      <c r="J68" s="1" t="s">
        <v>42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 t="s">
        <v>75</v>
      </c>
      <c r="V68" s="1">
        <v>0</v>
      </c>
      <c r="W68" s="1">
        <v>1</v>
      </c>
      <c r="X68" s="1">
        <v>1</v>
      </c>
      <c r="Y68" s="1">
        <v>0</v>
      </c>
      <c r="Z68" s="1"/>
      <c r="AA68" s="1"/>
      <c r="AB68" s="1" t="s">
        <v>157</v>
      </c>
      <c r="AC68" s="1">
        <v>1</v>
      </c>
      <c r="AD68" s="1"/>
      <c r="AE68" s="1"/>
      <c r="AF68" s="1"/>
      <c r="AG68" s="1" t="s">
        <v>45</v>
      </c>
      <c r="AH68" s="1" t="s">
        <v>45</v>
      </c>
      <c r="AI68" s="1" t="s">
        <v>158</v>
      </c>
      <c r="AJ68" s="3">
        <v>43084</v>
      </c>
    </row>
    <row r="69" spans="1:36" x14ac:dyDescent="0.2">
      <c r="A69" s="1"/>
      <c r="B69" s="1"/>
      <c r="C69" s="1">
        <v>110</v>
      </c>
      <c r="D69" s="1"/>
      <c r="E69" s="1">
        <v>16</v>
      </c>
      <c r="F69" s="1">
        <v>0</v>
      </c>
      <c r="G69" s="1" t="s">
        <v>41</v>
      </c>
      <c r="H69" s="1"/>
      <c r="I69" s="1"/>
      <c r="J69" s="1" t="s">
        <v>42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 t="s">
        <v>159</v>
      </c>
      <c r="V69" s="1">
        <v>0</v>
      </c>
      <c r="W69" s="1">
        <v>1</v>
      </c>
      <c r="X69" s="1">
        <v>1</v>
      </c>
      <c r="Y69" s="1">
        <v>0</v>
      </c>
      <c r="Z69" s="1"/>
      <c r="AA69" s="1"/>
      <c r="AB69" s="1" t="s">
        <v>157</v>
      </c>
      <c r="AC69" s="1">
        <v>1</v>
      </c>
      <c r="AD69" s="1"/>
      <c r="AE69" s="1"/>
      <c r="AF69" s="1"/>
      <c r="AG69" s="1" t="s">
        <v>45</v>
      </c>
      <c r="AH69" s="1" t="s">
        <v>160</v>
      </c>
      <c r="AI69" s="1" t="s">
        <v>82</v>
      </c>
      <c r="AJ69" s="3">
        <v>43460</v>
      </c>
    </row>
    <row r="70" spans="1:36" x14ac:dyDescent="0.2">
      <c r="A70" s="1"/>
      <c r="B70" s="1"/>
      <c r="C70" s="1">
        <v>27</v>
      </c>
      <c r="D70" s="1"/>
      <c r="E70" s="1">
        <v>42</v>
      </c>
      <c r="F70" s="1">
        <v>0</v>
      </c>
      <c r="G70" s="1" t="s">
        <v>41</v>
      </c>
      <c r="H70" s="1"/>
      <c r="I70" s="1"/>
      <c r="J70" s="1" t="s">
        <v>42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</v>
      </c>
      <c r="T70" s="1">
        <v>0</v>
      </c>
      <c r="U70" s="1" t="s">
        <v>161</v>
      </c>
      <c r="V70" s="1">
        <v>0</v>
      </c>
      <c r="W70" s="1">
        <v>1</v>
      </c>
      <c r="X70" s="1">
        <v>0</v>
      </c>
      <c r="Y70" s="1">
        <v>0</v>
      </c>
      <c r="Z70" s="1"/>
      <c r="AA70" s="1"/>
      <c r="AB70" s="1" t="s">
        <v>157</v>
      </c>
      <c r="AC70" s="1">
        <v>1</v>
      </c>
      <c r="AD70" s="1"/>
      <c r="AE70" s="1"/>
      <c r="AF70" s="1"/>
      <c r="AG70" s="1" t="s">
        <v>45</v>
      </c>
      <c r="AH70" s="1" t="s">
        <v>45</v>
      </c>
      <c r="AI70" s="1" t="s">
        <v>162</v>
      </c>
      <c r="AJ70" s="3">
        <v>43117</v>
      </c>
    </row>
    <row r="71" spans="1:36" x14ac:dyDescent="0.2">
      <c r="A71" s="1"/>
      <c r="B71" s="1"/>
      <c r="C71" s="1">
        <v>30</v>
      </c>
      <c r="D71" s="1"/>
      <c r="E71" s="1">
        <v>18</v>
      </c>
      <c r="F71" s="1">
        <v>0</v>
      </c>
      <c r="G71" s="1" t="s">
        <v>34</v>
      </c>
      <c r="H71" s="1"/>
      <c r="I71" s="1"/>
      <c r="J71" s="1" t="s">
        <v>35</v>
      </c>
      <c r="K71" s="1">
        <v>1</v>
      </c>
      <c r="L71" s="1">
        <v>1</v>
      </c>
      <c r="M71" s="1">
        <v>1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1</v>
      </c>
      <c r="U71" s="1" t="s">
        <v>163</v>
      </c>
      <c r="V71" s="1">
        <v>1</v>
      </c>
      <c r="W71" s="1">
        <v>1</v>
      </c>
      <c r="X71" s="1">
        <v>0</v>
      </c>
      <c r="Y71" s="1">
        <v>1</v>
      </c>
      <c r="Z71" s="1">
        <v>0</v>
      </c>
      <c r="AA71" s="1">
        <v>1</v>
      </c>
      <c r="AB71" s="1" t="s">
        <v>164</v>
      </c>
      <c r="AC71" s="1">
        <v>1</v>
      </c>
      <c r="AD71" s="1">
        <v>1</v>
      </c>
      <c r="AE71" s="1">
        <v>1</v>
      </c>
      <c r="AF71" s="1">
        <v>1</v>
      </c>
      <c r="AG71" s="1" t="s">
        <v>38</v>
      </c>
      <c r="AH71" s="1" t="s">
        <v>45</v>
      </c>
      <c r="AI71" s="1" t="s">
        <v>165</v>
      </c>
      <c r="AJ71" s="3">
        <v>43133</v>
      </c>
    </row>
    <row r="72" spans="1:36" x14ac:dyDescent="0.2">
      <c r="A72" s="1"/>
      <c r="B72" s="1"/>
      <c r="C72" s="1">
        <v>89</v>
      </c>
      <c r="D72" s="1"/>
      <c r="E72" s="1">
        <v>39</v>
      </c>
      <c r="F72" s="1">
        <v>1</v>
      </c>
      <c r="G72" s="1" t="s">
        <v>41</v>
      </c>
      <c r="H72" s="1"/>
      <c r="I72" s="1"/>
      <c r="J72" s="1" t="s">
        <v>35</v>
      </c>
      <c r="K72" s="1">
        <v>1</v>
      </c>
      <c r="L72" s="1">
        <v>1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  <c r="R72" s="1">
        <v>1</v>
      </c>
      <c r="S72" s="1">
        <v>1</v>
      </c>
      <c r="T72" s="1">
        <v>1</v>
      </c>
      <c r="U72" s="1" t="s">
        <v>166</v>
      </c>
      <c r="V72" s="1">
        <v>1</v>
      </c>
      <c r="W72" s="1">
        <v>1</v>
      </c>
      <c r="X72" s="1">
        <v>0</v>
      </c>
      <c r="Y72" s="1">
        <v>1</v>
      </c>
      <c r="Z72" s="1">
        <v>0</v>
      </c>
      <c r="AA72" s="1">
        <v>1</v>
      </c>
      <c r="AB72" s="1" t="s">
        <v>164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 t="s">
        <v>39</v>
      </c>
      <c r="AI72" s="1" t="s">
        <v>167</v>
      </c>
      <c r="AJ72" s="3">
        <v>43441</v>
      </c>
    </row>
    <row r="73" spans="1:36" x14ac:dyDescent="0.2">
      <c r="A73" s="1"/>
      <c r="B73" s="1"/>
      <c r="C73" s="1">
        <v>121</v>
      </c>
      <c r="D73" s="1"/>
      <c r="E73" s="1">
        <v>15</v>
      </c>
      <c r="F73" s="1">
        <v>0</v>
      </c>
      <c r="G73" s="1" t="s">
        <v>34</v>
      </c>
      <c r="H73" s="1"/>
      <c r="I73" s="1"/>
      <c r="J73" s="1" t="s">
        <v>35</v>
      </c>
      <c r="K73" s="1">
        <v>1</v>
      </c>
      <c r="L73" s="1">
        <v>0</v>
      </c>
      <c r="M73" s="1">
        <v>1</v>
      </c>
      <c r="N73" s="1">
        <v>1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 t="s">
        <v>126</v>
      </c>
      <c r="V73" s="1">
        <v>0</v>
      </c>
      <c r="W73" s="1">
        <v>1</v>
      </c>
      <c r="X73" s="1">
        <v>0</v>
      </c>
      <c r="Y73" s="1">
        <v>1</v>
      </c>
      <c r="Z73" s="1"/>
      <c r="AA73" s="1"/>
      <c r="AB73" s="1" t="s">
        <v>168</v>
      </c>
      <c r="AC73" s="1">
        <v>1</v>
      </c>
      <c r="AD73" s="1">
        <v>1</v>
      </c>
      <c r="AE73" s="1"/>
      <c r="AF73" s="1"/>
      <c r="AG73" s="1" t="s">
        <v>45</v>
      </c>
      <c r="AH73" s="1" t="s">
        <v>39</v>
      </c>
      <c r="AI73" s="1" t="s">
        <v>109</v>
      </c>
      <c r="AJ73" s="3">
        <v>43530</v>
      </c>
    </row>
    <row r="74" spans="1:36" x14ac:dyDescent="0.2">
      <c r="A74" s="1"/>
      <c r="B74" s="1"/>
      <c r="C74" s="1">
        <v>115</v>
      </c>
      <c r="D74" s="1"/>
      <c r="E74" s="1">
        <v>24</v>
      </c>
      <c r="F74" s="1">
        <v>0</v>
      </c>
      <c r="G74" s="1" t="s">
        <v>34</v>
      </c>
      <c r="H74" s="1"/>
      <c r="I74" s="1"/>
      <c r="J74" s="1" t="s">
        <v>42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 t="s">
        <v>169</v>
      </c>
      <c r="V74" s="1">
        <v>0</v>
      </c>
      <c r="W74" s="1">
        <v>1</v>
      </c>
      <c r="X74" s="1">
        <v>0</v>
      </c>
      <c r="Y74" s="1">
        <v>0</v>
      </c>
      <c r="Z74" s="1"/>
      <c r="AA74" s="1"/>
      <c r="AB74" s="1" t="s">
        <v>168</v>
      </c>
      <c r="AC74" s="1">
        <v>1</v>
      </c>
      <c r="AD74" s="1">
        <v>1</v>
      </c>
      <c r="AE74" s="1"/>
      <c r="AF74" s="1"/>
      <c r="AG74" s="1" t="s">
        <v>45</v>
      </c>
      <c r="AH74" s="1" t="s">
        <v>39</v>
      </c>
      <c r="AI74" s="1" t="s">
        <v>74</v>
      </c>
      <c r="AJ74" s="3">
        <v>43586</v>
      </c>
    </row>
    <row r="75" spans="1:36" x14ac:dyDescent="0.2">
      <c r="A75" s="1"/>
      <c r="B75" s="1"/>
      <c r="C75" s="1">
        <v>119</v>
      </c>
      <c r="D75" s="1"/>
      <c r="E75" s="1">
        <v>21</v>
      </c>
      <c r="F75" s="1">
        <v>0</v>
      </c>
      <c r="G75" s="1" t="s">
        <v>34</v>
      </c>
      <c r="H75" s="1"/>
      <c r="I75" s="1"/>
      <c r="J75" s="1" t="s">
        <v>42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</v>
      </c>
      <c r="T75" s="1">
        <v>0</v>
      </c>
      <c r="U75" s="1" t="s">
        <v>170</v>
      </c>
      <c r="V75" s="1">
        <v>0</v>
      </c>
      <c r="W75" s="1">
        <v>1</v>
      </c>
      <c r="X75" s="1">
        <v>1</v>
      </c>
      <c r="Y75" s="1">
        <v>0</v>
      </c>
      <c r="Z75" s="1"/>
      <c r="AA75" s="1"/>
      <c r="AB75" s="1" t="s">
        <v>171</v>
      </c>
      <c r="AC75" s="1">
        <v>1</v>
      </c>
      <c r="AD75" s="1">
        <v>0</v>
      </c>
      <c r="AE75" s="1"/>
      <c r="AF75" s="1"/>
      <c r="AG75" s="1" t="s">
        <v>45</v>
      </c>
      <c r="AH75" s="1" t="s">
        <v>39</v>
      </c>
      <c r="AI75" s="1" t="s">
        <v>40</v>
      </c>
      <c r="AJ75" s="3">
        <v>43504</v>
      </c>
    </row>
    <row r="76" spans="1:36" x14ac:dyDescent="0.2">
      <c r="A76" s="1"/>
      <c r="B76" s="1"/>
      <c r="C76" s="1">
        <v>104</v>
      </c>
      <c r="D76" s="1"/>
      <c r="E76" s="1">
        <v>28</v>
      </c>
      <c r="F76" s="1">
        <v>0</v>
      </c>
      <c r="G76" s="1" t="s">
        <v>34</v>
      </c>
      <c r="H76" s="1"/>
      <c r="I76" s="1"/>
      <c r="J76" s="1" t="s">
        <v>42</v>
      </c>
      <c r="K76" s="1">
        <v>1</v>
      </c>
      <c r="L76" s="1">
        <v>0</v>
      </c>
      <c r="M76" s="1">
        <v>1</v>
      </c>
      <c r="N76" s="1">
        <v>1</v>
      </c>
      <c r="O76" s="1">
        <v>0</v>
      </c>
      <c r="P76" s="1">
        <v>0</v>
      </c>
      <c r="Q76" s="1">
        <v>0</v>
      </c>
      <c r="R76" s="1">
        <v>1</v>
      </c>
      <c r="S76" s="1">
        <v>1</v>
      </c>
      <c r="T76" s="1">
        <v>1</v>
      </c>
      <c r="U76" s="1" t="s">
        <v>172</v>
      </c>
      <c r="V76" s="1">
        <v>1</v>
      </c>
      <c r="W76" s="1">
        <v>1</v>
      </c>
      <c r="X76" s="1">
        <v>0</v>
      </c>
      <c r="Y76" s="1">
        <v>1</v>
      </c>
      <c r="Z76" s="1">
        <v>0</v>
      </c>
      <c r="AA76" s="1">
        <v>1</v>
      </c>
      <c r="AB76" s="1" t="s">
        <v>173</v>
      </c>
      <c r="AC76" s="1">
        <v>1</v>
      </c>
      <c r="AD76" s="1">
        <v>1</v>
      </c>
      <c r="AE76" s="1">
        <v>1</v>
      </c>
      <c r="AF76" s="1">
        <v>1</v>
      </c>
      <c r="AG76" s="1" t="s">
        <v>45</v>
      </c>
      <c r="AH76" s="1" t="s">
        <v>39</v>
      </c>
      <c r="AI76" s="1" t="s">
        <v>174</v>
      </c>
      <c r="AJ76" s="3">
        <v>43425</v>
      </c>
    </row>
    <row r="77" spans="1:36" x14ac:dyDescent="0.2">
      <c r="A77" s="1"/>
      <c r="B77" s="1"/>
      <c r="C77" s="1">
        <v>13</v>
      </c>
      <c r="D77" s="1"/>
      <c r="E77" s="1">
        <v>26</v>
      </c>
      <c r="F77" s="1">
        <v>0</v>
      </c>
      <c r="G77" s="1" t="s">
        <v>34</v>
      </c>
      <c r="H77" s="1"/>
      <c r="I77" s="1"/>
      <c r="J77" s="1" t="s">
        <v>42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 t="s">
        <v>175</v>
      </c>
      <c r="V77" s="1">
        <v>0</v>
      </c>
      <c r="W77" s="1">
        <v>1</v>
      </c>
      <c r="X77" s="1">
        <v>1</v>
      </c>
      <c r="Y77" s="1">
        <v>0</v>
      </c>
      <c r="Z77" s="1"/>
      <c r="AA77" s="1"/>
      <c r="AB77" s="1" t="s">
        <v>176</v>
      </c>
      <c r="AC77" s="1">
        <v>1</v>
      </c>
      <c r="AD77" s="1"/>
      <c r="AE77" s="1"/>
      <c r="AF77" s="1"/>
      <c r="AG77" s="1" t="s">
        <v>45</v>
      </c>
      <c r="AH77" s="1" t="s">
        <v>177</v>
      </c>
      <c r="AI77" s="1" t="s">
        <v>178</v>
      </c>
      <c r="AJ77" s="3">
        <v>43145</v>
      </c>
    </row>
    <row r="78" spans="1:36" x14ac:dyDescent="0.2">
      <c r="A78" s="1"/>
      <c r="B78" s="1"/>
      <c r="C78" s="1">
        <v>140</v>
      </c>
      <c r="D78" s="1"/>
      <c r="E78" s="1">
        <v>22</v>
      </c>
      <c r="F78" s="1">
        <v>0</v>
      </c>
      <c r="G78" s="1" t="s">
        <v>41</v>
      </c>
      <c r="H78" s="1"/>
      <c r="I78" s="1"/>
      <c r="J78" s="1" t="s">
        <v>35</v>
      </c>
      <c r="K78" s="1">
        <v>1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 t="s">
        <v>179</v>
      </c>
      <c r="V78" s="1">
        <v>1</v>
      </c>
      <c r="W78" s="1">
        <v>0</v>
      </c>
      <c r="X78" s="1">
        <v>1</v>
      </c>
      <c r="Y78" s="1">
        <v>1</v>
      </c>
      <c r="Z78" s="1">
        <v>0</v>
      </c>
      <c r="AA78" s="1">
        <v>1</v>
      </c>
      <c r="AB78" s="1" t="s">
        <v>180</v>
      </c>
      <c r="AC78" s="1">
        <v>1</v>
      </c>
      <c r="AD78" s="1">
        <v>1</v>
      </c>
      <c r="AE78" s="1">
        <v>1</v>
      </c>
      <c r="AF78" s="1">
        <v>1</v>
      </c>
      <c r="AG78" s="1" t="s">
        <v>38</v>
      </c>
      <c r="AH78" s="1" t="s">
        <v>39</v>
      </c>
      <c r="AI78" s="1" t="s">
        <v>181</v>
      </c>
      <c r="AJ78" s="3">
        <v>43707</v>
      </c>
    </row>
    <row r="79" spans="1:36" x14ac:dyDescent="0.2">
      <c r="A79" s="1"/>
      <c r="B79" s="1"/>
      <c r="C79" s="1">
        <v>120</v>
      </c>
      <c r="D79" s="1"/>
      <c r="E79" s="1">
        <v>22</v>
      </c>
      <c r="F79" s="1">
        <v>0</v>
      </c>
      <c r="G79" s="1" t="s">
        <v>41</v>
      </c>
      <c r="H79" s="1"/>
      <c r="I79" s="1"/>
      <c r="J79" s="1" t="s">
        <v>42</v>
      </c>
      <c r="K79" s="1">
        <v>1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1</v>
      </c>
      <c r="S79" s="1">
        <v>1</v>
      </c>
      <c r="T79" s="1">
        <v>1</v>
      </c>
      <c r="U79" s="1" t="s">
        <v>145</v>
      </c>
      <c r="V79" s="1">
        <v>1</v>
      </c>
      <c r="W79" s="1">
        <v>1</v>
      </c>
      <c r="X79" s="1">
        <v>1</v>
      </c>
      <c r="Y79" s="1">
        <v>1</v>
      </c>
      <c r="Z79" s="1">
        <v>0</v>
      </c>
      <c r="AA79" s="1"/>
      <c r="AB79" s="1" t="s">
        <v>182</v>
      </c>
      <c r="AC79" s="1">
        <v>1</v>
      </c>
      <c r="AD79" s="1"/>
      <c r="AE79" s="1"/>
      <c r="AF79" s="1"/>
      <c r="AG79" s="1" t="s">
        <v>61</v>
      </c>
      <c r="AH79" s="1" t="s">
        <v>39</v>
      </c>
      <c r="AI79" s="1" t="s">
        <v>183</v>
      </c>
      <c r="AJ79" s="3">
        <v>43770</v>
      </c>
    </row>
    <row r="80" spans="1:36" x14ac:dyDescent="0.2">
      <c r="A80" s="1"/>
      <c r="B80" s="1"/>
      <c r="C80" s="1">
        <v>131</v>
      </c>
      <c r="D80" s="1"/>
      <c r="E80" s="1">
        <v>30</v>
      </c>
      <c r="F80" s="1">
        <v>0</v>
      </c>
      <c r="G80" s="1" t="s">
        <v>41</v>
      </c>
      <c r="H80" s="1"/>
      <c r="I80" s="1"/>
      <c r="J80" s="1" t="s">
        <v>35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1</v>
      </c>
      <c r="T80" s="1">
        <v>0</v>
      </c>
      <c r="U80" s="1" t="s">
        <v>132</v>
      </c>
      <c r="V80" s="1">
        <v>0</v>
      </c>
      <c r="W80" s="1">
        <v>1</v>
      </c>
      <c r="X80" s="1">
        <v>1</v>
      </c>
      <c r="Y80" s="1">
        <v>0</v>
      </c>
      <c r="Z80" s="1"/>
      <c r="AA80" s="1"/>
      <c r="AB80" s="1" t="s">
        <v>132</v>
      </c>
      <c r="AC80" s="1">
        <v>1</v>
      </c>
      <c r="AD80" s="1"/>
      <c r="AE80" s="1"/>
      <c r="AF80" s="1"/>
      <c r="AG80" s="1" t="s">
        <v>45</v>
      </c>
      <c r="AH80" s="1" t="s">
        <v>39</v>
      </c>
      <c r="AI80" s="1" t="s">
        <v>184</v>
      </c>
      <c r="AJ80" s="3">
        <v>43530</v>
      </c>
    </row>
    <row r="81" spans="1:36" x14ac:dyDescent="0.2">
      <c r="A81" s="1"/>
      <c r="B81" s="1"/>
      <c r="C81" s="1">
        <v>91</v>
      </c>
      <c r="D81" s="1"/>
      <c r="E81" s="1">
        <v>28</v>
      </c>
      <c r="F81" s="1">
        <v>0</v>
      </c>
      <c r="G81" s="1" t="s">
        <v>41</v>
      </c>
      <c r="H81" s="1"/>
      <c r="I81" s="1"/>
      <c r="J81" s="1" t="s">
        <v>35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 t="s">
        <v>185</v>
      </c>
      <c r="V81" s="1">
        <v>0</v>
      </c>
      <c r="W81" s="1">
        <v>1</v>
      </c>
      <c r="X81" s="1">
        <v>1</v>
      </c>
      <c r="Y81" s="1">
        <v>0</v>
      </c>
      <c r="Z81" s="1"/>
      <c r="AA81" s="1"/>
      <c r="AB81" s="1" t="s">
        <v>186</v>
      </c>
      <c r="AC81" s="1">
        <v>1</v>
      </c>
      <c r="AD81" s="1"/>
      <c r="AE81" s="1"/>
      <c r="AF81" s="1"/>
      <c r="AG81" s="1"/>
      <c r="AH81" s="1" t="s">
        <v>39</v>
      </c>
      <c r="AI81" s="1" t="s">
        <v>187</v>
      </c>
      <c r="AJ81" s="3">
        <v>43497</v>
      </c>
    </row>
    <row r="82" spans="1:36" x14ac:dyDescent="0.2">
      <c r="A82" s="1"/>
      <c r="B82" s="1"/>
      <c r="C82" s="1">
        <v>80</v>
      </c>
      <c r="D82" s="1"/>
      <c r="E82" s="1">
        <v>31</v>
      </c>
      <c r="F82" s="1">
        <v>1</v>
      </c>
      <c r="G82" s="1" t="s">
        <v>34</v>
      </c>
      <c r="H82" s="1"/>
      <c r="I82" s="1"/>
      <c r="J82" s="1" t="s">
        <v>42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 s="1">
        <v>1</v>
      </c>
      <c r="T82" s="1">
        <v>0</v>
      </c>
      <c r="U82" s="1" t="s">
        <v>188</v>
      </c>
      <c r="V82" s="1">
        <v>0</v>
      </c>
      <c r="W82" s="1">
        <v>1</v>
      </c>
      <c r="X82" s="1">
        <v>0</v>
      </c>
      <c r="Y82" s="1">
        <v>0</v>
      </c>
      <c r="Z82" s="1"/>
      <c r="AA82" s="1"/>
      <c r="AB82" s="1" t="s">
        <v>189</v>
      </c>
      <c r="AC82" s="1">
        <v>1</v>
      </c>
      <c r="AD82" s="1"/>
      <c r="AE82" s="1"/>
      <c r="AF82" s="1"/>
      <c r="AG82" s="1" t="s">
        <v>45</v>
      </c>
      <c r="AH82" s="1" t="s">
        <v>39</v>
      </c>
      <c r="AI82" s="1" t="s">
        <v>190</v>
      </c>
      <c r="AJ82" s="3">
        <v>43327</v>
      </c>
    </row>
    <row r="83" spans="1:36" x14ac:dyDescent="0.2">
      <c r="A83" s="1"/>
      <c r="B83" s="1"/>
      <c r="C83" s="1">
        <v>8</v>
      </c>
      <c r="D83" s="1"/>
      <c r="E83" s="1">
        <v>55</v>
      </c>
      <c r="F83" s="1">
        <v>0</v>
      </c>
      <c r="G83" s="1" t="s">
        <v>41</v>
      </c>
      <c r="H83" s="1"/>
      <c r="I83" s="1"/>
      <c r="J83" s="1" t="s">
        <v>35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1</v>
      </c>
      <c r="T83" s="1">
        <v>0</v>
      </c>
      <c r="U83" s="1" t="s">
        <v>191</v>
      </c>
      <c r="V83" s="1">
        <v>0</v>
      </c>
      <c r="W83" s="1">
        <v>1</v>
      </c>
      <c r="X83" s="1">
        <v>0</v>
      </c>
      <c r="Y83" s="1">
        <v>0</v>
      </c>
      <c r="Z83" s="1"/>
      <c r="AA83" s="1"/>
      <c r="AB83" s="1" t="s">
        <v>75</v>
      </c>
      <c r="AC83" s="1">
        <v>1</v>
      </c>
      <c r="AD83" s="1"/>
      <c r="AE83" s="1"/>
      <c r="AF83" s="1"/>
      <c r="AG83" s="1" t="s">
        <v>45</v>
      </c>
      <c r="AH83" s="1" t="s">
        <v>192</v>
      </c>
      <c r="AI83" s="1" t="s">
        <v>40</v>
      </c>
      <c r="AJ83" s="3">
        <v>43089</v>
      </c>
    </row>
    <row r="84" spans="1:36" x14ac:dyDescent="0.2">
      <c r="A84" s="1"/>
      <c r="B84" s="1"/>
      <c r="C84" s="1">
        <v>58</v>
      </c>
      <c r="D84" s="1"/>
      <c r="E84" s="1">
        <v>39</v>
      </c>
      <c r="F84" s="1">
        <v>1</v>
      </c>
      <c r="G84" s="1" t="s">
        <v>34</v>
      </c>
      <c r="H84" s="1"/>
      <c r="I84" s="1"/>
      <c r="J84" s="1" t="s">
        <v>35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 t="s">
        <v>193</v>
      </c>
      <c r="V84" s="1">
        <v>0</v>
      </c>
      <c r="W84" s="1">
        <v>1</v>
      </c>
      <c r="X84" s="1">
        <v>1</v>
      </c>
      <c r="Y84" s="1">
        <v>0</v>
      </c>
      <c r="Z84" s="1"/>
      <c r="AA84" s="1"/>
      <c r="AB84" s="1" t="s">
        <v>108</v>
      </c>
      <c r="AC84" s="1">
        <v>1</v>
      </c>
      <c r="AD84" s="1"/>
      <c r="AE84" s="1"/>
      <c r="AF84" s="1"/>
      <c r="AG84" s="1" t="s">
        <v>45</v>
      </c>
      <c r="AH84" s="1" t="s">
        <v>45</v>
      </c>
      <c r="AI84" s="1" t="s">
        <v>82</v>
      </c>
      <c r="AJ84" s="3">
        <v>43292</v>
      </c>
    </row>
    <row r="85" spans="1:36" x14ac:dyDescent="0.2">
      <c r="A85" s="1"/>
      <c r="B85" s="1"/>
      <c r="C85" s="1">
        <v>34</v>
      </c>
      <c r="D85" s="1"/>
      <c r="E85" s="1">
        <v>41</v>
      </c>
      <c r="F85" s="1">
        <v>0</v>
      </c>
      <c r="G85" s="1" t="s">
        <v>34</v>
      </c>
      <c r="H85" s="1"/>
      <c r="I85" s="1"/>
      <c r="J85" s="1" t="s">
        <v>35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0</v>
      </c>
      <c r="U85" s="1" t="s">
        <v>73</v>
      </c>
      <c r="V85" s="1">
        <v>0</v>
      </c>
      <c r="W85" s="1">
        <v>1</v>
      </c>
      <c r="X85" s="1">
        <v>0</v>
      </c>
      <c r="Y85" s="1">
        <v>0</v>
      </c>
      <c r="Z85" s="1"/>
      <c r="AA85" s="1"/>
      <c r="AB85" s="1" t="s">
        <v>194</v>
      </c>
      <c r="AC85" s="1">
        <v>1</v>
      </c>
      <c r="AD85" s="1"/>
      <c r="AE85" s="1"/>
      <c r="AF85" s="1"/>
      <c r="AG85" s="1" t="s">
        <v>45</v>
      </c>
      <c r="AH85" s="1" t="s">
        <v>45</v>
      </c>
      <c r="AI85" s="1" t="s">
        <v>40</v>
      </c>
      <c r="AJ85" s="3">
        <v>43306</v>
      </c>
    </row>
    <row r="86" spans="1:36" x14ac:dyDescent="0.2">
      <c r="A86" s="1"/>
      <c r="B86" s="1"/>
      <c r="C86" s="1">
        <v>56</v>
      </c>
      <c r="D86" s="1"/>
      <c r="E86" s="1">
        <v>33</v>
      </c>
      <c r="F86" s="1">
        <v>1</v>
      </c>
      <c r="G86" s="1" t="s">
        <v>41</v>
      </c>
      <c r="H86" s="1"/>
      <c r="I86" s="1"/>
      <c r="J86" s="1" t="s">
        <v>35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 t="s">
        <v>195</v>
      </c>
      <c r="V86" s="1">
        <v>0</v>
      </c>
      <c r="W86" s="1">
        <v>1</v>
      </c>
      <c r="X86" s="1">
        <v>0</v>
      </c>
      <c r="Y86" s="1">
        <v>0</v>
      </c>
      <c r="Z86" s="1"/>
      <c r="AA86" s="1"/>
      <c r="AB86" s="1" t="s">
        <v>196</v>
      </c>
      <c r="AC86" s="1">
        <v>1</v>
      </c>
      <c r="AD86" s="1"/>
      <c r="AE86" s="1"/>
      <c r="AF86" s="1"/>
      <c r="AG86" s="1" t="s">
        <v>45</v>
      </c>
      <c r="AH86" s="1" t="s">
        <v>45</v>
      </c>
      <c r="AI86" s="1" t="s">
        <v>74</v>
      </c>
      <c r="AJ86" s="3">
        <v>43220</v>
      </c>
    </row>
    <row r="87" spans="1:36" x14ac:dyDescent="0.2">
      <c r="A87" s="1"/>
      <c r="B87" s="1"/>
      <c r="C87" s="1">
        <v>44</v>
      </c>
      <c r="D87" s="1"/>
      <c r="E87" s="1">
        <v>20</v>
      </c>
      <c r="F87" s="1">
        <v>0</v>
      </c>
      <c r="G87" s="1" t="s">
        <v>34</v>
      </c>
      <c r="H87" s="1"/>
      <c r="I87" s="1"/>
      <c r="J87" s="1" t="s">
        <v>35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 t="s">
        <v>195</v>
      </c>
      <c r="V87" s="1">
        <v>0</v>
      </c>
      <c r="W87" s="1">
        <v>1</v>
      </c>
      <c r="X87" s="1">
        <v>0</v>
      </c>
      <c r="Y87" s="1">
        <v>0</v>
      </c>
      <c r="Z87" s="1"/>
      <c r="AA87" s="1"/>
      <c r="AB87" s="1" t="s">
        <v>196</v>
      </c>
      <c r="AC87" s="1">
        <v>1</v>
      </c>
      <c r="AD87" s="1"/>
      <c r="AE87" s="1"/>
      <c r="AF87" s="1"/>
      <c r="AG87" s="1" t="s">
        <v>45</v>
      </c>
      <c r="AH87" s="1" t="s">
        <v>45</v>
      </c>
      <c r="AI87" s="1" t="s">
        <v>82</v>
      </c>
      <c r="AJ87" s="3">
        <v>43236</v>
      </c>
    </row>
    <row r="88" spans="1:36" x14ac:dyDescent="0.2">
      <c r="A88" s="1"/>
      <c r="B88" s="1"/>
      <c r="C88" s="1">
        <v>9</v>
      </c>
      <c r="D88" s="1"/>
      <c r="E88" s="1">
        <v>18</v>
      </c>
      <c r="F88" s="1">
        <v>0</v>
      </c>
      <c r="G88" s="1" t="s">
        <v>41</v>
      </c>
      <c r="H88" s="1"/>
      <c r="I88" s="1"/>
      <c r="J88" s="1" t="s">
        <v>35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1</v>
      </c>
      <c r="T88" s="1">
        <v>0</v>
      </c>
      <c r="U88" s="1" t="s">
        <v>197</v>
      </c>
      <c r="V88" s="1">
        <v>0</v>
      </c>
      <c r="W88" s="1">
        <v>1</v>
      </c>
      <c r="X88" s="1">
        <v>0</v>
      </c>
      <c r="Y88" s="1">
        <v>0</v>
      </c>
      <c r="Z88" s="1"/>
      <c r="AA88" s="1"/>
      <c r="AB88" s="1" t="s">
        <v>198</v>
      </c>
      <c r="AC88" s="1">
        <v>1</v>
      </c>
      <c r="AD88" s="1"/>
      <c r="AE88" s="1"/>
      <c r="AF88" s="1"/>
      <c r="AG88" s="1" t="s">
        <v>45</v>
      </c>
      <c r="AH88" s="1" t="s">
        <v>45</v>
      </c>
      <c r="AI88" s="1" t="s">
        <v>199</v>
      </c>
      <c r="AJ88" s="3">
        <v>43091</v>
      </c>
    </row>
    <row r="89" spans="1:36" x14ac:dyDescent="0.2">
      <c r="A89" s="1"/>
      <c r="B89" s="1"/>
      <c r="C89" s="1">
        <v>88</v>
      </c>
      <c r="D89" s="1"/>
      <c r="E89" s="1">
        <v>39</v>
      </c>
      <c r="F89" s="1">
        <v>1</v>
      </c>
      <c r="G89" s="1" t="s">
        <v>34</v>
      </c>
      <c r="H89" s="1"/>
      <c r="I89" s="1"/>
      <c r="J89" s="1" t="s">
        <v>42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1</v>
      </c>
      <c r="R89" s="1">
        <v>1</v>
      </c>
      <c r="S89" s="1">
        <v>1</v>
      </c>
      <c r="T89" s="1">
        <v>0</v>
      </c>
      <c r="U89" s="1" t="s">
        <v>200</v>
      </c>
      <c r="V89" s="1">
        <v>0</v>
      </c>
      <c r="W89" s="1">
        <v>1</v>
      </c>
      <c r="X89" s="1">
        <v>0</v>
      </c>
      <c r="Y89" s="1">
        <v>0</v>
      </c>
      <c r="Z89" s="1"/>
      <c r="AA89" s="1"/>
      <c r="AB89" s="1" t="s">
        <v>201</v>
      </c>
      <c r="AC89" s="1">
        <v>1</v>
      </c>
      <c r="AD89" s="1"/>
      <c r="AE89" s="1"/>
      <c r="AF89" s="1"/>
      <c r="AG89" s="1" t="s">
        <v>45</v>
      </c>
      <c r="AH89" s="1" t="s">
        <v>39</v>
      </c>
      <c r="AI89" s="1" t="s">
        <v>82</v>
      </c>
      <c r="AJ89" s="3">
        <v>43376</v>
      </c>
    </row>
    <row r="90" spans="1:36" x14ac:dyDescent="0.2">
      <c r="A90" s="1"/>
      <c r="B90" s="1"/>
      <c r="C90" s="1">
        <v>24</v>
      </c>
      <c r="D90" s="1"/>
      <c r="E90" s="1">
        <v>18</v>
      </c>
      <c r="F90" s="1">
        <v>0</v>
      </c>
      <c r="G90" s="1" t="s">
        <v>34</v>
      </c>
      <c r="H90" s="1"/>
      <c r="I90" s="1"/>
      <c r="J90" s="1" t="s">
        <v>35</v>
      </c>
      <c r="K90" s="1">
        <v>1</v>
      </c>
      <c r="L90" s="1">
        <v>1</v>
      </c>
      <c r="M90" s="1">
        <v>1</v>
      </c>
      <c r="N90" s="1">
        <v>1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 t="s">
        <v>202</v>
      </c>
      <c r="V90" s="1"/>
      <c r="W90" s="1">
        <v>0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 t="s">
        <v>45</v>
      </c>
      <c r="AI90" s="1" t="s">
        <v>40</v>
      </c>
      <c r="AJ90" s="1" t="s">
        <v>45</v>
      </c>
    </row>
    <row r="91" spans="1:36" x14ac:dyDescent="0.2">
      <c r="A91" s="1"/>
      <c r="B91" s="1"/>
      <c r="C91" s="1">
        <v>37</v>
      </c>
      <c r="D91" s="1"/>
      <c r="E91" s="1">
        <v>55</v>
      </c>
      <c r="F91" s="1">
        <v>0</v>
      </c>
      <c r="G91" s="1" t="s">
        <v>34</v>
      </c>
      <c r="H91" s="1"/>
      <c r="I91" s="1"/>
      <c r="J91" s="1" t="s">
        <v>42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 s="1">
        <v>1</v>
      </c>
      <c r="T91" s="1">
        <v>1</v>
      </c>
      <c r="U91" s="1" t="s">
        <v>203</v>
      </c>
      <c r="V91" s="1"/>
      <c r="W91" s="1">
        <v>0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 t="s">
        <v>45</v>
      </c>
      <c r="AI91" s="1" t="s">
        <v>204</v>
      </c>
      <c r="AJ91" s="1" t="s">
        <v>45</v>
      </c>
    </row>
    <row r="92" spans="1:36" x14ac:dyDescent="0.2">
      <c r="A92" s="1"/>
      <c r="B92" s="1"/>
      <c r="C92" s="1">
        <v>3</v>
      </c>
      <c r="D92" s="1"/>
      <c r="E92" s="1">
        <v>35</v>
      </c>
      <c r="F92" s="1">
        <v>1</v>
      </c>
      <c r="G92" s="1" t="s">
        <v>41</v>
      </c>
      <c r="H92" s="1"/>
      <c r="I92" s="1"/>
      <c r="J92" s="1" t="s">
        <v>42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 t="s">
        <v>205</v>
      </c>
      <c r="V92" s="1"/>
      <c r="W92" s="1">
        <v>0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 t="s">
        <v>206</v>
      </c>
      <c r="AI92" s="1" t="s">
        <v>207</v>
      </c>
      <c r="AJ92" s="1" t="s">
        <v>45</v>
      </c>
    </row>
    <row r="93" spans="1:36" x14ac:dyDescent="0.2">
      <c r="A93" s="1"/>
      <c r="B93" s="1"/>
      <c r="C93" s="1">
        <v>6</v>
      </c>
      <c r="D93" s="1"/>
      <c r="E93" s="1">
        <v>49</v>
      </c>
      <c r="F93" s="1">
        <v>0</v>
      </c>
      <c r="G93" s="1" t="s">
        <v>34</v>
      </c>
      <c r="H93" s="1"/>
      <c r="I93" s="1"/>
      <c r="J93" s="1" t="s">
        <v>42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1</v>
      </c>
      <c r="T93" s="1">
        <v>0</v>
      </c>
      <c r="U93" s="1" t="s">
        <v>208</v>
      </c>
      <c r="V93" s="1"/>
      <c r="W93" s="1">
        <v>0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 t="s">
        <v>209</v>
      </c>
      <c r="AI93" s="1" t="s">
        <v>82</v>
      </c>
      <c r="AJ93" s="1" t="s">
        <v>45</v>
      </c>
    </row>
    <row r="94" spans="1:36" x14ac:dyDescent="0.2">
      <c r="A94" s="1"/>
      <c r="B94" s="1"/>
      <c r="C94" s="1">
        <v>11</v>
      </c>
      <c r="D94" s="1"/>
      <c r="E94" s="1">
        <v>47</v>
      </c>
      <c r="F94" s="1">
        <v>0</v>
      </c>
      <c r="G94" s="1" t="s">
        <v>41</v>
      </c>
      <c r="H94" s="1"/>
      <c r="I94" s="1"/>
      <c r="J94" s="1" t="s">
        <v>42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 t="s">
        <v>210</v>
      </c>
      <c r="V94" s="1"/>
      <c r="W94" s="1">
        <v>0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 t="s">
        <v>45</v>
      </c>
      <c r="AI94" s="1" t="s">
        <v>211</v>
      </c>
      <c r="AJ94" s="1" t="s">
        <v>45</v>
      </c>
    </row>
    <row r="95" spans="1:36" x14ac:dyDescent="0.2">
      <c r="A95" s="1"/>
      <c r="B95" s="1"/>
      <c r="C95" s="1">
        <v>14</v>
      </c>
      <c r="D95" s="1"/>
      <c r="E95" s="1">
        <v>51</v>
      </c>
      <c r="F95" s="1">
        <v>0</v>
      </c>
      <c r="G95" s="1" t="s">
        <v>34</v>
      </c>
      <c r="H95" s="1"/>
      <c r="I95" s="1"/>
      <c r="J95" s="1" t="s">
        <v>42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0</v>
      </c>
      <c r="U95" s="1" t="s">
        <v>212</v>
      </c>
      <c r="V95" s="1"/>
      <c r="W95" s="1">
        <v>0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 t="s">
        <v>213</v>
      </c>
      <c r="AI95" s="1" t="s">
        <v>214</v>
      </c>
      <c r="AJ95" s="1" t="s">
        <v>45</v>
      </c>
    </row>
    <row r="96" spans="1:36" x14ac:dyDescent="0.2">
      <c r="A96" s="1"/>
      <c r="B96" s="1"/>
      <c r="C96" s="1">
        <v>22</v>
      </c>
      <c r="D96" s="1"/>
      <c r="E96" s="1">
        <v>49</v>
      </c>
      <c r="F96" s="1">
        <v>0</v>
      </c>
      <c r="G96" s="1" t="s">
        <v>34</v>
      </c>
      <c r="H96" s="1"/>
      <c r="I96" s="1"/>
      <c r="J96" s="1" t="s">
        <v>42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 t="s">
        <v>215</v>
      </c>
      <c r="V96" s="1"/>
      <c r="W96" s="1">
        <v>0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 t="s">
        <v>45</v>
      </c>
      <c r="AI96" s="1" t="s">
        <v>216</v>
      </c>
      <c r="AJ96" s="1" t="s">
        <v>45</v>
      </c>
    </row>
    <row r="97" spans="1:36" x14ac:dyDescent="0.2">
      <c r="A97" s="1"/>
      <c r="B97" s="1"/>
      <c r="C97" s="1">
        <v>29</v>
      </c>
      <c r="D97" s="1"/>
      <c r="E97" s="1">
        <v>46</v>
      </c>
      <c r="F97" s="1">
        <v>0</v>
      </c>
      <c r="G97" s="1" t="s">
        <v>34</v>
      </c>
      <c r="H97" s="1"/>
      <c r="I97" s="1"/>
      <c r="J97" s="1" t="s">
        <v>35</v>
      </c>
      <c r="K97" s="1">
        <v>0</v>
      </c>
      <c r="L97" s="1">
        <v>0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1</v>
      </c>
      <c r="T97" s="1">
        <v>0</v>
      </c>
      <c r="U97" s="1" t="s">
        <v>217</v>
      </c>
      <c r="V97" s="1"/>
      <c r="W97" s="1">
        <v>0</v>
      </c>
      <c r="X97" s="1"/>
      <c r="Y97" s="1"/>
      <c r="Z97" s="1"/>
      <c r="AA97" s="1"/>
      <c r="AB97" s="1"/>
      <c r="AC97" s="1"/>
      <c r="AD97" s="1"/>
      <c r="AE97" s="1"/>
      <c r="AF97" s="1"/>
      <c r="AG97" s="1" t="s">
        <v>45</v>
      </c>
      <c r="AH97" s="1" t="s">
        <v>45</v>
      </c>
      <c r="AI97" s="1" t="s">
        <v>82</v>
      </c>
      <c r="AJ97" s="1" t="s">
        <v>45</v>
      </c>
    </row>
    <row r="98" spans="1:36" x14ac:dyDescent="0.2">
      <c r="A98" s="1"/>
      <c r="B98" s="1"/>
      <c r="C98" s="1">
        <v>31</v>
      </c>
      <c r="D98" s="1"/>
      <c r="E98" s="1">
        <v>35</v>
      </c>
      <c r="F98" s="1">
        <v>1</v>
      </c>
      <c r="G98" s="1" t="s">
        <v>34</v>
      </c>
      <c r="H98" s="1"/>
      <c r="I98" s="1"/>
      <c r="J98" s="1" t="s">
        <v>35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1</v>
      </c>
      <c r="T98" s="1">
        <v>0</v>
      </c>
      <c r="U98" s="1" t="s">
        <v>218</v>
      </c>
      <c r="V98" s="1"/>
      <c r="W98" s="1">
        <v>0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45</v>
      </c>
      <c r="AI98" s="1" t="s">
        <v>82</v>
      </c>
      <c r="AJ98" s="1" t="s">
        <v>45</v>
      </c>
    </row>
    <row r="99" spans="1:36" x14ac:dyDescent="0.2">
      <c r="A99" s="1"/>
      <c r="B99" s="1"/>
      <c r="C99" s="1">
        <v>33</v>
      </c>
      <c r="D99" s="1"/>
      <c r="E99" s="1">
        <v>51</v>
      </c>
      <c r="F99" s="1">
        <v>0</v>
      </c>
      <c r="G99" s="1" t="s">
        <v>34</v>
      </c>
      <c r="H99" s="1"/>
      <c r="I99" s="1"/>
      <c r="J99" s="1" t="s">
        <v>42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 t="s">
        <v>219</v>
      </c>
      <c r="V99" s="1"/>
      <c r="W99" s="1">
        <v>0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 t="s">
        <v>45</v>
      </c>
      <c r="AI99" s="1" t="s">
        <v>82</v>
      </c>
      <c r="AJ99" s="1" t="s">
        <v>45</v>
      </c>
    </row>
    <row r="100" spans="1:36" x14ac:dyDescent="0.2">
      <c r="A100" s="1"/>
      <c r="B100" s="1"/>
      <c r="C100" s="1">
        <v>36</v>
      </c>
      <c r="D100" s="1"/>
      <c r="E100" s="1">
        <v>59</v>
      </c>
      <c r="F100" s="1">
        <v>0</v>
      </c>
      <c r="G100" s="1" t="s">
        <v>41</v>
      </c>
      <c r="H100" s="1"/>
      <c r="I100" s="1"/>
      <c r="J100" s="1" t="s">
        <v>42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 t="s">
        <v>73</v>
      </c>
      <c r="V100" s="1"/>
      <c r="W100" s="1">
        <v>0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 t="s">
        <v>45</v>
      </c>
      <c r="AI100" s="1" t="s">
        <v>82</v>
      </c>
      <c r="AJ100" s="1" t="s">
        <v>45</v>
      </c>
    </row>
    <row r="101" spans="1:36" x14ac:dyDescent="0.2">
      <c r="A101" s="1"/>
      <c r="B101" s="1"/>
      <c r="C101" s="1">
        <v>38</v>
      </c>
      <c r="D101" s="1"/>
      <c r="E101" s="1">
        <v>49</v>
      </c>
      <c r="F101" s="1">
        <v>0</v>
      </c>
      <c r="G101" s="1" t="s">
        <v>41</v>
      </c>
      <c r="H101" s="1"/>
      <c r="I101" s="1"/>
      <c r="J101" s="1" t="s">
        <v>35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1</v>
      </c>
      <c r="T101" s="1">
        <v>0</v>
      </c>
      <c r="U101" s="1" t="s">
        <v>83</v>
      </c>
      <c r="V101" s="1"/>
      <c r="W101" s="1">
        <v>0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 t="s">
        <v>45</v>
      </c>
      <c r="AI101" s="1" t="s">
        <v>82</v>
      </c>
      <c r="AJ101" s="1" t="s">
        <v>45</v>
      </c>
    </row>
    <row r="102" spans="1:36" x14ac:dyDescent="0.2">
      <c r="A102" s="1"/>
      <c r="B102" s="1"/>
      <c r="C102" s="1">
        <v>43</v>
      </c>
      <c r="D102" s="1"/>
      <c r="E102" s="1">
        <v>28</v>
      </c>
      <c r="F102" s="1">
        <v>0</v>
      </c>
      <c r="G102" s="1" t="s">
        <v>41</v>
      </c>
      <c r="H102" s="1"/>
      <c r="I102" s="1"/>
      <c r="J102" s="1" t="s">
        <v>35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1</v>
      </c>
      <c r="T102" s="1">
        <v>0</v>
      </c>
      <c r="U102" s="1" t="s">
        <v>220</v>
      </c>
      <c r="V102" s="1"/>
      <c r="W102" s="1">
        <v>0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 t="s">
        <v>45</v>
      </c>
      <c r="AI102" s="1" t="s">
        <v>82</v>
      </c>
      <c r="AJ102" s="1" t="s">
        <v>45</v>
      </c>
    </row>
    <row r="103" spans="1:36" x14ac:dyDescent="0.2">
      <c r="A103" s="1"/>
      <c r="B103" s="1"/>
      <c r="C103" s="1">
        <v>48</v>
      </c>
      <c r="D103" s="1"/>
      <c r="E103" s="1">
        <v>29</v>
      </c>
      <c r="F103" s="1">
        <v>0</v>
      </c>
      <c r="G103" s="1" t="s">
        <v>41</v>
      </c>
      <c r="H103" s="1"/>
      <c r="I103" s="1"/>
      <c r="J103" s="1" t="s">
        <v>42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1">
        <v>1</v>
      </c>
      <c r="T103" s="1">
        <v>0</v>
      </c>
      <c r="U103" s="1" t="s">
        <v>83</v>
      </c>
      <c r="V103" s="1"/>
      <c r="W103" s="1">
        <v>0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 t="s">
        <v>45</v>
      </c>
      <c r="AI103" s="1" t="s">
        <v>187</v>
      </c>
      <c r="AJ103" s="1" t="s">
        <v>45</v>
      </c>
    </row>
    <row r="104" spans="1:36" x14ac:dyDescent="0.2">
      <c r="A104" s="1"/>
      <c r="B104" s="1"/>
      <c r="C104" s="1">
        <v>49</v>
      </c>
      <c r="D104" s="1"/>
      <c r="E104" s="1">
        <v>30</v>
      </c>
      <c r="F104" s="1">
        <v>0</v>
      </c>
      <c r="G104" s="1" t="s">
        <v>41</v>
      </c>
      <c r="H104" s="1"/>
      <c r="I104" s="1"/>
      <c r="J104" s="1" t="s">
        <v>35</v>
      </c>
      <c r="K104" s="1">
        <v>0</v>
      </c>
      <c r="L104" s="1">
        <v>1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1</v>
      </c>
      <c r="T104" s="1">
        <v>0</v>
      </c>
      <c r="U104" s="1" t="s">
        <v>221</v>
      </c>
      <c r="V104" s="1"/>
      <c r="W104" s="1">
        <v>0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 t="s">
        <v>45</v>
      </c>
      <c r="AI104" s="1" t="s">
        <v>190</v>
      </c>
      <c r="AJ104" s="1" t="s">
        <v>45</v>
      </c>
    </row>
    <row r="105" spans="1:36" x14ac:dyDescent="0.2">
      <c r="A105" s="1"/>
      <c r="B105" s="1"/>
      <c r="C105" s="1">
        <v>141</v>
      </c>
      <c r="D105" s="1"/>
      <c r="E105" s="1">
        <v>23</v>
      </c>
      <c r="F105" s="1">
        <v>0</v>
      </c>
      <c r="G105" s="1" t="s">
        <v>34</v>
      </c>
      <c r="H105" s="1"/>
      <c r="I105" s="1"/>
      <c r="J105" s="1" t="s">
        <v>42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 t="s">
        <v>222</v>
      </c>
      <c r="V105" s="1"/>
      <c r="W105" s="1">
        <v>1</v>
      </c>
      <c r="X105" s="1">
        <v>1</v>
      </c>
      <c r="Y105" s="1">
        <v>1</v>
      </c>
      <c r="Z105" s="1"/>
      <c r="AA105" s="1"/>
      <c r="AB105" s="1"/>
      <c r="AC105" s="1"/>
      <c r="AD105" s="1"/>
      <c r="AE105" s="1"/>
      <c r="AF105" s="1"/>
      <c r="AG105" s="1"/>
      <c r="AH105" s="1" t="s">
        <v>39</v>
      </c>
      <c r="AI105" s="1" t="s">
        <v>223</v>
      </c>
      <c r="AJ105" s="1"/>
    </row>
    <row r="106" spans="1:36" x14ac:dyDescent="0.2">
      <c r="A106" s="1"/>
      <c r="B106" s="1"/>
      <c r="C106" s="1">
        <v>65</v>
      </c>
      <c r="D106" s="1"/>
      <c r="E106" s="1">
        <v>19</v>
      </c>
      <c r="F106" s="1">
        <v>0</v>
      </c>
      <c r="G106" s="1" t="s">
        <v>34</v>
      </c>
      <c r="H106" s="1"/>
      <c r="I106" s="1"/>
      <c r="J106" s="1" t="s">
        <v>35</v>
      </c>
      <c r="K106" s="1">
        <v>1</v>
      </c>
      <c r="L106" s="1">
        <v>1</v>
      </c>
      <c r="M106" s="1">
        <v>0</v>
      </c>
      <c r="N106" s="1">
        <v>1</v>
      </c>
      <c r="O106" s="1">
        <v>0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1" t="s">
        <v>224</v>
      </c>
      <c r="V106" s="1"/>
      <c r="W106" s="1">
        <v>0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 t="s">
        <v>45</v>
      </c>
      <c r="AI106" s="1" t="s">
        <v>40</v>
      </c>
      <c r="AJ106" s="1"/>
    </row>
    <row r="107" spans="1:36" x14ac:dyDescent="0.2">
      <c r="A107" s="1"/>
      <c r="B107" s="1"/>
      <c r="C107" s="1">
        <v>107</v>
      </c>
      <c r="D107" s="1"/>
      <c r="E107" s="1">
        <v>28</v>
      </c>
      <c r="F107" s="1">
        <v>0</v>
      </c>
      <c r="G107" s="1" t="s">
        <v>34</v>
      </c>
      <c r="H107" s="1"/>
      <c r="I107" s="1"/>
      <c r="J107" s="1" t="s">
        <v>35</v>
      </c>
      <c r="K107" s="1">
        <v>1</v>
      </c>
      <c r="L107" s="1">
        <v>1</v>
      </c>
      <c r="M107" s="1">
        <v>0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1</v>
      </c>
      <c r="U107" s="1" t="s">
        <v>142</v>
      </c>
      <c r="V107" s="1"/>
      <c r="W107" s="1">
        <v>0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 t="s">
        <v>39</v>
      </c>
      <c r="AI107" s="1" t="s">
        <v>225</v>
      </c>
      <c r="AJ107" s="1"/>
    </row>
    <row r="108" spans="1:36" x14ac:dyDescent="0.2">
      <c r="A108" s="1"/>
      <c r="B108" s="1"/>
      <c r="C108" s="1">
        <v>135</v>
      </c>
      <c r="D108" s="1"/>
      <c r="E108" s="1">
        <v>23</v>
      </c>
      <c r="F108" s="1">
        <v>0</v>
      </c>
      <c r="G108" s="1" t="s">
        <v>34</v>
      </c>
      <c r="H108" s="1"/>
      <c r="I108" s="1"/>
      <c r="J108" s="1" t="s">
        <v>35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0</v>
      </c>
      <c r="S108" s="1">
        <v>1</v>
      </c>
      <c r="T108" s="1">
        <v>1</v>
      </c>
      <c r="U108" s="1" t="s">
        <v>226</v>
      </c>
      <c r="V108" s="1"/>
      <c r="W108" s="1">
        <v>0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 t="s">
        <v>227</v>
      </c>
      <c r="AI108" s="1" t="s">
        <v>228</v>
      </c>
      <c r="AJ108" s="1"/>
    </row>
    <row r="109" spans="1:36" x14ac:dyDescent="0.2">
      <c r="A109" s="1"/>
      <c r="B109" s="1"/>
      <c r="C109" s="1">
        <v>134</v>
      </c>
      <c r="D109" s="1"/>
      <c r="E109" s="1">
        <v>36</v>
      </c>
      <c r="F109" s="1">
        <v>1</v>
      </c>
      <c r="G109" s="1" t="s">
        <v>41</v>
      </c>
      <c r="H109" s="1"/>
      <c r="I109" s="1"/>
      <c r="J109" s="1" t="s">
        <v>35</v>
      </c>
      <c r="K109" s="1">
        <v>1</v>
      </c>
      <c r="L109" s="1">
        <v>1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1</v>
      </c>
      <c r="S109" s="1">
        <v>1</v>
      </c>
      <c r="T109" s="1">
        <v>1</v>
      </c>
      <c r="U109" s="1" t="s">
        <v>229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 t="s">
        <v>39</v>
      </c>
      <c r="AI109" s="1" t="s">
        <v>230</v>
      </c>
      <c r="AJ109" s="1"/>
    </row>
    <row r="110" spans="1:36" x14ac:dyDescent="0.2">
      <c r="A110" s="1"/>
      <c r="B110" s="1"/>
      <c r="C110" s="1">
        <v>98</v>
      </c>
      <c r="D110" s="1"/>
      <c r="E110" s="1">
        <v>25</v>
      </c>
      <c r="F110" s="1">
        <v>0</v>
      </c>
      <c r="G110" s="1" t="s">
        <v>41</v>
      </c>
      <c r="H110" s="1"/>
      <c r="I110" s="1"/>
      <c r="J110" s="1" t="s">
        <v>35</v>
      </c>
      <c r="K110" s="1">
        <v>1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/>
      <c r="U110" s="1" t="s">
        <v>231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 t="s">
        <v>39</v>
      </c>
      <c r="AI110" s="1" t="s">
        <v>232</v>
      </c>
      <c r="AJ110" s="1"/>
    </row>
    <row r="111" spans="1:36" x14ac:dyDescent="0.2">
      <c r="A111" s="1"/>
      <c r="B111" s="1"/>
      <c r="C111" s="1">
        <v>81</v>
      </c>
      <c r="D111" s="1"/>
      <c r="E111" s="1">
        <v>29</v>
      </c>
      <c r="F111" s="1">
        <v>0</v>
      </c>
      <c r="G111" s="1" t="s">
        <v>41</v>
      </c>
      <c r="H111" s="1"/>
      <c r="I111" s="1"/>
      <c r="J111" s="1" t="s">
        <v>42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1</v>
      </c>
      <c r="T111" s="1">
        <v>0</v>
      </c>
      <c r="U111" s="1" t="s">
        <v>233</v>
      </c>
      <c r="V111" s="1"/>
      <c r="W111" s="1">
        <v>1</v>
      </c>
      <c r="X111" s="1">
        <v>1</v>
      </c>
      <c r="Y111" s="1">
        <v>0</v>
      </c>
      <c r="Z111" s="1"/>
      <c r="AA111" s="1"/>
      <c r="AB111" s="1"/>
      <c r="AC111" s="1"/>
      <c r="AD111" s="1"/>
      <c r="AE111" s="1"/>
      <c r="AF111" s="1"/>
      <c r="AG111" s="1"/>
      <c r="AH111" s="1" t="s">
        <v>39</v>
      </c>
      <c r="AI111" s="1" t="s">
        <v>82</v>
      </c>
      <c r="AJ111" s="1"/>
    </row>
    <row r="112" spans="1:36" x14ac:dyDescent="0.2">
      <c r="A112" s="1"/>
      <c r="B112" s="1"/>
      <c r="C112" s="1">
        <v>62</v>
      </c>
      <c r="D112" s="1"/>
      <c r="E112" s="1">
        <v>39</v>
      </c>
      <c r="F112" s="1">
        <v>1</v>
      </c>
      <c r="G112" s="1" t="s">
        <v>41</v>
      </c>
      <c r="H112" s="1"/>
      <c r="I112" s="1"/>
      <c r="J112" s="1" t="s">
        <v>35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1</v>
      </c>
      <c r="R112" s="1">
        <v>0</v>
      </c>
      <c r="S112" s="1">
        <v>1</v>
      </c>
      <c r="T112" s="1">
        <v>0</v>
      </c>
      <c r="U112" s="1" t="s">
        <v>234</v>
      </c>
      <c r="V112" s="1"/>
      <c r="W112" s="1">
        <v>0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">
      <c r="A113" s="1"/>
      <c r="B113" s="1"/>
      <c r="C113" s="1">
        <v>64</v>
      </c>
      <c r="D113" s="1"/>
      <c r="E113" s="1">
        <v>26</v>
      </c>
      <c r="F113" s="1">
        <v>0</v>
      </c>
      <c r="G113" s="1" t="s">
        <v>41</v>
      </c>
      <c r="H113" s="1"/>
      <c r="I113" s="1"/>
      <c r="J113" s="1" t="s">
        <v>42</v>
      </c>
      <c r="K113" s="1">
        <v>0</v>
      </c>
      <c r="L113" s="1">
        <v>0</v>
      </c>
      <c r="M113" s="1">
        <v>1</v>
      </c>
      <c r="N113" s="1">
        <v>0</v>
      </c>
      <c r="O113" s="1">
        <v>0</v>
      </c>
      <c r="P113" s="1">
        <v>0</v>
      </c>
      <c r="Q113" s="1">
        <v>1</v>
      </c>
      <c r="R113" s="1">
        <v>1</v>
      </c>
      <c r="S113" s="1">
        <v>1</v>
      </c>
      <c r="T113" s="1">
        <v>0</v>
      </c>
      <c r="U113" s="1" t="s">
        <v>235</v>
      </c>
      <c r="V113" s="1"/>
      <c r="W113" s="1">
        <v>0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">
      <c r="A114" s="1"/>
      <c r="B114" s="1"/>
      <c r="C114" s="1">
        <v>66</v>
      </c>
      <c r="D114" s="1"/>
      <c r="E114" s="1">
        <v>34</v>
      </c>
      <c r="F114" s="1">
        <v>1</v>
      </c>
      <c r="G114" s="1" t="s">
        <v>34</v>
      </c>
      <c r="H114" s="1"/>
      <c r="I114" s="1"/>
      <c r="J114" s="1" t="s">
        <v>42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1</v>
      </c>
      <c r="T114" s="1">
        <v>0</v>
      </c>
      <c r="U114" s="1" t="s">
        <v>236</v>
      </c>
      <c r="V114" s="1"/>
      <c r="W114" s="1">
        <v>0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">
      <c r="A115" s="1"/>
      <c r="B115" s="1"/>
      <c r="C115" s="1">
        <v>67</v>
      </c>
      <c r="D115" s="1"/>
      <c r="E115" s="1">
        <v>23</v>
      </c>
      <c r="F115" s="1">
        <v>0</v>
      </c>
      <c r="G115" s="1" t="s">
        <v>34</v>
      </c>
      <c r="H115" s="1"/>
      <c r="I115" s="1"/>
      <c r="J115" s="1" t="s">
        <v>35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v>0</v>
      </c>
      <c r="U115" s="1" t="s">
        <v>237</v>
      </c>
      <c r="V115" s="1"/>
      <c r="W115" s="1">
        <v>0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">
      <c r="A116" s="1"/>
      <c r="B116" s="1"/>
      <c r="C116" s="1">
        <v>72</v>
      </c>
      <c r="D116" s="1"/>
      <c r="E116" s="1">
        <v>26</v>
      </c>
      <c r="F116" s="1">
        <v>0</v>
      </c>
      <c r="G116" s="1" t="s">
        <v>34</v>
      </c>
      <c r="H116" s="1"/>
      <c r="I116" s="1"/>
      <c r="J116" s="1" t="s">
        <v>35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T116" s="1">
        <v>0</v>
      </c>
      <c r="U116" s="1" t="s">
        <v>238</v>
      </c>
      <c r="V116" s="1"/>
      <c r="W116" s="1">
        <v>0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 t="s">
        <v>39</v>
      </c>
      <c r="AI116" s="1" t="s">
        <v>187</v>
      </c>
      <c r="AJ116" s="1"/>
    </row>
    <row r="117" spans="1:36" x14ac:dyDescent="0.2">
      <c r="A117" s="1"/>
      <c r="B117" s="1"/>
      <c r="C117" s="1">
        <v>73</v>
      </c>
      <c r="D117" s="1"/>
      <c r="E117" s="1">
        <v>24</v>
      </c>
      <c r="F117" s="1">
        <v>0</v>
      </c>
      <c r="G117" s="1" t="s">
        <v>41</v>
      </c>
      <c r="H117" s="1"/>
      <c r="I117" s="1"/>
      <c r="J117" s="1" t="s">
        <v>35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</v>
      </c>
      <c r="T117" s="1">
        <v>0</v>
      </c>
      <c r="U117" s="1" t="s">
        <v>239</v>
      </c>
      <c r="V117" s="1"/>
      <c r="W117" s="1">
        <v>0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 t="s">
        <v>39</v>
      </c>
      <c r="AI117" s="1" t="s">
        <v>240</v>
      </c>
      <c r="AJ117" s="1"/>
    </row>
    <row r="118" spans="1:36" x14ac:dyDescent="0.2">
      <c r="A118" s="1"/>
      <c r="B118" s="1"/>
      <c r="C118" s="1">
        <v>79</v>
      </c>
      <c r="D118" s="1"/>
      <c r="E118" s="1">
        <v>29</v>
      </c>
      <c r="F118" s="1">
        <v>0</v>
      </c>
      <c r="G118" s="1" t="s">
        <v>34</v>
      </c>
      <c r="H118" s="1"/>
      <c r="I118" s="1"/>
      <c r="J118" s="1" t="s">
        <v>35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</v>
      </c>
      <c r="T118" s="1">
        <v>0</v>
      </c>
      <c r="U118" s="1" t="s">
        <v>241</v>
      </c>
      <c r="V118" s="1"/>
      <c r="W118" s="1">
        <v>0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 t="s">
        <v>39</v>
      </c>
      <c r="AI118" s="1" t="s">
        <v>242</v>
      </c>
      <c r="AJ118" s="1"/>
    </row>
    <row r="119" spans="1:36" x14ac:dyDescent="0.2">
      <c r="A119" s="1"/>
      <c r="B119" s="1"/>
      <c r="C119" s="1">
        <v>84</v>
      </c>
      <c r="D119" s="1"/>
      <c r="E119" s="1">
        <v>25</v>
      </c>
      <c r="F119" s="1">
        <v>0</v>
      </c>
      <c r="G119" s="1" t="s">
        <v>41</v>
      </c>
      <c r="H119" s="1"/>
      <c r="I119" s="1"/>
      <c r="J119" s="1" t="s">
        <v>42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 t="s">
        <v>238</v>
      </c>
      <c r="V119" s="1"/>
      <c r="W119" s="1">
        <v>0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 t="s">
        <v>39</v>
      </c>
      <c r="AI119" s="1" t="s">
        <v>74</v>
      </c>
      <c r="AJ119" s="1"/>
    </row>
    <row r="120" spans="1:36" x14ac:dyDescent="0.2">
      <c r="A120" s="1"/>
      <c r="B120" s="1"/>
      <c r="C120" s="1">
        <v>116</v>
      </c>
      <c r="D120" s="1"/>
      <c r="E120" s="1">
        <v>15</v>
      </c>
      <c r="F120" s="1">
        <v>0</v>
      </c>
      <c r="G120" s="1" t="s">
        <v>34</v>
      </c>
      <c r="H120" s="1"/>
      <c r="I120" s="1"/>
      <c r="J120" s="1" t="s">
        <v>35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0</v>
      </c>
      <c r="U120" s="1" t="s">
        <v>195</v>
      </c>
      <c r="V120" s="1"/>
      <c r="W120" s="1">
        <v>0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 t="s">
        <v>39</v>
      </c>
      <c r="AI120" s="1" t="s">
        <v>243</v>
      </c>
      <c r="AJ120" s="1"/>
    </row>
    <row r="121" spans="1:36" x14ac:dyDescent="0.2">
      <c r="A121" s="1"/>
      <c r="B121" s="1"/>
      <c r="C121" s="1">
        <v>122</v>
      </c>
      <c r="D121" s="1"/>
      <c r="E121" s="1">
        <v>27</v>
      </c>
      <c r="F121" s="1">
        <v>0</v>
      </c>
      <c r="G121" s="1" t="s">
        <v>41</v>
      </c>
      <c r="H121" s="1"/>
      <c r="I121" s="1"/>
      <c r="J121" s="1" t="s">
        <v>42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 t="s">
        <v>83</v>
      </c>
      <c r="V121" s="1"/>
      <c r="W121" s="1">
        <v>0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 t="s">
        <v>39</v>
      </c>
      <c r="AI121" s="1" t="s">
        <v>82</v>
      </c>
      <c r="AJ121" s="1"/>
    </row>
    <row r="122" spans="1:36" x14ac:dyDescent="0.2">
      <c r="A122" s="1"/>
      <c r="B122" s="1"/>
      <c r="C122" s="1">
        <v>132</v>
      </c>
      <c r="D122" s="1"/>
      <c r="E122" s="1">
        <v>26</v>
      </c>
      <c r="F122" s="1">
        <v>0</v>
      </c>
      <c r="G122" s="1" t="s">
        <v>34</v>
      </c>
      <c r="H122" s="1"/>
      <c r="I122" s="1"/>
      <c r="J122" s="1" t="s">
        <v>35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</v>
      </c>
      <c r="T122" s="1">
        <v>0</v>
      </c>
      <c r="U122" s="1" t="s">
        <v>244</v>
      </c>
      <c r="V122" s="1"/>
      <c r="W122" s="1">
        <v>0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 t="s">
        <v>245</v>
      </c>
      <c r="AI122" s="1" t="s">
        <v>246</v>
      </c>
      <c r="AJ122" s="1"/>
    </row>
    <row r="123" spans="1:36" x14ac:dyDescent="0.2">
      <c r="A123" s="1"/>
      <c r="B123" s="1"/>
      <c r="C123" s="1">
        <v>137</v>
      </c>
      <c r="D123" s="1"/>
      <c r="E123" s="1">
        <v>27</v>
      </c>
      <c r="F123" s="1">
        <v>0</v>
      </c>
      <c r="G123" s="1" t="s">
        <v>34</v>
      </c>
      <c r="H123" s="1"/>
      <c r="I123" s="1"/>
      <c r="J123" s="1" t="s">
        <v>35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0</v>
      </c>
      <c r="S123" s="1">
        <v>1</v>
      </c>
      <c r="T123" s="1">
        <v>0</v>
      </c>
      <c r="U123" s="1" t="s">
        <v>247</v>
      </c>
      <c r="V123" s="1"/>
      <c r="W123" s="1">
        <v>0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 t="s">
        <v>39</v>
      </c>
      <c r="AI123" s="1" t="s">
        <v>248</v>
      </c>
      <c r="AJ123" s="1"/>
    </row>
    <row r="124" spans="1:36" x14ac:dyDescent="0.2">
      <c r="A124" s="1"/>
      <c r="B124" s="1"/>
      <c r="C124" s="1">
        <v>127</v>
      </c>
      <c r="D124" s="1"/>
      <c r="E124" s="1">
        <v>19</v>
      </c>
      <c r="F124" s="1">
        <v>0</v>
      </c>
      <c r="G124" s="1" t="s">
        <v>34</v>
      </c>
      <c r="H124" s="1"/>
      <c r="I124" s="1"/>
      <c r="J124" s="1" t="s">
        <v>35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</v>
      </c>
      <c r="S124" s="1">
        <v>1</v>
      </c>
      <c r="T124" s="1">
        <v>0</v>
      </c>
      <c r="U124" s="1" t="s">
        <v>249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 t="s">
        <v>39</v>
      </c>
      <c r="AI124" s="1" t="s">
        <v>250</v>
      </c>
      <c r="AJ124" s="1"/>
    </row>
    <row r="125" spans="1:36" x14ac:dyDescent="0.2">
      <c r="A125" s="1"/>
      <c r="B125" s="1"/>
      <c r="C125" s="1">
        <v>130</v>
      </c>
      <c r="D125" s="1"/>
      <c r="E125" s="1">
        <v>28</v>
      </c>
      <c r="F125" s="1">
        <v>0</v>
      </c>
      <c r="G125" s="1" t="s">
        <v>41</v>
      </c>
      <c r="H125" s="1"/>
      <c r="I125" s="1"/>
      <c r="J125" s="1" t="s">
        <v>42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1</v>
      </c>
      <c r="T125" s="1">
        <v>0</v>
      </c>
      <c r="U125" s="1" t="s">
        <v>251</v>
      </c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 t="s">
        <v>39</v>
      </c>
      <c r="AI125" s="1" t="s">
        <v>46</v>
      </c>
      <c r="AJ125" s="1"/>
    </row>
    <row r="126" spans="1:36" x14ac:dyDescent="0.2">
      <c r="A126" s="1"/>
      <c r="B126" s="1"/>
      <c r="C126" s="1">
        <v>10</v>
      </c>
      <c r="D126" s="1"/>
      <c r="E126" s="1">
        <v>49</v>
      </c>
      <c r="F126" s="1">
        <v>0</v>
      </c>
      <c r="G126" s="1" t="s">
        <v>34</v>
      </c>
      <c r="H126" s="1"/>
      <c r="I126" s="1"/>
      <c r="J126" s="1" t="s">
        <v>35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/>
      <c r="U126" s="1"/>
      <c r="V126" s="1"/>
      <c r="W126" s="1">
        <v>0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 t="s">
        <v>192</v>
      </c>
      <c r="AI126" s="1" t="s">
        <v>82</v>
      </c>
      <c r="AJ126" s="1" t="s">
        <v>45</v>
      </c>
    </row>
    <row r="127" spans="1:36" x14ac:dyDescent="0.2">
      <c r="A127" s="1"/>
      <c r="B127" s="1"/>
      <c r="C127" s="1">
        <v>15</v>
      </c>
      <c r="D127" s="1"/>
      <c r="E127" s="1">
        <v>45</v>
      </c>
      <c r="F127" s="1">
        <v>0</v>
      </c>
      <c r="G127" s="1" t="s">
        <v>34</v>
      </c>
      <c r="H127" s="1"/>
      <c r="I127" s="1"/>
      <c r="J127" s="1" t="s">
        <v>42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/>
      <c r="U127" s="1"/>
      <c r="V127" s="1"/>
      <c r="W127" s="1">
        <v>0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 t="s">
        <v>45</v>
      </c>
      <c r="AI127" s="1" t="s">
        <v>252</v>
      </c>
      <c r="AJ127" s="1" t="s">
        <v>45</v>
      </c>
    </row>
    <row r="128" spans="1:36" x14ac:dyDescent="0.2">
      <c r="A128" s="1"/>
      <c r="B128" s="1"/>
      <c r="C128" s="1">
        <v>61</v>
      </c>
      <c r="D128" s="1"/>
      <c r="E128" s="1">
        <v>33</v>
      </c>
      <c r="F128" s="1">
        <v>1</v>
      </c>
      <c r="G128" s="1" t="s">
        <v>34</v>
      </c>
      <c r="H128" s="1"/>
      <c r="I128" s="1"/>
      <c r="J128" s="1" t="s">
        <v>42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/>
      <c r="U128" s="1"/>
      <c r="V128" s="1"/>
      <c r="W128" s="1">
        <v>0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 t="s">
        <v>45</v>
      </c>
      <c r="AI128" s="1" t="s">
        <v>82</v>
      </c>
      <c r="AJ128" s="1" t="s">
        <v>45</v>
      </c>
    </row>
    <row r="129" spans="1:36" x14ac:dyDescent="0.2">
      <c r="A129" s="1"/>
      <c r="B129" s="1"/>
      <c r="C129" s="1">
        <v>78</v>
      </c>
      <c r="D129" s="1"/>
      <c r="E129" s="1">
        <v>20</v>
      </c>
      <c r="F129" s="1">
        <v>0</v>
      </c>
      <c r="G129" s="1" t="s">
        <v>34</v>
      </c>
      <c r="H129" s="1"/>
      <c r="I129" s="1"/>
      <c r="J129" s="1" t="s">
        <v>35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/>
      <c r="U129" s="1"/>
      <c r="V129" s="1"/>
      <c r="W129" s="1">
        <v>0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39</v>
      </c>
      <c r="AI129" s="1" t="s">
        <v>232</v>
      </c>
      <c r="AJ129" s="1"/>
    </row>
    <row r="130" spans="1:36" x14ac:dyDescent="0.2">
      <c r="A130" s="1"/>
      <c r="B130" s="1"/>
      <c r="C130" s="1">
        <v>93</v>
      </c>
      <c r="D130" s="1"/>
      <c r="E130" s="1">
        <v>40</v>
      </c>
      <c r="F130" s="1">
        <v>1</v>
      </c>
      <c r="G130" s="1" t="s">
        <v>34</v>
      </c>
      <c r="H130" s="1"/>
      <c r="I130" s="1"/>
      <c r="J130" s="1" t="s">
        <v>42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1</v>
      </c>
      <c r="S130" s="1">
        <v>0</v>
      </c>
      <c r="T130" s="1"/>
      <c r="U130" s="1"/>
      <c r="V130" s="1"/>
      <c r="W130" s="1">
        <v>0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 t="s">
        <v>39</v>
      </c>
      <c r="AI130" s="1" t="s">
        <v>253</v>
      </c>
      <c r="AJ130" s="1"/>
    </row>
    <row r="131" spans="1:36" x14ac:dyDescent="0.2">
      <c r="A131" s="1"/>
      <c r="B131" s="1"/>
      <c r="C131" s="1">
        <v>95</v>
      </c>
      <c r="D131" s="1"/>
      <c r="E131" s="1">
        <v>15</v>
      </c>
      <c r="F131" s="1">
        <v>0</v>
      </c>
      <c r="G131" s="1" t="s">
        <v>34</v>
      </c>
      <c r="H131" s="1"/>
      <c r="I131" s="1"/>
      <c r="J131" s="1" t="s">
        <v>42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/>
      <c r="U131" s="1"/>
      <c r="V131" s="1"/>
      <c r="W131" s="1">
        <v>0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 t="s">
        <v>39</v>
      </c>
      <c r="AI131" s="1" t="s">
        <v>82</v>
      </c>
      <c r="AJ131" s="1"/>
    </row>
    <row r="132" spans="1:36" x14ac:dyDescent="0.2">
      <c r="A132" s="1"/>
      <c r="B132" s="1"/>
      <c r="C132" s="1">
        <v>99</v>
      </c>
      <c r="D132" s="1"/>
      <c r="E132" s="1">
        <v>16</v>
      </c>
      <c r="F132" s="1">
        <v>0</v>
      </c>
      <c r="G132" s="1" t="s">
        <v>41</v>
      </c>
      <c r="H132" s="1"/>
      <c r="I132" s="1"/>
      <c r="J132" s="1" t="s">
        <v>35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/>
      <c r="U132" s="1" t="s">
        <v>231</v>
      </c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 t="s">
        <v>39</v>
      </c>
      <c r="AI132" s="1" t="s">
        <v>254</v>
      </c>
      <c r="AJ132" s="1"/>
    </row>
    <row r="133" spans="1:36" x14ac:dyDescent="0.2">
      <c r="A133" s="1"/>
      <c r="B133" s="1"/>
      <c r="C133" s="1">
        <v>129</v>
      </c>
      <c r="D133" s="1"/>
      <c r="E133" s="1">
        <v>33</v>
      </c>
      <c r="F133" s="1">
        <v>1</v>
      </c>
      <c r="G133" s="1" t="s">
        <v>41</v>
      </c>
      <c r="H133" s="1"/>
      <c r="I133" s="1"/>
      <c r="J133" s="1" t="s">
        <v>128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 t="s">
        <v>39</v>
      </c>
      <c r="AI133" s="1" t="s">
        <v>82</v>
      </c>
      <c r="AJ133" s="1"/>
    </row>
    <row r="134" spans="1:36" x14ac:dyDescent="0.2">
      <c r="A134" s="1"/>
      <c r="B134" s="1"/>
      <c r="C134" s="1">
        <v>112</v>
      </c>
      <c r="D134" s="1"/>
      <c r="E134" s="1">
        <v>14</v>
      </c>
      <c r="F134" s="1">
        <v>0</v>
      </c>
      <c r="G134" s="1" t="s">
        <v>41</v>
      </c>
      <c r="H134" s="1"/>
      <c r="I134" s="1"/>
      <c r="J134" s="1" t="s">
        <v>42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 t="s">
        <v>39</v>
      </c>
      <c r="AI134" s="1" t="s">
        <v>232</v>
      </c>
      <c r="AJ134" s="1"/>
    </row>
    <row r="135" spans="1:3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>
        <v>-124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 t="s">
        <v>255</v>
      </c>
      <c r="AI137" s="1">
        <v>133</v>
      </c>
      <c r="AJ137" s="1"/>
    </row>
    <row r="138" spans="1:36" x14ac:dyDescent="0.2">
      <c r="A138" s="1"/>
      <c r="B138" s="1"/>
      <c r="C138" s="1"/>
      <c r="D138" s="1" t="s">
        <v>256</v>
      </c>
      <c r="E138" s="1">
        <v>31.676691999999999</v>
      </c>
      <c r="F138" s="1"/>
      <c r="G138" s="1"/>
      <c r="H138" s="1"/>
      <c r="I138" s="1" t="s">
        <v>257</v>
      </c>
      <c r="J138" s="1">
        <v>65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>
        <v>25</v>
      </c>
      <c r="W138" s="1"/>
      <c r="X138" s="1"/>
      <c r="Y138" s="1"/>
      <c r="Z138" s="1">
        <v>12</v>
      </c>
      <c r="AA138" s="1"/>
      <c r="AB138" s="1"/>
      <c r="AC138" s="1"/>
      <c r="AD138" s="1">
        <v>22</v>
      </c>
      <c r="AE138" s="1"/>
      <c r="AF138" s="1"/>
      <c r="AG138" s="1"/>
      <c r="AH138" s="1"/>
      <c r="AI138" s="1"/>
      <c r="AJ138" s="1"/>
    </row>
    <row r="139" spans="1:36" x14ac:dyDescent="0.2">
      <c r="A139" s="1"/>
      <c r="B139" s="1"/>
      <c r="C139" s="1"/>
      <c r="D139" s="1" t="s">
        <v>258</v>
      </c>
      <c r="E139" s="1">
        <v>14</v>
      </c>
      <c r="F139" s="1"/>
      <c r="G139" s="1"/>
      <c r="H139" s="1"/>
      <c r="I139" s="1" t="s">
        <v>259</v>
      </c>
      <c r="J139" s="1">
        <v>66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>
        <v>11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">
      <c r="A140" s="1"/>
      <c r="B140" s="1"/>
      <c r="C140" s="1"/>
      <c r="D140" s="1" t="s">
        <v>260</v>
      </c>
      <c r="E140" s="1">
        <v>59</v>
      </c>
      <c r="F140" s="1"/>
      <c r="G140" s="1"/>
      <c r="H140" s="1"/>
      <c r="I140" s="1" t="s">
        <v>261</v>
      </c>
      <c r="J140" s="1">
        <v>2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">
      <c r="A143" s="1"/>
      <c r="B143" s="1"/>
      <c r="C143" s="1"/>
      <c r="D143" s="1" t="s">
        <v>262</v>
      </c>
      <c r="E143" s="1">
        <v>68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">
      <c r="A144" s="1"/>
      <c r="B144" s="1"/>
      <c r="C144" s="1"/>
      <c r="D144" s="1" t="s">
        <v>263</v>
      </c>
      <c r="E144" s="1">
        <v>65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">
      <c r="A146" s="1"/>
      <c r="B146" s="1"/>
      <c r="C146" s="1"/>
      <c r="D146" s="1">
        <v>10</v>
      </c>
      <c r="E146" s="1">
        <v>29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">
      <c r="A147" s="1"/>
      <c r="B147" s="1"/>
      <c r="C147" s="1"/>
      <c r="D147" s="1">
        <v>20</v>
      </c>
      <c r="E147" s="1">
        <v>40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">
      <c r="A148" s="1"/>
      <c r="B148" s="1"/>
      <c r="C148" s="1"/>
      <c r="D148" s="1">
        <v>30</v>
      </c>
      <c r="E148" s="1">
        <v>38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">
      <c r="A149" s="1"/>
      <c r="B149" s="1"/>
      <c r="C149" s="1"/>
      <c r="D149" s="1">
        <v>40</v>
      </c>
      <c r="E149" s="1">
        <v>14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">
      <c r="A150" s="1"/>
      <c r="B150" s="1"/>
      <c r="C150" s="1"/>
      <c r="D150" s="1">
        <v>50</v>
      </c>
      <c r="E150" s="1">
        <v>12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Modified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2021-09-15T01:09:16Z</dcterms:created>
  <dcterms:modified xsi:type="dcterms:W3CDTF">2021-09-15T01:10:16Z</dcterms:modified>
</cp:coreProperties>
</file>