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Uni\Honours\Data\"/>
    </mc:Choice>
  </mc:AlternateContent>
  <xr:revisionPtr revIDLastSave="0" documentId="13_ncr:1_{F0AAB8EB-F216-4887-978C-8689387A5C48}" xr6:coauthVersionLast="47" xr6:coauthVersionMax="47" xr10:uidLastSave="{00000000-0000-0000-0000-000000000000}"/>
  <bookViews>
    <workbookView xWindow="2100" yWindow="-16320" windowWidth="29040" windowHeight="15720" xr2:uid="{DC59F9C9-8180-47FC-BC9C-5642D88AA071}"/>
  </bookViews>
  <sheets>
    <sheet name="Data" sheetId="1" r:id="rId1"/>
    <sheet name="Summary" sheetId="5" r:id="rId2"/>
    <sheet name="Notes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6" i="1"/>
  <c r="B4" i="1"/>
  <c r="B15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" i="1"/>
  <c r="R15" i="1"/>
  <c r="R7" i="1"/>
  <c r="R8" i="1"/>
  <c r="R9" i="1"/>
  <c r="R13" i="1"/>
  <c r="R23" i="1"/>
  <c r="R2" i="1"/>
  <c r="R5" i="1"/>
  <c r="R10" i="1"/>
  <c r="R11" i="1"/>
  <c r="R12" i="1"/>
  <c r="R16" i="1"/>
  <c r="R17" i="1"/>
  <c r="R22" i="1"/>
  <c r="R25" i="1"/>
  <c r="R14" i="1"/>
  <c r="R21" i="1"/>
  <c r="R3" i="1"/>
  <c r="R4" i="1"/>
  <c r="R18" i="1"/>
  <c r="R19" i="1"/>
  <c r="R20" i="1"/>
  <c r="R24" i="1"/>
  <c r="R6" i="1"/>
  <c r="R31" i="1"/>
  <c r="R32" i="1"/>
  <c r="R33" i="1"/>
  <c r="R42" i="1"/>
  <c r="R43" i="1"/>
  <c r="R44" i="1"/>
  <c r="R45" i="1"/>
  <c r="R29" i="1"/>
  <c r="R50" i="1"/>
  <c r="R30" i="1"/>
  <c r="R34" i="1"/>
  <c r="R35" i="1"/>
  <c r="R36" i="1"/>
  <c r="R37" i="1"/>
  <c r="R38" i="1"/>
  <c r="R39" i="1"/>
  <c r="R41" i="1"/>
  <c r="R51" i="1"/>
  <c r="R40" i="1"/>
  <c r="R52" i="1"/>
  <c r="R53" i="1"/>
  <c r="R26" i="1"/>
  <c r="R27" i="1"/>
  <c r="R28" i="1"/>
  <c r="R46" i="1"/>
  <c r="R47" i="1"/>
  <c r="R54" i="1"/>
  <c r="R48" i="1"/>
  <c r="R49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C7" i="1"/>
  <c r="C8" i="1"/>
  <c r="C9" i="1"/>
  <c r="C13" i="1"/>
  <c r="C23" i="1"/>
  <c r="C2" i="1"/>
  <c r="C5" i="1"/>
  <c r="C10" i="1"/>
  <c r="C11" i="1"/>
  <c r="C12" i="1"/>
  <c r="C16" i="1"/>
  <c r="C17" i="1"/>
  <c r="C22" i="1"/>
  <c r="C25" i="1"/>
  <c r="C14" i="1"/>
  <c r="C21" i="1"/>
  <c r="C3" i="1"/>
  <c r="C4" i="1"/>
  <c r="C18" i="1"/>
  <c r="C19" i="1"/>
  <c r="C20" i="1"/>
  <c r="C24" i="1"/>
  <c r="C6" i="1"/>
  <c r="C31" i="1"/>
  <c r="L31" i="1" s="1"/>
  <c r="C32" i="1"/>
  <c r="P32" i="1" s="1"/>
  <c r="C33" i="1"/>
  <c r="P33" i="1" s="1"/>
  <c r="C42" i="1"/>
  <c r="P42" i="1" s="1"/>
  <c r="C43" i="1"/>
  <c r="L43" i="1" s="1"/>
  <c r="C44" i="1"/>
  <c r="L44" i="1" s="1"/>
  <c r="C45" i="1"/>
  <c r="P45" i="1" s="1"/>
  <c r="C29" i="1"/>
  <c r="P29" i="1" s="1"/>
  <c r="C50" i="1"/>
  <c r="C30" i="1"/>
  <c r="P30" i="1" s="1"/>
  <c r="C34" i="1"/>
  <c r="P34" i="1" s="1"/>
  <c r="C35" i="1"/>
  <c r="L35" i="1" s="1"/>
  <c r="C36" i="1"/>
  <c r="L36" i="1" s="1"/>
  <c r="C37" i="1"/>
  <c r="P37" i="1" s="1"/>
  <c r="C38" i="1"/>
  <c r="P38" i="1" s="1"/>
  <c r="C39" i="1"/>
  <c r="P39" i="1" s="1"/>
  <c r="C41" i="1"/>
  <c r="P41" i="1" s="1"/>
  <c r="C51" i="1"/>
  <c r="C40" i="1"/>
  <c r="P40" i="1" s="1"/>
  <c r="C52" i="1"/>
  <c r="C53" i="1"/>
  <c r="C26" i="1"/>
  <c r="L26" i="1" s="1"/>
  <c r="C27" i="1"/>
  <c r="P27" i="1" s="1"/>
  <c r="C28" i="1"/>
  <c r="L28" i="1" s="1"/>
  <c r="C46" i="1"/>
  <c r="L46" i="1" s="1"/>
  <c r="C47" i="1"/>
  <c r="P47" i="1" s="1"/>
  <c r="C54" i="1"/>
  <c r="C48" i="1"/>
  <c r="P48" i="1" s="1"/>
  <c r="C49" i="1"/>
  <c r="L49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3" i="1" l="1"/>
  <c r="B25" i="1"/>
  <c r="L29" i="1"/>
  <c r="L37" i="1"/>
  <c r="P46" i="1"/>
  <c r="L41" i="1"/>
  <c r="L33" i="1"/>
  <c r="P36" i="1"/>
  <c r="L48" i="1"/>
  <c r="L47" i="1"/>
  <c r="P43" i="1"/>
  <c r="P26" i="1"/>
  <c r="L38" i="1"/>
  <c r="L42" i="1"/>
  <c r="L39" i="1"/>
  <c r="L40" i="1"/>
  <c r="L45" i="1"/>
  <c r="L30" i="1"/>
  <c r="P35" i="1"/>
  <c r="L27" i="1"/>
  <c r="L32" i="1"/>
  <c r="P44" i="1"/>
  <c r="P49" i="1"/>
  <c r="L34" i="1"/>
  <c r="P28" i="1"/>
  <c r="P31" i="1"/>
  <c r="B26" i="1" l="1"/>
  <c r="B17" i="1"/>
  <c r="B5" i="1"/>
  <c r="B27" i="1" l="1"/>
  <c r="B18" i="1"/>
  <c r="B6" i="1"/>
  <c r="B28" i="1" l="1"/>
  <c r="B19" i="1"/>
  <c r="B7" i="1"/>
  <c r="B29" i="1" l="1"/>
  <c r="B20" i="1"/>
  <c r="B8" i="1"/>
  <c r="B30" i="1" l="1"/>
  <c r="B21" i="1"/>
  <c r="B9" i="1"/>
  <c r="B31" i="1" l="1"/>
  <c r="B22" i="1"/>
  <c r="B10" i="1"/>
  <c r="B32" i="1" l="1"/>
  <c r="B24" i="1"/>
  <c r="B23" i="1"/>
  <c r="B11" i="1"/>
  <c r="B33" i="1" l="1"/>
  <c r="B12" i="1"/>
  <c r="B34" i="1" l="1"/>
  <c r="B14" i="1"/>
  <c r="B13" i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<sst xmlns="http://schemas.openxmlformats.org/spreadsheetml/2006/main" count="663" uniqueCount="315">
  <si>
    <t>Species</t>
  </si>
  <si>
    <t>Acinetobacter baylyi</t>
  </si>
  <si>
    <t>Escherichia coli</t>
  </si>
  <si>
    <t>Strain ID</t>
  </si>
  <si>
    <t>Project ID</t>
  </si>
  <si>
    <t>Lab ID</t>
  </si>
  <si>
    <t>Type Strain</t>
  </si>
  <si>
    <t>Project</t>
  </si>
  <si>
    <t>Ancestor</t>
  </si>
  <si>
    <t>Region</t>
  </si>
  <si>
    <t>Genome Pos.</t>
  </si>
  <si>
    <t>Ref. Version</t>
  </si>
  <si>
    <t>E. coli Pos.</t>
  </si>
  <si>
    <t>AA Pos.</t>
  </si>
  <si>
    <t>Codon Change</t>
  </si>
  <si>
    <t>Nuc. Change</t>
  </si>
  <si>
    <t>AA Change</t>
  </si>
  <si>
    <t>Polymorphism</t>
  </si>
  <si>
    <t>Effect</t>
  </si>
  <si>
    <t>Other comments</t>
  </si>
  <si>
    <t>R21</t>
  </si>
  <si>
    <t>rpoB_dup1611</t>
  </si>
  <si>
    <t>IH_R21</t>
  </si>
  <si>
    <t>Honours</t>
  </si>
  <si>
    <t>AB3</t>
  </si>
  <si>
    <t>I</t>
  </si>
  <si>
    <t>GTA -&gt; GTTGTA</t>
  </si>
  <si>
    <t>+TGT</t>
  </si>
  <si>
    <t>V -&gt; VV</t>
  </si>
  <si>
    <t>Insertion</t>
  </si>
  <si>
    <t>Reverse strand (via Geneious)</t>
  </si>
  <si>
    <t>R22</t>
  </si>
  <si>
    <t>rpoB_C1712T</t>
  </si>
  <si>
    <t>IH_R22</t>
  </si>
  <si>
    <t>CCT -&gt; CTT</t>
  </si>
  <si>
    <t>C -&gt; T</t>
  </si>
  <si>
    <t>P -&gt; L</t>
  </si>
  <si>
    <t>SNP (transition)</t>
  </si>
  <si>
    <t>Substitution</t>
  </si>
  <si>
    <t>R24</t>
  </si>
  <si>
    <t>rpoB_T1555C</t>
  </si>
  <si>
    <t>IH_R24</t>
  </si>
  <si>
    <t>TCT -&gt; CCT</t>
  </si>
  <si>
    <t>T -&gt; C</t>
  </si>
  <si>
    <t>S -&gt; P</t>
  </si>
  <si>
    <t>R27</t>
  </si>
  <si>
    <t>rpoB_A1568C</t>
  </si>
  <si>
    <t>IH_R27</t>
  </si>
  <si>
    <t>GAT -&gt; GCT</t>
  </si>
  <si>
    <t>A -&gt; C</t>
  </si>
  <si>
    <t>D -&gt; A</t>
  </si>
  <si>
    <t>SNP (transversion)</t>
  </si>
  <si>
    <t>OH_Rif2</t>
  </si>
  <si>
    <t>rpoB_C1556T</t>
  </si>
  <si>
    <t>OH_Rif2 transformed</t>
  </si>
  <si>
    <t>Olivia's Hons</t>
  </si>
  <si>
    <t>AB13</t>
  </si>
  <si>
    <t>?</t>
  </si>
  <si>
    <t>TCT -&gt; TTT</t>
  </si>
  <si>
    <t>S -&gt; F</t>
  </si>
  <si>
    <t>RM01</t>
  </si>
  <si>
    <t>rpoB_A1573G</t>
  </si>
  <si>
    <t>MS1_C12</t>
  </si>
  <si>
    <t>IR_RM01</t>
  </si>
  <si>
    <t>R7C5</t>
  </si>
  <si>
    <t>MUTSCRN1</t>
  </si>
  <si>
    <t>2.1.4</t>
  </si>
  <si>
    <t>AAC -&gt; GAC</t>
  </si>
  <si>
    <t>A -&gt; G</t>
  </si>
  <si>
    <t>N -&gt; D</t>
  </si>
  <si>
    <t>RM02</t>
  </si>
  <si>
    <t>rpoB_C1597G</t>
  </si>
  <si>
    <t>MS1_D12</t>
  </si>
  <si>
    <t>IR_RM02</t>
  </si>
  <si>
    <t>R7G5</t>
  </si>
  <si>
    <t>CAC -&gt; GAC</t>
  </si>
  <si>
    <t>C -&gt; G</t>
  </si>
  <si>
    <t>H -&gt; D</t>
  </si>
  <si>
    <t>RM03</t>
  </si>
  <si>
    <t>rpoB_G1607A</t>
  </si>
  <si>
    <t>MS1_H01</t>
  </si>
  <si>
    <t>IR_RM03</t>
  </si>
  <si>
    <t>R2E11</t>
  </si>
  <si>
    <t>CGT -&gt; CAT</t>
  </si>
  <si>
    <t>G -&gt; A</t>
  </si>
  <si>
    <t>R -&gt; H</t>
  </si>
  <si>
    <t>RM04</t>
  </si>
  <si>
    <t>rpoB_G1631A</t>
  </si>
  <si>
    <t>MS1_G06</t>
  </si>
  <si>
    <t>IR_RM04</t>
  </si>
  <si>
    <t>R6B9</t>
  </si>
  <si>
    <t>GGT -&gt; GAT</t>
  </si>
  <si>
    <t>G -&gt; D</t>
  </si>
  <si>
    <t>RM05</t>
  </si>
  <si>
    <t>rpoB_A1735C</t>
  </si>
  <si>
    <t>MS1_C04</t>
  </si>
  <si>
    <t>IR_RM05</t>
  </si>
  <si>
    <t>R3D2</t>
  </si>
  <si>
    <t>ATC -&gt; CTC</t>
  </si>
  <si>
    <t>I -&gt; L</t>
  </si>
  <si>
    <t>RM06</t>
  </si>
  <si>
    <t>rpoB_T1736G</t>
  </si>
  <si>
    <t>MS1_A01</t>
  </si>
  <si>
    <t>IR_RM06</t>
  </si>
  <si>
    <t>R1F6</t>
  </si>
  <si>
    <t>ATC -&gt; AGC</t>
  </si>
  <si>
    <t>T -&gt; G</t>
  </si>
  <si>
    <t>I -&gt; S</t>
  </si>
  <si>
    <t>RM07</t>
  </si>
  <si>
    <t>rpoB_C1742T</t>
  </si>
  <si>
    <t>MS1_C11</t>
  </si>
  <si>
    <t>IR_RM07</t>
  </si>
  <si>
    <t>R6G7</t>
  </si>
  <si>
    <t>TCA -&gt; TTA</t>
  </si>
  <si>
    <t>S -&gt; L</t>
  </si>
  <si>
    <t>RM08</t>
  </si>
  <si>
    <t>rpoB_C1613T</t>
  </si>
  <si>
    <t>MS2_G03</t>
  </si>
  <si>
    <t>IR_RM08</t>
  </si>
  <si>
    <t>R3E6</t>
  </si>
  <si>
    <t>MUTSCRN2</t>
  </si>
  <si>
    <t>DEPRECATED - RM10 repeat</t>
  </si>
  <si>
    <t>RM09</t>
  </si>
  <si>
    <t>rpoB_T1619C</t>
  </si>
  <si>
    <t>MS2_E04</t>
  </si>
  <si>
    <t>IR_RM09</t>
  </si>
  <si>
    <t>R6B2</t>
  </si>
  <si>
    <t>TTG -&gt; TCG</t>
  </si>
  <si>
    <t>L -&gt; S</t>
  </si>
  <si>
    <t>RM10</t>
  </si>
  <si>
    <t>MS2_C08</t>
  </si>
  <si>
    <t>IR_RM10</t>
  </si>
  <si>
    <t>R6G3</t>
  </si>
  <si>
    <t>RM11</t>
  </si>
  <si>
    <t>rpoB_A1598G</t>
  </si>
  <si>
    <t>MS2_C09</t>
  </si>
  <si>
    <t>IR_RM11</t>
  </si>
  <si>
    <t>R8F6b</t>
  </si>
  <si>
    <t>CAC -&gt; CGC</t>
  </si>
  <si>
    <t>H -&gt; R</t>
  </si>
  <si>
    <t>RM12</t>
  </si>
  <si>
    <t>rpoB_T1619G</t>
  </si>
  <si>
    <t>MS2_E09</t>
  </si>
  <si>
    <t>IR_RM12</t>
  </si>
  <si>
    <t>R9D6</t>
  </si>
  <si>
    <t>TTG -&gt; TGG</t>
  </si>
  <si>
    <t>L -&gt; W</t>
  </si>
  <si>
    <t>RM13</t>
  </si>
  <si>
    <t>rpoB_T1553C</t>
  </si>
  <si>
    <t>MS2_F09</t>
  </si>
  <si>
    <t>IR_RM13</t>
  </si>
  <si>
    <t>R9G9</t>
  </si>
  <si>
    <t>RM14</t>
  </si>
  <si>
    <t>rpoB_C1548G</t>
  </si>
  <si>
    <t>MS2_D10</t>
  </si>
  <si>
    <t>IR_RM14</t>
  </si>
  <si>
    <t>R11D10</t>
  </si>
  <si>
    <t>AGC -&gt; AGG</t>
  </si>
  <si>
    <t>S -&gt; R</t>
  </si>
  <si>
    <t>RM15</t>
  </si>
  <si>
    <t>MS2_G10</t>
  </si>
  <si>
    <t>IR_RM15</t>
  </si>
  <si>
    <t>R12E5</t>
  </si>
  <si>
    <t>DEPRECATED - RM12 repeat</t>
  </si>
  <si>
    <t>RM16</t>
  </si>
  <si>
    <t>rpoB_C1597T</t>
  </si>
  <si>
    <t>MS2_A01</t>
  </si>
  <si>
    <t>IR_RM16</t>
  </si>
  <si>
    <t>R1E4</t>
  </si>
  <si>
    <t>CAC -&gt; TAC</t>
  </si>
  <si>
    <t>H -&gt; Y</t>
  </si>
  <si>
    <t>RM17</t>
  </si>
  <si>
    <t>rpoB_C1597A</t>
  </si>
  <si>
    <t>MS2_C01</t>
  </si>
  <si>
    <t>IR_RM17</t>
  </si>
  <si>
    <t>R1F10</t>
  </si>
  <si>
    <t>CAC -&gt; AAC</t>
  </si>
  <si>
    <t>C -&gt; A</t>
  </si>
  <si>
    <t>H -&gt; N</t>
  </si>
  <si>
    <t>RM18</t>
  </si>
  <si>
    <t>rpoB_A1568G</t>
  </si>
  <si>
    <t>MS2_B05</t>
  </si>
  <si>
    <t>IR_RM18</t>
  </si>
  <si>
    <t>R6B8</t>
  </si>
  <si>
    <t>GAT -&gt; GGT</t>
  </si>
  <si>
    <t>D -&gt; G</t>
  </si>
  <si>
    <t>RM19</t>
  </si>
  <si>
    <t>rpoB_A1559T</t>
  </si>
  <si>
    <t>1E2</t>
  </si>
  <si>
    <t>IR_RM19</t>
  </si>
  <si>
    <t>RIF3_1B10</t>
  </si>
  <si>
    <t>SUMMER21</t>
  </si>
  <si>
    <t>unknown</t>
  </si>
  <si>
    <t>A -&gt; T</t>
  </si>
  <si>
    <t>Q -&gt; L</t>
  </si>
  <si>
    <t>R10</t>
  </si>
  <si>
    <t>R12</t>
  </si>
  <si>
    <t>R14</t>
  </si>
  <si>
    <t>R16</t>
  </si>
  <si>
    <t>R17</t>
  </si>
  <si>
    <t>R18</t>
  </si>
  <si>
    <t>R19</t>
  </si>
  <si>
    <t>R2</t>
  </si>
  <si>
    <t>R23</t>
  </si>
  <si>
    <t>R25</t>
  </si>
  <si>
    <t>R26</t>
  </si>
  <si>
    <t>R28</t>
  </si>
  <si>
    <t>R29</t>
  </si>
  <si>
    <t>R3</t>
  </si>
  <si>
    <t>R30</t>
  </si>
  <si>
    <t>R31</t>
  </si>
  <si>
    <t>R32</t>
  </si>
  <si>
    <t>R33</t>
  </si>
  <si>
    <t>R34</t>
  </si>
  <si>
    <t>R36</t>
  </si>
  <si>
    <t>R37</t>
  </si>
  <si>
    <t>R38</t>
  </si>
  <si>
    <t>R4</t>
  </si>
  <si>
    <t>R6</t>
  </si>
  <si>
    <t>R7</t>
  </si>
  <si>
    <t>R8</t>
  </si>
  <si>
    <t>R9</t>
  </si>
  <si>
    <t>S14</t>
  </si>
  <si>
    <t>S15</t>
  </si>
  <si>
    <t>S18</t>
  </si>
  <si>
    <t>S19</t>
  </si>
  <si>
    <t>S2</t>
  </si>
  <si>
    <t>S21</t>
  </si>
  <si>
    <t>S22</t>
  </si>
  <si>
    <t>S24</t>
  </si>
  <si>
    <t>S3</t>
  </si>
  <si>
    <t>S4</t>
  </si>
  <si>
    <t>S5</t>
  </si>
  <si>
    <t>S6</t>
  </si>
  <si>
    <t>S7</t>
  </si>
  <si>
    <t>S8</t>
  </si>
  <si>
    <t>S9</t>
  </si>
  <si>
    <t>rpoB_A1547G</t>
  </si>
  <si>
    <t>rpoB_C1576T</t>
  </si>
  <si>
    <t>rpoB_A1714C</t>
  </si>
  <si>
    <t>rpoB_T1534C</t>
  </si>
  <si>
    <t>rpoB_A1714T</t>
  </si>
  <si>
    <t>rpoB_G1586T</t>
  </si>
  <si>
    <t>rpoB_C1576A</t>
  </si>
  <si>
    <t>rpoB_T1534C, mutL_1065+G</t>
  </si>
  <si>
    <t>rpoB_T1715G</t>
  </si>
  <si>
    <t>rpoB_C1535T</t>
  </si>
  <si>
    <t>rpoB_C1592T</t>
  </si>
  <si>
    <t>rpoB_C1565T</t>
  </si>
  <si>
    <t>lplT_(C)41015(C)3, rpoB_A1547G</t>
  </si>
  <si>
    <t>rpoB_T1715G, ulaA_T1052G</t>
  </si>
  <si>
    <t>hyfG_T511C, feoB_(G)52101(G)6, intergenic_A4108737G, rpoB_T1534C, mutL_(G)4151(G)3</t>
  </si>
  <si>
    <t>intergenic_T661503G, rpoB_T1534C</t>
  </si>
  <si>
    <t>rpoB_T1532C</t>
  </si>
  <si>
    <t>cydA_185-A</t>
  </si>
  <si>
    <t>na</t>
  </si>
  <si>
    <t>cydA_1010-ACCAGGCGG</t>
  </si>
  <si>
    <t>cydA_DQAV1010V</t>
  </si>
  <si>
    <t>cydB_167-AC</t>
  </si>
  <si>
    <t>hemB_G646T</t>
  </si>
  <si>
    <t>hemB_R646S</t>
  </si>
  <si>
    <t>cydB_G79A</t>
  </si>
  <si>
    <t>cydB_G79S</t>
  </si>
  <si>
    <t>ubiB_T1391G</t>
  </si>
  <si>
    <t>ubiB_L1391R</t>
  </si>
  <si>
    <t>nfrA_C2208T, ybhF_T802G</t>
  </si>
  <si>
    <t>na, ybhF_I802L</t>
  </si>
  <si>
    <t>cydA_829-CA, cydA_GAGGA835T, cydA_A841C</t>
  </si>
  <si>
    <t>na, na, cydA_T841P</t>
  </si>
  <si>
    <t>cydA_C31T</t>
  </si>
  <si>
    <t>cydA_708-T</t>
  </si>
  <si>
    <t>cydB_C471G</t>
  </si>
  <si>
    <t>pepP_A1324C, ubiH_A2C</t>
  </si>
  <si>
    <t>na, ubiH_M2R</t>
  </si>
  <si>
    <t>cydB_CA181TC</t>
  </si>
  <si>
    <t>cydB_Q181S</t>
  </si>
  <si>
    <t>cydA_(A)3627(A)2, cydA_(T)2645(T)3</t>
  </si>
  <si>
    <t>na, na</t>
  </si>
  <si>
    <t>cydB_352-A</t>
  </si>
  <si>
    <t>Row Labels</t>
  </si>
  <si>
    <t>Grand Total</t>
  </si>
  <si>
    <t>Column Labels</t>
  </si>
  <si>
    <t>TRUE</t>
  </si>
  <si>
    <t>Passed Screening</t>
  </si>
  <si>
    <t>original gene reference</t>
  </si>
  <si>
    <t>rpoB_A1538T</t>
  </si>
  <si>
    <t>rpoB_A1547C</t>
  </si>
  <si>
    <t>rpoB_A1552G</t>
  </si>
  <si>
    <t>rpoB_A1577G</t>
  </si>
  <si>
    <t>rpoB_C1527G</t>
  </si>
  <si>
    <t>rpoB_C1576G</t>
  </si>
  <si>
    <t>rpoB_C1691T</t>
  </si>
  <si>
    <t>rpoB_C1721T</t>
  </si>
  <si>
    <t>rpoB_G1586A</t>
  </si>
  <si>
    <t>rpoB_G1610A</t>
  </si>
  <si>
    <t>rpoB_T1598C</t>
  </si>
  <si>
    <t>rpoB_T1598G</t>
  </si>
  <si>
    <t>Count of Mutation ID (with reference to ecoli)</t>
  </si>
  <si>
    <t>Ab conversion factor to go from Ab to Ecoli position for cluster I, II, III =  -21bp differnce</t>
  </si>
  <si>
    <t>Mutation ID (with reference to Ecoli)</t>
  </si>
  <si>
    <t>Gene Pos. (with reference to Ecoli)</t>
  </si>
  <si>
    <t>Positions calculated by hand. Please fix. (Ian said its okay)</t>
  </si>
  <si>
    <t>I -&gt; F</t>
  </si>
  <si>
    <t>p -&gt; 1</t>
  </si>
  <si>
    <t>R -&gt; L</t>
  </si>
  <si>
    <t>Y -&gt; ,</t>
  </si>
  <si>
    <t>L -&gt; P</t>
  </si>
  <si>
    <t>Causes amino acid change</t>
  </si>
  <si>
    <t>Screening was for strains with a single SNP on rpoB (doesn’t matter if mutation is redunant because it has already been found)</t>
  </si>
  <si>
    <t>Old Strain ID</t>
  </si>
  <si>
    <t>ID Number</t>
  </si>
  <si>
    <t>U_A.b_7</t>
  </si>
  <si>
    <t>U_E.c_6</t>
  </si>
  <si>
    <t>U_E.c_7</t>
  </si>
  <si>
    <t>U_E.c_8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</si>
</sst>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Contarini" refreshedDate="44797.442351851852" createdVersion="8" refreshedVersion="8" minRefreshableVersion="3" recordCount="68" xr:uid="{DFDC2D00-22A8-4F54-8E78-2A33685E83D6}">
  <cacheSource type="worksheet">
    <worksheetSource name="Table1"/>
  </cacheSource>
  <cacheFields count="26">
    <cacheField name="Species" numFmtId="0">
      <sharedItems count="2">
        <s v="Acinetobacter baylyi"/>
        <s v="Escherichia coli"/>
      </sharedItems>
    </cacheField>
    <cacheField name="Strain ID" numFmtId="0">
      <sharedItems count="114">
        <s v="U_A.b_1"/>
        <s v="U_A.b_2"/>
        <s v="U_A.b_3"/>
        <s v="U_A.b_4"/>
        <s v="U_A.b_5"/>
        <s v="U_A.b_6"/>
        <s v="U_A.b_7"/>
        <s v="U_A.b_8"/>
        <s v="U_A.b_9"/>
        <s v="U_A.b_10"/>
        <s v="U_A.b_11"/>
        <s v="U_A.b_12"/>
        <s v="U_A.b_13"/>
        <s v="No ID, not usable"/>
        <s v="U_A.b_14"/>
        <s v="U_A.b_15"/>
        <s v="U_A.b_16"/>
        <s v="U_A.b_17"/>
        <s v="U_A.b_18"/>
        <s v="U_A.b_19"/>
        <s v="U_A.b_20"/>
        <s v="U_A.b_21"/>
        <s v="U_A.b_22"/>
        <s v="U_A.b_23"/>
        <s v="U_E.c_1"/>
        <s v="U_E.c_2"/>
        <s v="U_E.c_3"/>
        <s v="U_E.c_4"/>
        <s v="U_E.c_5"/>
        <s v="U_E.c_6"/>
        <s v="U_E.c_7"/>
        <s v="U_E.c_8"/>
        <s v="U_E.c_9"/>
        <s v="U_E.c_10"/>
        <s v="U_E.c_11"/>
        <s v="U_E.c_12"/>
        <s v="U_E.c_13"/>
        <s v="U_E.c_14"/>
        <s v="U_E.c_15"/>
        <s v="U_E.c_16"/>
        <s v="U_E.c_17"/>
        <s v="U_E.c_18"/>
        <s v="U_E.c_19"/>
        <s v="U_E.c_20"/>
        <s v="U_E.c_21"/>
        <s v="U_E.c_22"/>
        <s v="U_E.c_23"/>
        <s v="U_E.c_24"/>
        <s v="OH_Rif2" u="1"/>
        <s v="R6" u="1"/>
        <s v="R10" u="1"/>
        <s v="R12" u="1"/>
        <s v="R14" u="1"/>
        <s v="R16" u="1"/>
        <s v="S4" u="1"/>
        <s v="R17" u="1"/>
        <s v="RM10" u="1"/>
        <s v="R18" u="1"/>
        <s v="R19" u="1"/>
        <s v="RM06" u="1"/>
        <s v="RM16" u="1"/>
        <s v="S3" u="1"/>
        <s v="RM01" u="1"/>
        <s v="RM11" u="1"/>
        <s v="RM07" u="1"/>
        <s v="RM17" u="1"/>
        <s v="S9" u="1"/>
        <s v="R4" u="1"/>
        <s v="S2" u="1"/>
        <s v="RM02" u="1"/>
        <s v="RM12" u="1"/>
        <s v="RM08" u="1"/>
        <s v="RM18" u="1"/>
        <s v="S8" u="1"/>
        <s v="R3" u="1"/>
        <s v="R9" u="1"/>
        <s v="RM03" u="1"/>
        <s v="RM13" u="1"/>
        <s v="RM09" u="1"/>
        <s v="S7" u="1"/>
        <s v="RM19" u="1"/>
        <s v="R2" u="1"/>
        <s v="S21" u="1"/>
        <s v="S22" u="1"/>
        <s v="S24" u="1"/>
        <s v="R8" u="1"/>
        <s v="R30" u="1"/>
        <s v="R31" u="1"/>
        <s v="R32" u="1"/>
        <s v="R33" u="1"/>
        <s v="R34" u="1"/>
        <s v="RM04" u="1"/>
        <s v="RM14" u="1"/>
        <s v="R36" u="1"/>
        <s v="S6" u="1"/>
        <s v="R37" u="1"/>
        <s v="R38" u="1"/>
        <s v="S14" u="1"/>
        <s v="S15" u="1"/>
        <s v="S18" u="1"/>
        <s v="S19" u="1"/>
        <s v="R7" u="1"/>
        <s v="R21" u="1"/>
        <s v="R22" u="1"/>
        <s v="R23" u="1"/>
        <s v="R24" u="1"/>
        <s v="R25" u="1"/>
        <s v="R26" u="1"/>
        <s v="S5" u="1"/>
        <s v="R27" u="1"/>
        <s v="R28" u="1"/>
        <s v="RM05" u="1"/>
        <s v="R29" u="1"/>
        <s v="RM15" u="1"/>
      </sharedItems>
    </cacheField>
    <cacheField name="Mutation ID (with reference to Ecoli)" numFmtId="0">
      <sharedItems count="45">
        <s v="rpoB_C1527G"/>
        <s v="rpoB_T1532C"/>
        <s v="rpoB_T1534C"/>
        <s v="rpoB_C1535T"/>
        <s v="rpoB_A1538T"/>
        <s v="rpoB_A1547C"/>
        <s v="rpoB_A1547G"/>
        <s v="rpoB_A1552G"/>
        <s v="rpoB_C1576A"/>
        <s v="rpoB_C1576G"/>
        <s v="rpoB_C1576T"/>
        <s v="rpoB_A1577G"/>
        <s v="rpoB_G1586A"/>
        <e v="#VALUE!"/>
        <s v="rpoB_C1592T"/>
        <s v="rpoB_T1598G"/>
        <s v="rpoB_T1598C"/>
        <s v="rpoB_G1610A"/>
        <s v="rpoB_C1691T"/>
        <s v="rpoB_A1714C"/>
        <s v="rpoB_T1715G"/>
        <s v="rpoB_C1721T"/>
        <s v="rpoB_C1565T"/>
        <s v="rpoB_G1586T"/>
        <s v="rpoB_A1714T"/>
        <s v="rpoB_T1534C, mutL_1065+G"/>
        <s v="lplT_(C)41015(C)3, rpoB_A1547G"/>
        <s v="rpoB_T1715G, ulaA_T1052G"/>
        <s v="hyfG_T511C, feoB_(G)52101(G)6, intergenic_A4108737G, rpoB_T1534C, mutL_(G)4151(G)3"/>
        <s v="intergenic_T661503G, rpoB_T1534C"/>
        <s v="cydA_185-A"/>
        <s v="cydA_1010-ACCAGGCGG"/>
        <s v="cydB_167-AC"/>
        <s v="hemB_G646T"/>
        <s v="cydB_G79A"/>
        <s v="ubiB_T1391G"/>
        <s v="nfrA_C2208T, ybhF_T802G"/>
        <s v="cydA_829-CA, cydA_GAGGA835T, cydA_A841C"/>
        <s v="cydA_C31T"/>
        <s v="cydA_708-T"/>
        <s v="cydB_C471G"/>
        <s v="pepP_A1324C, ubiH_A2C"/>
        <s v="cydB_CA181TC"/>
        <s v="cydA_(A)3627(A)2, cydA_(T)2645(T)3"/>
        <s v="cydB_352-A"/>
      </sharedItems>
    </cacheField>
    <cacheField name="Project ID" numFmtId="0">
      <sharedItems containsBlank="1"/>
    </cacheField>
    <cacheField name="Lab ID" numFmtId="0">
      <sharedItems containsBlank="1"/>
    </cacheField>
    <cacheField name="Type Strain" numFmtId="0">
      <sharedItems containsBlank="1"/>
    </cacheField>
    <cacheField name="Project" numFmtId="0">
      <sharedItems containsBlank="1"/>
    </cacheField>
    <cacheField name="Ancestor" numFmtId="0">
      <sharedItems containsBlank="1"/>
    </cacheField>
    <cacheField name="Region" numFmtId="0">
      <sharedItems containsBlank="1"/>
    </cacheField>
    <cacheField name="Genome Pos." numFmtId="0">
      <sharedItems containsBlank="1" containsMixedTypes="1" containsNumber="1" containsInteger="1" minValue="303687" maxValue="304011"/>
    </cacheField>
    <cacheField name="Ref. Version" numFmtId="0">
      <sharedItems containsBlank="1"/>
    </cacheField>
    <cacheField name="Gene Pos. (with reference to Ecoli)" numFmtId="0">
      <sharedItems containsBlank="1" containsMixedTypes="1" containsNumber="1" containsInteger="1" minValue="1548" maxValue="1742"/>
    </cacheField>
    <cacheField name="E. coli Pos." numFmtId="0">
      <sharedItems containsNonDate="0" containsString="0" containsBlank="1"/>
    </cacheField>
    <cacheField name="AA Pos." numFmtId="0">
      <sharedItems containsString="0" containsBlank="1" containsNumber="1" containsInteger="1" minValue="516" maxValue="581"/>
    </cacheField>
    <cacheField name="Codon Change" numFmtId="0">
      <sharedItems containsBlank="1"/>
    </cacheField>
    <cacheField name="Nuc. Change" numFmtId="0">
      <sharedItems containsBlank="1"/>
    </cacheField>
    <cacheField name="AA Change" numFmtId="0">
      <sharedItems/>
    </cacheField>
    <cacheField name="Causes amino acid change" numFmtId="0">
      <sharedItems count="2">
        <b v="1"/>
        <b v="0"/>
      </sharedItems>
    </cacheField>
    <cacheField name="Polymorphism" numFmtId="0">
      <sharedItems containsBlank="1"/>
    </cacheField>
    <cacheField name="Effect" numFmtId="0">
      <sharedItems containsBlank="1"/>
    </cacheField>
    <cacheField name="Other comments" numFmtId="0">
      <sharedItems containsBlank="1"/>
    </cacheField>
    <cacheField name="original gene reference" numFmtId="0">
      <sharedItems/>
    </cacheField>
    <cacheField name="Passed Screening" numFmtId="0">
      <sharedItems count="2">
        <b v="1"/>
        <b v="0"/>
      </sharedItems>
    </cacheField>
    <cacheField name="Old Strain ID" numFmtId="0">
      <sharedItems/>
    </cacheField>
    <cacheField name="ID Number" numFmtId="0">
      <sharedItems containsString="0" containsBlank="1" containsNumber="1" containsInteger="1" minValue="1" maxValue="24"/>
    </cacheField>
    <cacheField name="Field1" numFmtId="0" formula="'Strain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x v="0"/>
    <x v="0"/>
    <s v="MS2_D10"/>
    <s v="IR_RM14"/>
    <s v="R11D10"/>
    <s v="MUTSCRN2"/>
    <s v="AB3"/>
    <s v="?"/>
    <n v="303687"/>
    <m/>
    <n v="1548"/>
    <m/>
    <n v="516"/>
    <s v="AGC -&gt; AGG"/>
    <s v="C -&gt; G"/>
    <s v="S -&gt; R"/>
    <x v="0"/>
    <s v="SNP (transversion)"/>
    <s v="Substitution"/>
    <m/>
    <s v="rpoB_C1548G"/>
    <x v="0"/>
    <s v="RM14"/>
    <n v="1"/>
  </r>
  <r>
    <x v="0"/>
    <x v="1"/>
    <x v="1"/>
    <s v="MS2_F09"/>
    <s v="IR_RM13"/>
    <s v="R9G9"/>
    <s v="MUTSCRN2"/>
    <s v="AB3"/>
    <s v="?"/>
    <n v="303692"/>
    <m/>
    <n v="1553"/>
    <m/>
    <n v="518"/>
    <s v="TTG -&gt; TCG"/>
    <s v="T -&gt; C"/>
    <s v="L -&gt; S"/>
    <x v="0"/>
    <s v="SNP (transition)"/>
    <s v="Substitution"/>
    <m/>
    <s v="rpoB_T1553C"/>
    <x v="0"/>
    <s v="RM13"/>
    <n v="2"/>
  </r>
  <r>
    <x v="0"/>
    <x v="2"/>
    <x v="2"/>
    <s v="rpoB_T1555C"/>
    <s v="IH_R24"/>
    <s v="R24"/>
    <s v="Honours"/>
    <s v="AB3"/>
    <s v="?"/>
    <m/>
    <m/>
    <n v="1555"/>
    <m/>
    <n v="519"/>
    <s v="TCT -&gt; CCT"/>
    <s v="T -&gt; C"/>
    <s v="S -&gt; P"/>
    <x v="0"/>
    <s v="SNP (transition)"/>
    <s v="Substitution"/>
    <m/>
    <s v="rpoB_T1555C"/>
    <x v="0"/>
    <s v="R24"/>
    <n v="3"/>
  </r>
  <r>
    <x v="0"/>
    <x v="3"/>
    <x v="3"/>
    <s v="OH_Rif2"/>
    <s v="OH_Rif2"/>
    <s v="OH_Rif2 transformed"/>
    <s v="Olivia's Hons"/>
    <s v="AB13"/>
    <s v="?"/>
    <n v="304011"/>
    <s v="?"/>
    <n v="1556"/>
    <m/>
    <n v="519"/>
    <s v="TCT -&gt; TTT"/>
    <s v="C -&gt; T"/>
    <s v="S -&gt; F"/>
    <x v="0"/>
    <s v="SNP (transition)"/>
    <s v="Substitution"/>
    <m/>
    <s v="rpoB_C1556T"/>
    <x v="0"/>
    <s v="OH_Rif2"/>
    <n v="4"/>
  </r>
  <r>
    <x v="0"/>
    <x v="4"/>
    <x v="4"/>
    <s v="1E2"/>
    <s v="IR_RM19"/>
    <s v="RIF3_1B10"/>
    <s v="SUMMER21"/>
    <s v="AB3"/>
    <s v="?"/>
    <s v="unknown"/>
    <m/>
    <n v="1559"/>
    <m/>
    <n v="520"/>
    <s v="unknown"/>
    <s v="A -&gt; T"/>
    <s v="Q -&gt; L"/>
    <x v="0"/>
    <s v="SNP (transversion)"/>
    <s v="Substitution"/>
    <s v="Positions calculated by hand. Please fix. (Ian said its okay)"/>
    <s v="rpoB_A1559T"/>
    <x v="0"/>
    <s v="RM19"/>
    <n v="5"/>
  </r>
  <r>
    <x v="0"/>
    <x v="5"/>
    <x v="5"/>
    <s v="rpoB_A1568C"/>
    <s v="IH_R27"/>
    <s v="R27"/>
    <s v="Honours"/>
    <s v="AB3"/>
    <s v="?"/>
    <m/>
    <m/>
    <n v="1568"/>
    <m/>
    <n v="523"/>
    <s v="GAT -&gt; GCT"/>
    <s v="A -&gt; C"/>
    <s v="D -&gt; A"/>
    <x v="0"/>
    <s v="SNP (transversion)"/>
    <s v="Substitution"/>
    <m/>
    <s v="rpoB_A1568C"/>
    <x v="0"/>
    <s v="R27"/>
    <n v="6"/>
  </r>
  <r>
    <x v="0"/>
    <x v="6"/>
    <x v="6"/>
    <s v="MS2_B05"/>
    <s v="IR_RM18"/>
    <s v="R6B8"/>
    <s v="MUTSCRN2"/>
    <s v="AB3"/>
    <s v="?"/>
    <n v="303707"/>
    <m/>
    <n v="1568"/>
    <m/>
    <n v="523"/>
    <s v="GAT -&gt; GGT"/>
    <s v="A -&gt; G"/>
    <s v="D -&gt; G"/>
    <x v="0"/>
    <s v="SNP (transition)"/>
    <s v="Substitution"/>
    <m/>
    <s v="rpoB_A1568G"/>
    <x v="0"/>
    <s v="RM18"/>
    <n v="7"/>
  </r>
  <r>
    <x v="0"/>
    <x v="7"/>
    <x v="7"/>
    <s v="MS1_C12"/>
    <s v="IR_RM01"/>
    <s v="R7C5"/>
    <s v="MUTSCRN1"/>
    <s v="AB3"/>
    <s v="?"/>
    <n v="303709"/>
    <s v="2.1.4"/>
    <n v="1573"/>
    <m/>
    <n v="525"/>
    <s v="AAC -&gt; GAC"/>
    <s v="A -&gt; G"/>
    <s v="N -&gt; D"/>
    <x v="0"/>
    <s v="SNP (transition)"/>
    <s v="Substitution"/>
    <m/>
    <s v="rpoB_A1573G"/>
    <x v="0"/>
    <s v="RM01"/>
    <n v="8"/>
  </r>
  <r>
    <x v="0"/>
    <x v="8"/>
    <x v="8"/>
    <s v="MS2_C01"/>
    <s v="IR_RM17"/>
    <s v="R1F10"/>
    <s v="MUTSCRN2"/>
    <s v="AB3"/>
    <s v="?"/>
    <n v="303736"/>
    <m/>
    <n v="1597"/>
    <m/>
    <n v="533"/>
    <s v="CAC -&gt; AAC"/>
    <s v="C -&gt; A"/>
    <s v="H -&gt; N"/>
    <x v="0"/>
    <s v="SNP (transversion)"/>
    <s v="Substitution"/>
    <m/>
    <s v="rpoB_C1597A"/>
    <x v="0"/>
    <s v="RM17"/>
    <n v="9"/>
  </r>
  <r>
    <x v="0"/>
    <x v="9"/>
    <x v="9"/>
    <s v="MS1_D12"/>
    <s v="IR_RM02"/>
    <s v="R7G5"/>
    <s v="MUTSCRN1"/>
    <s v="AB3"/>
    <s v="?"/>
    <n v="303733"/>
    <s v="2.1.4"/>
    <n v="1597"/>
    <m/>
    <n v="533"/>
    <s v="CAC -&gt; GAC"/>
    <s v="C -&gt; G"/>
    <s v="H -&gt; D"/>
    <x v="0"/>
    <s v="SNP (transversion)"/>
    <s v="Substitution"/>
    <m/>
    <s v="rpoB_C1597G"/>
    <x v="0"/>
    <s v="RM02"/>
    <n v="10"/>
  </r>
  <r>
    <x v="0"/>
    <x v="10"/>
    <x v="10"/>
    <s v="MS2_A01"/>
    <s v="IR_RM16"/>
    <s v="R1E4"/>
    <s v="MUTSCRN2"/>
    <s v="AB3"/>
    <s v="?"/>
    <n v="303736"/>
    <m/>
    <n v="1597"/>
    <m/>
    <n v="533"/>
    <s v="CAC -&gt; TAC"/>
    <s v="C -&gt; T"/>
    <s v="H -&gt; Y"/>
    <x v="0"/>
    <s v="SNP (transition)"/>
    <s v="Substitution"/>
    <m/>
    <s v="rpoB_C1597T"/>
    <x v="0"/>
    <s v="RM16"/>
    <n v="11"/>
  </r>
  <r>
    <x v="0"/>
    <x v="11"/>
    <x v="11"/>
    <s v="MS2_C09"/>
    <s v="IR_RM11"/>
    <s v="R8F6b"/>
    <s v="MUTSCRN2"/>
    <s v="AB3"/>
    <s v="?"/>
    <n v="303737"/>
    <m/>
    <n v="1598"/>
    <m/>
    <n v="533"/>
    <s v="CAC -&gt; CGC"/>
    <s v="A -&gt; G"/>
    <s v="H -&gt; R"/>
    <x v="0"/>
    <s v="SNP (transition)"/>
    <s v="Substitution"/>
    <m/>
    <s v="rpoB_A1598G"/>
    <x v="0"/>
    <s v="RM11"/>
    <n v="12"/>
  </r>
  <r>
    <x v="0"/>
    <x v="12"/>
    <x v="12"/>
    <s v="MS1_H01"/>
    <s v="IR_RM03"/>
    <s v="R2E11"/>
    <s v="MUTSCRN1"/>
    <s v="AB3"/>
    <s v="?"/>
    <n v="303743"/>
    <s v="2.1.4"/>
    <n v="1607"/>
    <m/>
    <n v="536"/>
    <s v="CGT -&gt; CAT"/>
    <s v="G -&gt; A"/>
    <s v="R -&gt; H"/>
    <x v="0"/>
    <s v="SNP (transition)"/>
    <s v="Substitution"/>
    <m/>
    <s v="rpoB_G1607A"/>
    <x v="0"/>
    <s v="RM03"/>
    <n v="13"/>
  </r>
  <r>
    <x v="0"/>
    <x v="13"/>
    <x v="13"/>
    <s v="rpoB_dup1611"/>
    <s v="IH_R21"/>
    <s v="R21"/>
    <s v="Honours"/>
    <s v="AB3"/>
    <s v="I"/>
    <m/>
    <m/>
    <n v="1611"/>
    <m/>
    <n v="537"/>
    <s v="GTA -&gt; GTTGTA"/>
    <s v="+TGT"/>
    <s v="V -&gt; VV"/>
    <x v="1"/>
    <s v="Insertion"/>
    <s v="Insertion"/>
    <s v="Reverse strand (via Geneious)"/>
    <s v="rpoB_dup1611"/>
    <x v="1"/>
    <s v="R21"/>
    <m/>
  </r>
  <r>
    <x v="0"/>
    <x v="14"/>
    <x v="14"/>
    <s v="MS2_C08"/>
    <s v="IR_RM10"/>
    <s v="R6G3"/>
    <s v="MUTSCRN2"/>
    <s v="AB3"/>
    <s v="?"/>
    <n v="303752"/>
    <m/>
    <n v="1613"/>
    <m/>
    <n v="538"/>
    <s v="TCA -&gt; TTA"/>
    <s v="C -&gt; T"/>
    <s v="S -&gt; L"/>
    <x v="0"/>
    <s v="SNP (transition)"/>
    <s v="Substitution"/>
    <m/>
    <s v="rpoB_C1613T"/>
    <x v="0"/>
    <s v="RM10"/>
    <n v="14"/>
  </r>
  <r>
    <x v="0"/>
    <x v="15"/>
    <x v="14"/>
    <s v="MS2_G03"/>
    <s v="IR_RM08"/>
    <s v="R3E6"/>
    <s v="MUTSCRN2"/>
    <s v="AB3"/>
    <s v="?"/>
    <n v="303752"/>
    <m/>
    <n v="1613"/>
    <m/>
    <n v="538"/>
    <s v="TCA -&gt; TTA"/>
    <s v="C -&gt; T"/>
    <s v="S -&gt; L"/>
    <x v="0"/>
    <s v="SNP (transition)"/>
    <s v="Substitution"/>
    <s v="DEPRECATED - RM10 repeat"/>
    <s v="rpoB_C1613T"/>
    <x v="0"/>
    <s v="RM08"/>
    <n v="15"/>
  </r>
  <r>
    <x v="0"/>
    <x v="16"/>
    <x v="15"/>
    <s v="MS2_G10"/>
    <s v="IR_RM15"/>
    <s v="R12E5"/>
    <s v="MUTSCRN2"/>
    <s v="AB3"/>
    <s v="?"/>
    <n v="303758"/>
    <m/>
    <n v="1619"/>
    <m/>
    <n v="540"/>
    <s v="TTG -&gt; TGG"/>
    <s v="T -&gt; G"/>
    <s v="L -&gt; W"/>
    <x v="0"/>
    <s v="SNP (transversion)"/>
    <s v="Substitution"/>
    <s v="DEPRECATED - RM12 repeat"/>
    <s v="rpoB_T1619G"/>
    <x v="0"/>
    <s v="RM15"/>
    <n v="16"/>
  </r>
  <r>
    <x v="0"/>
    <x v="17"/>
    <x v="16"/>
    <s v="MS2_E04"/>
    <s v="IR_RM09"/>
    <s v="R6B2"/>
    <s v="MUTSCRN2"/>
    <s v="AB3"/>
    <s v="?"/>
    <n v="303758"/>
    <m/>
    <n v="1619"/>
    <m/>
    <n v="540"/>
    <s v="TTG -&gt; TCG"/>
    <s v="T -&gt; C"/>
    <s v="L -&gt; S"/>
    <x v="0"/>
    <s v="SNP (transition)"/>
    <s v="Substitution"/>
    <m/>
    <s v="rpoB_T1619C"/>
    <x v="0"/>
    <s v="RM09"/>
    <n v="17"/>
  </r>
  <r>
    <x v="0"/>
    <x v="18"/>
    <x v="15"/>
    <s v="MS2_E09"/>
    <s v="IR_RM12"/>
    <s v="R9D6"/>
    <s v="MUTSCRN2"/>
    <s v="AB3"/>
    <s v="?"/>
    <n v="303758"/>
    <m/>
    <n v="1619"/>
    <m/>
    <n v="540"/>
    <s v="TTG -&gt; TGG"/>
    <s v="T -&gt; G"/>
    <s v="L -&gt; W"/>
    <x v="0"/>
    <s v="SNP (transversion)"/>
    <s v="Substitution"/>
    <m/>
    <s v="rpoB_T1619G"/>
    <x v="0"/>
    <s v="RM12"/>
    <n v="18"/>
  </r>
  <r>
    <x v="0"/>
    <x v="19"/>
    <x v="17"/>
    <s v="MS1_G06"/>
    <s v="IR_RM04"/>
    <s v="R6B9"/>
    <s v="MUTSCRN1"/>
    <s v="AB3"/>
    <s v="?"/>
    <n v="303767"/>
    <s v="2.1.4"/>
    <n v="1631"/>
    <m/>
    <n v="544"/>
    <s v="GGT -&gt; GAT"/>
    <s v="G -&gt; A"/>
    <s v="G -&gt; D"/>
    <x v="0"/>
    <s v="SNP (transition)"/>
    <s v="Substitution"/>
    <m/>
    <s v="rpoB_G1631A"/>
    <x v="0"/>
    <s v="RM04"/>
    <n v="19"/>
  </r>
  <r>
    <x v="0"/>
    <x v="20"/>
    <x v="18"/>
    <s v="rpoB_C1712T"/>
    <s v="IH_R22"/>
    <s v="R22"/>
    <s v="Honours"/>
    <s v="AB3"/>
    <s v="?"/>
    <m/>
    <m/>
    <n v="1712"/>
    <m/>
    <n v="571"/>
    <s v="CCT -&gt; CTT"/>
    <s v="C -&gt; T"/>
    <s v="P -&gt; L"/>
    <x v="0"/>
    <s v="SNP (transition)"/>
    <s v="Substitution"/>
    <m/>
    <s v="rpoB_C1712T"/>
    <x v="0"/>
    <s v="R22"/>
    <n v="20"/>
  </r>
  <r>
    <x v="0"/>
    <x v="21"/>
    <x v="19"/>
    <s v="MS1_C04"/>
    <s v="IR_RM05"/>
    <s v="R3D2"/>
    <s v="MUTSCRN1"/>
    <s v="AB3"/>
    <s v="?"/>
    <n v="303871"/>
    <s v="2.1.4"/>
    <n v="1735"/>
    <m/>
    <n v="579"/>
    <s v="ATC -&gt; CTC"/>
    <s v="A -&gt; C"/>
    <s v="I -&gt; L"/>
    <x v="0"/>
    <s v="SNP (transversion)"/>
    <s v="Substitution"/>
    <m/>
    <s v="rpoB_A1735C"/>
    <x v="0"/>
    <s v="RM05"/>
    <n v="21"/>
  </r>
  <r>
    <x v="0"/>
    <x v="22"/>
    <x v="20"/>
    <s v="MS1_A01"/>
    <s v="IR_RM06"/>
    <s v="R1F6"/>
    <s v="MUTSCRN1"/>
    <s v="AB3"/>
    <s v="?"/>
    <n v="303872"/>
    <s v="2.1.4"/>
    <n v="1736"/>
    <m/>
    <n v="579"/>
    <s v="ATC -&gt; AGC"/>
    <s v="T -&gt; G"/>
    <s v="I -&gt; S"/>
    <x v="0"/>
    <s v="SNP (transversion)"/>
    <s v="Substitution"/>
    <m/>
    <s v="rpoB_T1736G"/>
    <x v="0"/>
    <s v="RM06"/>
    <n v="22"/>
  </r>
  <r>
    <x v="0"/>
    <x v="23"/>
    <x v="21"/>
    <s v="MS1_C11"/>
    <s v="IR_RM07"/>
    <s v="R6G7"/>
    <s v="MUTSCRN1"/>
    <s v="AB3"/>
    <s v="?"/>
    <n v="303878"/>
    <s v="2.1.4"/>
    <n v="1742"/>
    <m/>
    <n v="581"/>
    <s v="TCA -&gt; TTA"/>
    <s v="C -&gt; T"/>
    <s v="S -&gt; L"/>
    <x v="0"/>
    <s v="SNP (transition)"/>
    <s v="Substitution"/>
    <m/>
    <s v="rpoB_C1742T"/>
    <x v="0"/>
    <s v="RM07"/>
    <n v="23"/>
  </r>
  <r>
    <x v="1"/>
    <x v="24"/>
    <x v="1"/>
    <m/>
    <m/>
    <m/>
    <m/>
    <m/>
    <s v="?"/>
    <m/>
    <m/>
    <s v="1532"/>
    <m/>
    <m/>
    <m/>
    <s v="T -&gt; C"/>
    <s v="L -&gt; P"/>
    <x v="0"/>
    <s v="SNP (transition)"/>
    <s v="Substitution"/>
    <m/>
    <s v="rpoB_T1532C"/>
    <x v="0"/>
    <s v="R8"/>
    <n v="1"/>
  </r>
  <r>
    <x v="1"/>
    <x v="25"/>
    <x v="2"/>
    <m/>
    <m/>
    <m/>
    <m/>
    <m/>
    <s v="?"/>
    <m/>
    <m/>
    <s v="1534"/>
    <m/>
    <m/>
    <m/>
    <s v="T -&gt; C"/>
    <s v="S -&gt; P"/>
    <x v="0"/>
    <s v="SNP (transition)"/>
    <s v="Substitution"/>
    <m/>
    <s v="rpoB_T1534C"/>
    <x v="0"/>
    <s v="R17"/>
    <n v="2"/>
  </r>
  <r>
    <x v="1"/>
    <x v="26"/>
    <x v="2"/>
    <m/>
    <m/>
    <m/>
    <m/>
    <m/>
    <s v="?"/>
    <m/>
    <m/>
    <s v="1534"/>
    <m/>
    <m/>
    <m/>
    <s v="T -&gt; C"/>
    <s v="S -&gt; P"/>
    <x v="0"/>
    <s v="SNP (transition)"/>
    <s v="Substitution"/>
    <m/>
    <s v="rpoB_T1534C"/>
    <x v="0"/>
    <s v="R4"/>
    <n v="3"/>
  </r>
  <r>
    <x v="1"/>
    <x v="27"/>
    <x v="3"/>
    <m/>
    <m/>
    <m/>
    <m/>
    <m/>
    <s v="?"/>
    <m/>
    <m/>
    <s v="1535"/>
    <m/>
    <m/>
    <m/>
    <s v="C -&gt; T"/>
    <s v="S -&gt; F"/>
    <x v="0"/>
    <s v="SNP (transition)"/>
    <s v="Substitution"/>
    <m/>
    <s v="rpoB_C1535T"/>
    <x v="0"/>
    <s v="R24"/>
    <n v="4"/>
  </r>
  <r>
    <x v="1"/>
    <x v="28"/>
    <x v="3"/>
    <m/>
    <m/>
    <m/>
    <m/>
    <m/>
    <s v="?"/>
    <m/>
    <m/>
    <s v="1535"/>
    <m/>
    <m/>
    <m/>
    <s v="C -&gt; T"/>
    <s v="S -&gt; F"/>
    <x v="0"/>
    <s v="SNP (transition)"/>
    <s v="Substitution"/>
    <m/>
    <s v="rpoB_C1535T"/>
    <x v="0"/>
    <s v="R3"/>
    <n v="5"/>
  </r>
  <r>
    <x v="1"/>
    <x v="29"/>
    <x v="6"/>
    <m/>
    <m/>
    <m/>
    <m/>
    <m/>
    <s v="?"/>
    <m/>
    <m/>
    <s v="1547"/>
    <m/>
    <m/>
    <m/>
    <s v="A -&gt; G"/>
    <s v="D -&gt; G"/>
    <x v="0"/>
    <s v="SNP (transition)"/>
    <s v="Substitution"/>
    <m/>
    <s v="rpoB_A1547G"/>
    <x v="0"/>
    <s v="R10"/>
    <n v="6"/>
  </r>
  <r>
    <x v="1"/>
    <x v="30"/>
    <x v="6"/>
    <m/>
    <m/>
    <m/>
    <m/>
    <m/>
    <s v="?"/>
    <m/>
    <m/>
    <s v="1547"/>
    <m/>
    <m/>
    <m/>
    <s v="A -&gt; G"/>
    <s v="D -&gt; G"/>
    <x v="0"/>
    <s v="SNP (transition)"/>
    <s v="Substitution"/>
    <m/>
    <s v="rpoB_A1547G"/>
    <x v="0"/>
    <s v="R32"/>
    <n v="7"/>
  </r>
  <r>
    <x v="1"/>
    <x v="31"/>
    <x v="6"/>
    <m/>
    <m/>
    <m/>
    <m/>
    <m/>
    <s v="?"/>
    <m/>
    <m/>
    <s v="1547"/>
    <m/>
    <m/>
    <m/>
    <s v="A -&gt; G"/>
    <s v="D -&gt; G"/>
    <x v="0"/>
    <s v="SNP (transition)"/>
    <s v="Substitution"/>
    <m/>
    <s v="rpoB_A1547G"/>
    <x v="0"/>
    <s v="R36"/>
    <n v="8"/>
  </r>
  <r>
    <x v="1"/>
    <x v="32"/>
    <x v="22"/>
    <m/>
    <m/>
    <m/>
    <m/>
    <m/>
    <s v="?"/>
    <m/>
    <m/>
    <s v="1565"/>
    <m/>
    <m/>
    <m/>
    <s v="C -&gt; T"/>
    <s v="S -&gt; F"/>
    <x v="0"/>
    <s v="SNP (transition)"/>
    <s v="Substitution"/>
    <m/>
    <s v="rpoB_C1565T"/>
    <x v="0"/>
    <s v="R29"/>
    <n v="9"/>
  </r>
  <r>
    <x v="1"/>
    <x v="33"/>
    <x v="22"/>
    <m/>
    <m/>
    <m/>
    <m/>
    <m/>
    <s v="?"/>
    <m/>
    <m/>
    <s v="1565"/>
    <m/>
    <m/>
    <m/>
    <s v="C -&gt; T"/>
    <s v="S -&gt; F"/>
    <x v="0"/>
    <s v="SNP (transition)"/>
    <s v="Substitution"/>
    <m/>
    <s v="rpoB_C1565T"/>
    <x v="0"/>
    <s v="R9"/>
    <n v="10"/>
  </r>
  <r>
    <x v="1"/>
    <x v="34"/>
    <x v="8"/>
    <m/>
    <m/>
    <m/>
    <m/>
    <m/>
    <s v="?"/>
    <m/>
    <m/>
    <s v="1576"/>
    <m/>
    <m/>
    <m/>
    <s v="C -&gt; A"/>
    <s v="H -&gt; N"/>
    <x v="0"/>
    <s v="SNP (transversion)"/>
    <s v="Substitution"/>
    <m/>
    <s v="rpoB_C1576A"/>
    <x v="0"/>
    <s v="R2"/>
    <n v="11"/>
  </r>
  <r>
    <x v="1"/>
    <x v="35"/>
    <x v="8"/>
    <m/>
    <m/>
    <m/>
    <m/>
    <m/>
    <s v="?"/>
    <m/>
    <m/>
    <s v="1576"/>
    <m/>
    <m/>
    <m/>
    <s v="C -&gt; A"/>
    <s v="H -&gt; N"/>
    <x v="0"/>
    <s v="SNP (transversion)"/>
    <s v="Substitution"/>
    <m/>
    <s v="rpoB_C1576A"/>
    <x v="0"/>
    <s v="R6"/>
    <n v="12"/>
  </r>
  <r>
    <x v="1"/>
    <x v="36"/>
    <x v="10"/>
    <m/>
    <m/>
    <m/>
    <m/>
    <m/>
    <s v="?"/>
    <m/>
    <m/>
    <s v="1576"/>
    <m/>
    <m/>
    <m/>
    <s v="C -&gt; T"/>
    <s v="H -&gt; Y"/>
    <x v="0"/>
    <s v="SNP (transition)"/>
    <s v="Substitution"/>
    <m/>
    <s v="rpoB_C1576T"/>
    <x v="0"/>
    <s v="R12"/>
    <n v="13"/>
  </r>
  <r>
    <x v="1"/>
    <x v="37"/>
    <x v="10"/>
    <m/>
    <m/>
    <m/>
    <m/>
    <m/>
    <s v="?"/>
    <m/>
    <m/>
    <s v="1576"/>
    <m/>
    <m/>
    <m/>
    <s v="C -&gt; T"/>
    <s v="H -&gt; Y"/>
    <x v="0"/>
    <s v="SNP (transition)"/>
    <s v="Substitution"/>
    <m/>
    <s v="rpoB_C1576T"/>
    <x v="0"/>
    <s v="R16"/>
    <n v="14"/>
  </r>
  <r>
    <x v="1"/>
    <x v="38"/>
    <x v="23"/>
    <m/>
    <m/>
    <m/>
    <m/>
    <m/>
    <s v="?"/>
    <m/>
    <m/>
    <s v="1586"/>
    <m/>
    <m/>
    <m/>
    <s v="G -&gt; T"/>
    <s v="R -&gt; L"/>
    <x v="0"/>
    <s v="SNP (transversion)"/>
    <s v="Substitution"/>
    <m/>
    <s v="rpoB_G1586T"/>
    <x v="0"/>
    <s v="R19"/>
    <n v="15"/>
  </r>
  <r>
    <x v="1"/>
    <x v="39"/>
    <x v="14"/>
    <m/>
    <m/>
    <m/>
    <m/>
    <m/>
    <s v="?"/>
    <m/>
    <m/>
    <s v="1592"/>
    <m/>
    <m/>
    <m/>
    <s v="C -&gt; T"/>
    <s v="S -&gt; F"/>
    <x v="0"/>
    <s v="SNP (transition)"/>
    <s v="Substitution"/>
    <m/>
    <s v="rpoB_C1592T"/>
    <x v="0"/>
    <s v="R26"/>
    <n v="16"/>
  </r>
  <r>
    <x v="1"/>
    <x v="40"/>
    <x v="19"/>
    <m/>
    <m/>
    <m/>
    <m/>
    <m/>
    <s v="?"/>
    <m/>
    <m/>
    <s v="1714"/>
    <m/>
    <m/>
    <m/>
    <s v="A -&gt; C"/>
    <s v="I -&gt; L"/>
    <x v="0"/>
    <s v="SNP (transversion)"/>
    <s v="Substitution"/>
    <m/>
    <s v="rpoB_A1714C"/>
    <x v="0"/>
    <s v="R14"/>
    <n v="17"/>
  </r>
  <r>
    <x v="1"/>
    <x v="41"/>
    <x v="19"/>
    <m/>
    <m/>
    <m/>
    <m/>
    <m/>
    <s v="?"/>
    <m/>
    <m/>
    <s v="1714"/>
    <m/>
    <m/>
    <m/>
    <s v="A -&gt; C"/>
    <s v="I -&gt; L"/>
    <x v="0"/>
    <s v="SNP (transversion)"/>
    <s v="Substitution"/>
    <m/>
    <s v="rpoB_A1714C"/>
    <x v="0"/>
    <s v="R28"/>
    <n v="18"/>
  </r>
  <r>
    <x v="1"/>
    <x v="42"/>
    <x v="24"/>
    <m/>
    <m/>
    <m/>
    <m/>
    <m/>
    <s v="?"/>
    <m/>
    <m/>
    <s v="1714"/>
    <m/>
    <m/>
    <m/>
    <s v="A -&gt; T"/>
    <s v="I -&gt; F"/>
    <x v="0"/>
    <s v="SNP (transversion)"/>
    <s v="Substitution"/>
    <m/>
    <s v="rpoB_A1714T"/>
    <x v="0"/>
    <s v="R18"/>
    <n v="19"/>
  </r>
  <r>
    <x v="1"/>
    <x v="43"/>
    <x v="24"/>
    <m/>
    <m/>
    <m/>
    <m/>
    <m/>
    <s v="?"/>
    <m/>
    <m/>
    <s v="1714"/>
    <m/>
    <m/>
    <m/>
    <s v="A -&gt; T"/>
    <s v="I -&gt; F"/>
    <x v="0"/>
    <s v="SNP (transversion)"/>
    <s v="Substitution"/>
    <m/>
    <s v="rpoB_A1714T"/>
    <x v="0"/>
    <s v="R38"/>
    <n v="20"/>
  </r>
  <r>
    <x v="1"/>
    <x v="44"/>
    <x v="20"/>
    <m/>
    <m/>
    <m/>
    <m/>
    <m/>
    <s v="?"/>
    <m/>
    <m/>
    <s v="1715"/>
    <m/>
    <m/>
    <m/>
    <s v="T -&gt; G"/>
    <s v="I -&gt; S"/>
    <x v="0"/>
    <s v="SNP (transversion)"/>
    <s v="Substitution"/>
    <m/>
    <s v="rpoB_T1715G"/>
    <x v="0"/>
    <s v="R23"/>
    <n v="21"/>
  </r>
  <r>
    <x v="1"/>
    <x v="45"/>
    <x v="20"/>
    <m/>
    <m/>
    <m/>
    <m/>
    <m/>
    <s v="?"/>
    <m/>
    <m/>
    <s v="1715"/>
    <m/>
    <m/>
    <m/>
    <s v="T -&gt; G"/>
    <s v="I -&gt; S"/>
    <x v="0"/>
    <s v="SNP (transversion)"/>
    <s v="Substitution"/>
    <m/>
    <s v="rpoB_T1715G"/>
    <x v="0"/>
    <s v="R25"/>
    <n v="22"/>
  </r>
  <r>
    <x v="1"/>
    <x v="46"/>
    <x v="20"/>
    <m/>
    <m/>
    <m/>
    <m/>
    <m/>
    <s v="?"/>
    <m/>
    <m/>
    <s v="1715"/>
    <m/>
    <m/>
    <m/>
    <s v="T -&gt; G"/>
    <s v="I -&gt; S"/>
    <x v="0"/>
    <s v="SNP (transversion)"/>
    <s v="Substitution"/>
    <m/>
    <s v="rpoB_T1715G"/>
    <x v="0"/>
    <s v="R30"/>
    <n v="23"/>
  </r>
  <r>
    <x v="1"/>
    <x v="47"/>
    <x v="20"/>
    <m/>
    <m/>
    <m/>
    <m/>
    <m/>
    <s v="?"/>
    <m/>
    <m/>
    <s v="1715"/>
    <m/>
    <m/>
    <m/>
    <s v="T -&gt; G"/>
    <s v="I -&gt; S"/>
    <x v="0"/>
    <s v="SNP (transversion)"/>
    <s v="Substitution"/>
    <m/>
    <s v="rpoB_T1715G"/>
    <x v="0"/>
    <s v="R37"/>
    <n v="24"/>
  </r>
  <r>
    <x v="1"/>
    <x v="13"/>
    <x v="25"/>
    <m/>
    <m/>
    <m/>
    <m/>
    <m/>
    <m/>
    <m/>
    <m/>
    <m/>
    <m/>
    <m/>
    <m/>
    <m/>
    <s v="S -&gt; P"/>
    <x v="0"/>
    <m/>
    <m/>
    <m/>
    <s v="rpoB_T1534C, mutL_1065+G"/>
    <x v="1"/>
    <s v="R22"/>
    <m/>
  </r>
  <r>
    <x v="1"/>
    <x v="13"/>
    <x v="26"/>
    <m/>
    <m/>
    <m/>
    <m/>
    <m/>
    <m/>
    <m/>
    <m/>
    <m/>
    <m/>
    <m/>
    <m/>
    <m/>
    <s v="p -&gt; 1"/>
    <x v="0"/>
    <m/>
    <m/>
    <m/>
    <s v="lplT_(C)41015(C)3, rpoB_A1547G"/>
    <x v="1"/>
    <s v="R31"/>
    <m/>
  </r>
  <r>
    <x v="1"/>
    <x v="13"/>
    <x v="27"/>
    <m/>
    <m/>
    <m/>
    <m/>
    <m/>
    <m/>
    <m/>
    <m/>
    <m/>
    <m/>
    <m/>
    <m/>
    <m/>
    <s v="I -&gt; S"/>
    <x v="0"/>
    <m/>
    <m/>
    <m/>
    <s v="rpoB_T1715G, ulaA_T1052G"/>
    <x v="1"/>
    <s v="R33"/>
    <m/>
  </r>
  <r>
    <x v="1"/>
    <x v="13"/>
    <x v="28"/>
    <m/>
    <m/>
    <m/>
    <m/>
    <m/>
    <m/>
    <m/>
    <m/>
    <m/>
    <m/>
    <m/>
    <m/>
    <m/>
    <s v="Y -&gt; ,"/>
    <x v="0"/>
    <m/>
    <m/>
    <m/>
    <s v="hyfG_T511C, feoB_(G)52101(G)6, intergenic_A4108737G, rpoB_T1534C, mutL_(G)4151(G)3"/>
    <x v="1"/>
    <s v="R34"/>
    <m/>
  </r>
  <r>
    <x v="1"/>
    <x v="13"/>
    <x v="29"/>
    <m/>
    <m/>
    <m/>
    <m/>
    <m/>
    <m/>
    <m/>
    <m/>
    <m/>
    <m/>
    <m/>
    <m/>
    <m/>
    <s v="p -&gt; 1"/>
    <x v="0"/>
    <m/>
    <m/>
    <m/>
    <s v="intergenic_T661503G, rpoB_T1534C"/>
    <x v="1"/>
    <s v="R7"/>
    <m/>
  </r>
  <r>
    <x v="1"/>
    <x v="13"/>
    <x v="30"/>
    <m/>
    <m/>
    <m/>
    <m/>
    <m/>
    <m/>
    <m/>
    <m/>
    <m/>
    <m/>
    <m/>
    <m/>
    <m/>
    <s v="na"/>
    <x v="0"/>
    <m/>
    <m/>
    <m/>
    <s v="cydA_185-A"/>
    <x v="1"/>
    <s v="S14"/>
    <m/>
  </r>
  <r>
    <x v="1"/>
    <x v="13"/>
    <x v="31"/>
    <m/>
    <m/>
    <m/>
    <m/>
    <m/>
    <m/>
    <m/>
    <m/>
    <m/>
    <m/>
    <m/>
    <m/>
    <m/>
    <s v="cydA_DQAV1010V"/>
    <x v="0"/>
    <m/>
    <m/>
    <m/>
    <s v="cydA_1010-ACCAGGCGG"/>
    <x v="1"/>
    <s v="S15"/>
    <m/>
  </r>
  <r>
    <x v="1"/>
    <x v="13"/>
    <x v="32"/>
    <m/>
    <m/>
    <m/>
    <m/>
    <m/>
    <m/>
    <m/>
    <m/>
    <m/>
    <m/>
    <m/>
    <m/>
    <m/>
    <s v="na"/>
    <x v="0"/>
    <m/>
    <m/>
    <m/>
    <s v="cydB_167-AC"/>
    <x v="1"/>
    <s v="S18"/>
    <m/>
  </r>
  <r>
    <x v="1"/>
    <x v="13"/>
    <x v="33"/>
    <m/>
    <m/>
    <m/>
    <m/>
    <m/>
    <m/>
    <m/>
    <m/>
    <m/>
    <m/>
    <m/>
    <m/>
    <m/>
    <s v="hemB_R646S"/>
    <x v="0"/>
    <m/>
    <m/>
    <m/>
    <s v="hemB_G646T"/>
    <x v="1"/>
    <s v="S19"/>
    <m/>
  </r>
  <r>
    <x v="1"/>
    <x v="13"/>
    <x v="34"/>
    <m/>
    <m/>
    <m/>
    <m/>
    <m/>
    <m/>
    <m/>
    <m/>
    <m/>
    <m/>
    <m/>
    <m/>
    <m/>
    <s v="cydB_G79S"/>
    <x v="0"/>
    <m/>
    <m/>
    <m/>
    <s v="cydB_G79A"/>
    <x v="1"/>
    <s v="S2"/>
    <m/>
  </r>
  <r>
    <x v="1"/>
    <x v="13"/>
    <x v="35"/>
    <m/>
    <m/>
    <m/>
    <m/>
    <m/>
    <m/>
    <m/>
    <m/>
    <m/>
    <m/>
    <m/>
    <m/>
    <m/>
    <s v="ubiB_L1391R"/>
    <x v="0"/>
    <m/>
    <m/>
    <m/>
    <s v="ubiB_T1391G"/>
    <x v="1"/>
    <s v="S21"/>
    <m/>
  </r>
  <r>
    <x v="1"/>
    <x v="13"/>
    <x v="36"/>
    <m/>
    <m/>
    <m/>
    <m/>
    <m/>
    <m/>
    <m/>
    <m/>
    <m/>
    <m/>
    <m/>
    <m/>
    <m/>
    <s v="na, ybhF_I802L"/>
    <x v="0"/>
    <m/>
    <m/>
    <m/>
    <s v="nfrA_C2208T, ybhF_T802G"/>
    <x v="1"/>
    <s v="S22"/>
    <m/>
  </r>
  <r>
    <x v="1"/>
    <x v="13"/>
    <x v="37"/>
    <m/>
    <m/>
    <m/>
    <m/>
    <m/>
    <m/>
    <m/>
    <m/>
    <m/>
    <m/>
    <m/>
    <m/>
    <m/>
    <s v="na, na, cydA_T841P"/>
    <x v="0"/>
    <m/>
    <m/>
    <m/>
    <s v="cydA_829-CA, cydA_GAGGA835T, cydA_A841C"/>
    <x v="1"/>
    <s v="S24"/>
    <m/>
  </r>
  <r>
    <x v="1"/>
    <x v="13"/>
    <x v="38"/>
    <m/>
    <m/>
    <m/>
    <m/>
    <m/>
    <m/>
    <m/>
    <m/>
    <m/>
    <m/>
    <m/>
    <m/>
    <m/>
    <s v="na"/>
    <x v="0"/>
    <m/>
    <m/>
    <m/>
    <s v="cydA_C31T"/>
    <x v="1"/>
    <s v="S3"/>
    <m/>
  </r>
  <r>
    <x v="1"/>
    <x v="13"/>
    <x v="39"/>
    <m/>
    <m/>
    <m/>
    <m/>
    <m/>
    <m/>
    <m/>
    <m/>
    <m/>
    <m/>
    <m/>
    <m/>
    <m/>
    <s v="na"/>
    <x v="0"/>
    <m/>
    <m/>
    <m/>
    <s v="cydA_708-T"/>
    <x v="1"/>
    <s v="S4"/>
    <m/>
  </r>
  <r>
    <x v="1"/>
    <x v="13"/>
    <x v="40"/>
    <m/>
    <m/>
    <m/>
    <m/>
    <m/>
    <m/>
    <m/>
    <m/>
    <m/>
    <m/>
    <m/>
    <m/>
    <m/>
    <s v="na"/>
    <x v="0"/>
    <m/>
    <m/>
    <m/>
    <s v="cydB_C471G"/>
    <x v="1"/>
    <s v="S5"/>
    <m/>
  </r>
  <r>
    <x v="1"/>
    <x v="13"/>
    <x v="41"/>
    <m/>
    <m/>
    <m/>
    <m/>
    <m/>
    <m/>
    <m/>
    <m/>
    <m/>
    <m/>
    <m/>
    <m/>
    <m/>
    <s v="na, ubiH_M2R"/>
    <x v="0"/>
    <m/>
    <m/>
    <m/>
    <s v="pepP_A1324C, ubiH_A2C"/>
    <x v="1"/>
    <s v="S6"/>
    <m/>
  </r>
  <r>
    <x v="1"/>
    <x v="13"/>
    <x v="42"/>
    <m/>
    <m/>
    <m/>
    <m/>
    <m/>
    <m/>
    <m/>
    <m/>
    <m/>
    <m/>
    <m/>
    <m/>
    <m/>
    <s v="cydB_Q181S"/>
    <x v="0"/>
    <m/>
    <m/>
    <m/>
    <s v="cydB_CA181TC"/>
    <x v="1"/>
    <s v="S7"/>
    <m/>
  </r>
  <r>
    <x v="1"/>
    <x v="13"/>
    <x v="43"/>
    <m/>
    <m/>
    <m/>
    <m/>
    <m/>
    <m/>
    <m/>
    <m/>
    <m/>
    <m/>
    <m/>
    <m/>
    <m/>
    <s v="na, na"/>
    <x v="0"/>
    <m/>
    <m/>
    <m/>
    <s v="cydA_(A)3627(A)2, cydA_(T)2645(T)3"/>
    <x v="1"/>
    <s v="S8"/>
    <m/>
  </r>
  <r>
    <x v="1"/>
    <x v="13"/>
    <x v="44"/>
    <m/>
    <m/>
    <m/>
    <m/>
    <m/>
    <m/>
    <m/>
    <m/>
    <m/>
    <m/>
    <m/>
    <m/>
    <m/>
    <s v="na"/>
    <x v="0"/>
    <m/>
    <m/>
    <m/>
    <s v="cydB_352-A"/>
    <x v="1"/>
    <s v="S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EE5B2-2FA3-4F88-99B5-2370C086E94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4" firstHeaderRow="1" firstDataRow="2" firstDataCol="1" rowPageCount="2" colPageCount="1"/>
  <pivotFields count="26">
    <pivotField axis="axisCol" showAll="0" sortType="ascending">
      <items count="3">
        <item x="0"/>
        <item x="1"/>
        <item t="default"/>
      </items>
    </pivotField>
    <pivotField axis="axisRow" showAll="0">
      <items count="115">
        <item m="1" x="48"/>
        <item m="1" x="50"/>
        <item m="1" x="51"/>
        <item m="1" x="52"/>
        <item m="1" x="53"/>
        <item m="1" x="55"/>
        <item m="1" x="57"/>
        <item m="1" x="58"/>
        <item m="1" x="81"/>
        <item m="1" x="102"/>
        <item m="1" x="103"/>
        <item m="1" x="104"/>
        <item m="1" x="105"/>
        <item m="1" x="106"/>
        <item m="1" x="107"/>
        <item m="1" x="109"/>
        <item m="1" x="110"/>
        <item m="1" x="112"/>
        <item m="1" x="74"/>
        <item m="1" x="86"/>
        <item m="1" x="87"/>
        <item m="1" x="88"/>
        <item m="1" x="89"/>
        <item m="1" x="90"/>
        <item m="1" x="93"/>
        <item m="1" x="95"/>
        <item m="1" x="96"/>
        <item m="1" x="67"/>
        <item m="1" x="49"/>
        <item m="1" x="101"/>
        <item m="1" x="85"/>
        <item m="1" x="75"/>
        <item m="1" x="62"/>
        <item m="1" x="69"/>
        <item m="1" x="76"/>
        <item m="1" x="91"/>
        <item m="1" x="111"/>
        <item m="1" x="59"/>
        <item m="1" x="64"/>
        <item m="1" x="71"/>
        <item m="1" x="78"/>
        <item m="1" x="56"/>
        <item m="1" x="63"/>
        <item m="1" x="70"/>
        <item m="1" x="77"/>
        <item m="1" x="92"/>
        <item m="1" x="113"/>
        <item m="1" x="60"/>
        <item m="1" x="65"/>
        <item m="1" x="72"/>
        <item m="1" x="80"/>
        <item m="1" x="97"/>
        <item m="1" x="98"/>
        <item m="1" x="99"/>
        <item m="1" x="100"/>
        <item m="1" x="68"/>
        <item m="1" x="82"/>
        <item m="1" x="83"/>
        <item m="1" x="84"/>
        <item m="1" x="61"/>
        <item m="1" x="54"/>
        <item m="1" x="108"/>
        <item m="1" x="94"/>
        <item m="1" x="79"/>
        <item m="1" x="73"/>
        <item m="1" x="6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dataField="1" showAll="0" sortType="ascending">
      <items count="46">
        <item x="43"/>
        <item x="31"/>
        <item x="30"/>
        <item x="39"/>
        <item x="37"/>
        <item x="38"/>
        <item x="32"/>
        <item x="44"/>
        <item x="40"/>
        <item x="42"/>
        <item x="34"/>
        <item x="33"/>
        <item x="28"/>
        <item x="29"/>
        <item x="26"/>
        <item x="36"/>
        <item x="41"/>
        <item sd="0" x="4"/>
        <item sd="0" x="5"/>
        <item x="6"/>
        <item sd="0" x="7"/>
        <item sd="0" x="11"/>
        <item sd="0" x="19"/>
        <item sd="0" x="24"/>
        <item sd="0" x="0"/>
        <item sd="0" x="3"/>
        <item sd="0" x="22"/>
        <item sd="0" x="8"/>
        <item sd="0" x="9"/>
        <item sd="0" x="10"/>
        <item sd="0" x="14"/>
        <item sd="0" x="18"/>
        <item sd="0" x="21"/>
        <item sd="0" x="12"/>
        <item sd="0" x="23"/>
        <item sd="0" x="17"/>
        <item sd="0" x="1"/>
        <item sd="0" x="2"/>
        <item x="25"/>
        <item sd="0" x="16"/>
        <item sd="0" x="15"/>
        <item sd="0" x="20"/>
        <item x="27"/>
        <item x="3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dragToRow="0" dragToCol="0" dragToPage="0" showAll="0" defaultSubtotal="0"/>
  </pivotFields>
  <rowFields count="2">
    <field x="2"/>
    <field x="1"/>
  </rowFields>
  <rowItems count="29">
    <i>
      <x v="17"/>
    </i>
    <i>
      <x v="18"/>
    </i>
    <i>
      <x v="19"/>
    </i>
    <i r="1">
      <x v="72"/>
    </i>
    <i r="1">
      <x v="95"/>
    </i>
    <i r="1">
      <x v="96"/>
    </i>
    <i r="1">
      <x v="97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2">
    <pageField fld="22" item="1" hier="-1"/>
    <pageField fld="17" item="1" hier="-1"/>
  </pageFields>
  <dataFields count="1">
    <dataField name="Count of Mutation ID (with reference to ecoli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D8D7D-3A44-40D2-80C7-46BD801A3362}" name="Table1" displayName="Table1" ref="A1:Y69" totalsRowShown="0">
  <autoFilter ref="A1:Y69" xr:uid="{687D8D7D-3A44-40D2-80C7-46BD801A3362}"/>
  <tableColumns count="25">
    <tableColumn id="1" xr3:uid="{BDC3D213-9CCA-40DC-ACDC-ED573A11DFEB}" name="Species" dataDxfId="3"/>
    <tableColumn id="2" xr3:uid="{A44200C6-627E-4BB8-96E9-A4EBDE584B94}" name="Strain ID">
      <calculatedColumnFormula>IF(Table1[[#This Row],[Passed Screening]], "U_" &amp; (IF(Table1[[#This Row],[Species]] = "Acinetobacter baylyi", "A.b_", IF(Table1[[#This Row],[Species]] = "Escherichia coli", "E.c_", "Unkown"))) &amp; Table1[[#This Row],[ID Number]],"No ID, not usable")</calculatedColumnFormula>
    </tableColumn>
    <tableColumn id="3" xr3:uid="{4E40C874-CCB1-4153-A069-62B199DDF105}" name="Mutation ID (with reference to Ecoli)" dataDxfId="2">
      <calculatedColumnFormula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calculatedColumnFormula>
    </tableColumn>
    <tableColumn id="4" xr3:uid="{BB65AC22-088C-453B-B357-DCAA29842BF7}" name="Project ID"/>
    <tableColumn id="5" xr3:uid="{2A4511BF-B291-49C7-BDAD-1A3546AD3A80}" name="Lab ID"/>
    <tableColumn id="6" xr3:uid="{0ECAC7D9-7572-4966-BE91-2B0FE7CB3C3B}" name="Type Strain"/>
    <tableColumn id="7" xr3:uid="{78640691-7066-47E5-8092-5DF1919AFC50}" name="Project"/>
    <tableColumn id="8" xr3:uid="{B0E3252C-9490-4AEA-BACE-DA55881ECE2B}" name="Ancestor"/>
    <tableColumn id="9" xr3:uid="{8DAD9FAD-AEA7-4C0D-AA27-6CD1AB4C7412}" name="Region"/>
    <tableColumn id="10" xr3:uid="{904EF5B8-FB39-446A-AD86-A39F335BE6FC}" name="Genome Pos."/>
    <tableColumn id="11" xr3:uid="{E9B3E422-BB9D-4620-8C4C-879F9FDCD8AF}" name="Ref. Version"/>
    <tableColumn id="12" xr3:uid="{A2CCACD7-0EEF-4C00-8EAA-8A924402AAC1}" name="Gene Pos. (with reference to Ecoli)" dataDxfId="1"/>
    <tableColumn id="13" xr3:uid="{C9A3B5FA-17E7-4586-B750-88D613716C9B}" name="E. coli Pos."/>
    <tableColumn id="14" xr3:uid="{A8C4C600-759C-447E-8A5E-C66F25B36616}" name="AA Pos."/>
    <tableColumn id="15" xr3:uid="{F97F6D5C-B1AD-445D-92A7-6769C898D4FE}" name="Codon Change"/>
    <tableColumn id="16" xr3:uid="{73413F66-55D7-45D3-876C-C1C58AC7A28B}" name="Nuc. Change"/>
    <tableColumn id="17" xr3:uid="{B80B01A0-94D8-433C-B079-2B9DCF172BD5}" name="AA Change"/>
    <tableColumn id="25" xr3:uid="{E9A35E75-4226-4AC2-9F74-A8DA0E733988}" name="Causes amino acid change" dataDxfId="0">
      <calculatedColumnFormula>IF(LEFT(Table1[[#This Row],[AA Change]],1) = (RIGHT(Table1[[#This Row],[AA Change]],1)),FALSE, TRUE)</calculatedColumnFormula>
    </tableColumn>
    <tableColumn id="18" xr3:uid="{51F1CADE-01DB-4278-8DF9-8332A966EDBA}" name="Polymorphism"/>
    <tableColumn id="19" xr3:uid="{17EF9788-5744-414D-B6F3-8E7144729534}" name="Effect"/>
    <tableColumn id="20" xr3:uid="{43CD4D2E-736F-4BE5-9345-C7B8D9AB4519}" name="Other comments"/>
    <tableColumn id="24" xr3:uid="{387F289E-B4B5-4494-B5C3-6701CCA3D097}" name="original gene reference"/>
    <tableColumn id="22" xr3:uid="{503B14F0-06A7-4265-921D-443AA3D4C5E3}" name="Passed Screening"/>
    <tableColumn id="21" xr3:uid="{6922A49D-3008-433B-8FEE-E9F856F61FD5}" name="Old Strain ID"/>
    <tableColumn id="23" xr3:uid="{959E36FC-CFDF-447F-968B-BE1B835AFC8E}" name="I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ECB6D-4C1D-4298-8133-0BDFE99A5BD7}">
  <dimension ref="A1:Y69"/>
  <sheetViews>
    <sheetView tabSelected="1" workbookViewId="0">
      <selection activeCell="M17" sqref="M17"/>
    </sheetView>
  </sheetViews>
  <sheetFormatPr defaultRowHeight="14.5" x14ac:dyDescent="0.35"/>
  <cols>
    <col min="1" max="1" width="18.1796875" bestFit="1" customWidth="1"/>
    <col min="2" max="2" width="15.54296875" bestFit="1" customWidth="1"/>
    <col min="3" max="3" width="24.90625" customWidth="1"/>
    <col min="4" max="4" width="11.08984375" hidden="1" customWidth="1"/>
    <col min="5" max="5" width="0" hidden="1" customWidth="1"/>
    <col min="6" max="6" width="12.1796875" hidden="1" customWidth="1"/>
    <col min="7" max="7" width="8.81640625" hidden="1" customWidth="1"/>
    <col min="8" max="8" width="10.26953125" hidden="1" customWidth="1"/>
    <col min="10" max="10" width="13.90625" hidden="1" customWidth="1"/>
    <col min="11" max="11" width="12.90625" hidden="1" customWidth="1"/>
    <col min="12" max="12" width="11.1796875" customWidth="1"/>
    <col min="13" max="13" width="11.6328125" customWidth="1"/>
    <col min="14" max="14" width="9.1796875" hidden="1" customWidth="1"/>
    <col min="15" max="15" width="14.90625" hidden="1" customWidth="1"/>
    <col min="16" max="16" width="13.1796875" customWidth="1"/>
    <col min="17" max="18" width="11.81640625" customWidth="1"/>
    <col min="19" max="19" width="14.90625" customWidth="1"/>
    <col min="21" max="22" width="17" customWidth="1"/>
    <col min="24" max="24" width="18.54296875" bestFit="1" customWidth="1"/>
  </cols>
  <sheetData>
    <row r="1" spans="1:25" x14ac:dyDescent="0.35">
      <c r="A1" t="s">
        <v>0</v>
      </c>
      <c r="B1" t="s">
        <v>3</v>
      </c>
      <c r="C1" t="s">
        <v>299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300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307</v>
      </c>
      <c r="S1" t="s">
        <v>17</v>
      </c>
      <c r="T1" t="s">
        <v>18</v>
      </c>
      <c r="U1" s="2" t="s">
        <v>19</v>
      </c>
      <c r="V1" s="2" t="s">
        <v>284</v>
      </c>
      <c r="W1" t="s">
        <v>283</v>
      </c>
      <c r="X1" s="3" t="s">
        <v>309</v>
      </c>
      <c r="Y1" t="s">
        <v>310</v>
      </c>
    </row>
    <row r="2" spans="1:25" x14ac:dyDescent="0.35">
      <c r="A2" s="1" t="s">
        <v>1</v>
      </c>
      <c r="B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</v>
      </c>
      <c r="C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rpoB_C1527G</v>
      </c>
      <c r="D2" t="s">
        <v>154</v>
      </c>
      <c r="E2" t="s">
        <v>155</v>
      </c>
      <c r="F2" t="s">
        <v>156</v>
      </c>
      <c r="G2" s="2" t="s">
        <v>120</v>
      </c>
      <c r="H2" t="s">
        <v>24</v>
      </c>
      <c r="I2" t="s">
        <v>57</v>
      </c>
      <c r="J2" s="5">
        <v>303687</v>
      </c>
      <c r="L2" s="11">
        <v>1548</v>
      </c>
      <c r="N2">
        <v>516</v>
      </c>
      <c r="O2" t="s">
        <v>157</v>
      </c>
      <c r="P2" t="s">
        <v>76</v>
      </c>
      <c r="Q2" t="s">
        <v>158</v>
      </c>
      <c r="R2" t="b">
        <f>IF(LEFT(Table1[[#This Row],[AA Change]],1) = (RIGHT(Table1[[#This Row],[AA Change]],1)),FALSE, TRUE)</f>
        <v>1</v>
      </c>
      <c r="S2" t="s">
        <v>51</v>
      </c>
      <c r="T2" t="s">
        <v>38</v>
      </c>
      <c r="U2" s="2"/>
      <c r="V2" s="2" t="s">
        <v>153</v>
      </c>
      <c r="W2" t="b">
        <v>1</v>
      </c>
      <c r="X2" t="s">
        <v>152</v>
      </c>
      <c r="Y2">
        <v>1</v>
      </c>
    </row>
    <row r="3" spans="1:25" x14ac:dyDescent="0.35">
      <c r="A3" s="1" t="s">
        <v>1</v>
      </c>
      <c r="B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U_A.b_2</v>
      </c>
      <c r="C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rpoB_T1532C</v>
      </c>
      <c r="D3" t="s">
        <v>149</v>
      </c>
      <c r="E3" t="s">
        <v>150</v>
      </c>
      <c r="F3" t="s">
        <v>151</v>
      </c>
      <c r="G3" s="2" t="s">
        <v>120</v>
      </c>
      <c r="H3" t="s">
        <v>24</v>
      </c>
      <c r="I3" t="s">
        <v>57</v>
      </c>
      <c r="J3" s="5">
        <v>303692</v>
      </c>
      <c r="L3" s="11">
        <v>1553</v>
      </c>
      <c r="N3">
        <v>518</v>
      </c>
      <c r="O3" t="s">
        <v>127</v>
      </c>
      <c r="P3" t="s">
        <v>43</v>
      </c>
      <c r="Q3" t="s">
        <v>128</v>
      </c>
      <c r="R3" t="b">
        <f>IF(LEFT(Table1[[#This Row],[AA Change]],1) = (RIGHT(Table1[[#This Row],[AA Change]],1)),FALSE, TRUE)</f>
        <v>1</v>
      </c>
      <c r="S3" t="s">
        <v>37</v>
      </c>
      <c r="T3" t="s">
        <v>38</v>
      </c>
      <c r="U3" s="2"/>
      <c r="V3" s="2" t="s">
        <v>148</v>
      </c>
      <c r="W3" t="b">
        <v>1</v>
      </c>
      <c r="X3" t="s">
        <v>147</v>
      </c>
      <c r="Y3">
        <v>2</v>
      </c>
    </row>
    <row r="4" spans="1:25" x14ac:dyDescent="0.35">
      <c r="A4" s="1" t="s">
        <v>1</v>
      </c>
      <c r="B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U_A.b_3</v>
      </c>
      <c r="C4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rpoB_T1534C</v>
      </c>
      <c r="D4" s="3" t="s">
        <v>40</v>
      </c>
      <c r="E4" t="s">
        <v>41</v>
      </c>
      <c r="F4" t="s">
        <v>39</v>
      </c>
      <c r="G4" t="s">
        <v>23</v>
      </c>
      <c r="H4" t="s">
        <v>24</v>
      </c>
      <c r="I4" t="s">
        <v>57</v>
      </c>
      <c r="L4" s="10">
        <v>1555</v>
      </c>
      <c r="N4" s="3">
        <v>519</v>
      </c>
      <c r="O4" s="3" t="s">
        <v>42</v>
      </c>
      <c r="P4" s="3" t="s">
        <v>43</v>
      </c>
      <c r="Q4" s="3" t="s">
        <v>44</v>
      </c>
      <c r="R4" s="3" t="b">
        <f>IF(LEFT(Table1[[#This Row],[AA Change]],1) = (RIGHT(Table1[[#This Row],[AA Change]],1)),FALSE, TRUE)</f>
        <v>1</v>
      </c>
      <c r="S4" s="3" t="s">
        <v>37</v>
      </c>
      <c r="T4" s="3" t="s">
        <v>38</v>
      </c>
      <c r="V4" t="s">
        <v>40</v>
      </c>
      <c r="W4" t="b">
        <v>1</v>
      </c>
      <c r="X4" t="s">
        <v>39</v>
      </c>
      <c r="Y4">
        <v>3</v>
      </c>
    </row>
    <row r="5" spans="1:25" x14ac:dyDescent="0.35">
      <c r="A5" s="1" t="s">
        <v>1</v>
      </c>
      <c r="B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U_A.b_4</v>
      </c>
      <c r="C5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rpoB_C1535T</v>
      </c>
      <c r="D5" t="s">
        <v>52</v>
      </c>
      <c r="E5" t="s">
        <v>52</v>
      </c>
      <c r="F5" t="s">
        <v>54</v>
      </c>
      <c r="G5" t="s">
        <v>55</v>
      </c>
      <c r="H5" t="s">
        <v>56</v>
      </c>
      <c r="I5" t="s">
        <v>57</v>
      </c>
      <c r="J5">
        <v>304011</v>
      </c>
      <c r="K5" t="s">
        <v>57</v>
      </c>
      <c r="L5" s="11">
        <v>1556</v>
      </c>
      <c r="N5">
        <v>519</v>
      </c>
      <c r="O5" t="s">
        <v>58</v>
      </c>
      <c r="P5" t="s">
        <v>35</v>
      </c>
      <c r="Q5" t="s">
        <v>59</v>
      </c>
      <c r="R5" t="b">
        <f>IF(LEFT(Table1[[#This Row],[AA Change]],1) = (RIGHT(Table1[[#This Row],[AA Change]],1)),FALSE, TRUE)</f>
        <v>1</v>
      </c>
      <c r="S5" t="s">
        <v>37</v>
      </c>
      <c r="T5" t="s">
        <v>38</v>
      </c>
      <c r="V5" t="s">
        <v>53</v>
      </c>
      <c r="W5" t="b">
        <v>1</v>
      </c>
      <c r="X5" t="s">
        <v>52</v>
      </c>
      <c r="Y5">
        <v>4</v>
      </c>
    </row>
    <row r="6" spans="1:25" x14ac:dyDescent="0.35">
      <c r="A6" s="1" t="s">
        <v>1</v>
      </c>
      <c r="B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U_A.b_5</v>
      </c>
      <c r="C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rpoB_A1538T</v>
      </c>
      <c r="D6" s="9" t="s">
        <v>188</v>
      </c>
      <c r="E6" t="s">
        <v>189</v>
      </c>
      <c r="F6" t="s">
        <v>190</v>
      </c>
      <c r="G6" s="2" t="s">
        <v>191</v>
      </c>
      <c r="H6" t="s">
        <v>24</v>
      </c>
      <c r="I6" t="s">
        <v>57</v>
      </c>
      <c r="J6" t="s">
        <v>192</v>
      </c>
      <c r="L6" s="11">
        <v>1559</v>
      </c>
      <c r="N6">
        <v>520</v>
      </c>
      <c r="O6" t="s">
        <v>192</v>
      </c>
      <c r="P6" t="s">
        <v>193</v>
      </c>
      <c r="Q6" t="s">
        <v>194</v>
      </c>
      <c r="R6" t="b">
        <f>IF(LEFT(Table1[[#This Row],[AA Change]],1) = (RIGHT(Table1[[#This Row],[AA Change]],1)),FALSE, TRUE)</f>
        <v>1</v>
      </c>
      <c r="S6" t="s">
        <v>51</v>
      </c>
      <c r="T6" t="s">
        <v>38</v>
      </c>
      <c r="U6" t="s">
        <v>301</v>
      </c>
      <c r="V6" t="s">
        <v>187</v>
      </c>
      <c r="W6" t="b">
        <v>1</v>
      </c>
      <c r="X6" t="s">
        <v>186</v>
      </c>
      <c r="Y6">
        <v>5</v>
      </c>
    </row>
    <row r="7" spans="1:25" x14ac:dyDescent="0.35">
      <c r="A7" s="1" t="s">
        <v>1</v>
      </c>
      <c r="B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U_A.b_6</v>
      </c>
      <c r="C7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rpoB_A1547C</v>
      </c>
      <c r="D7" s="3" t="s">
        <v>46</v>
      </c>
      <c r="E7" t="s">
        <v>47</v>
      </c>
      <c r="F7" t="s">
        <v>45</v>
      </c>
      <c r="G7" t="s">
        <v>23</v>
      </c>
      <c r="H7" t="s">
        <v>24</v>
      </c>
      <c r="I7" t="s">
        <v>57</v>
      </c>
      <c r="L7" s="10">
        <v>1568</v>
      </c>
      <c r="N7" s="3">
        <v>523</v>
      </c>
      <c r="O7" s="3" t="s">
        <v>48</v>
      </c>
      <c r="P7" s="3" t="s">
        <v>49</v>
      </c>
      <c r="Q7" s="3" t="s">
        <v>50</v>
      </c>
      <c r="R7" s="3" t="b">
        <f>IF(LEFT(Table1[[#This Row],[AA Change]],1) = (RIGHT(Table1[[#This Row],[AA Change]],1)),FALSE, TRUE)</f>
        <v>1</v>
      </c>
      <c r="S7" s="3" t="s">
        <v>51</v>
      </c>
      <c r="T7" s="3" t="s">
        <v>38</v>
      </c>
      <c r="V7" t="s">
        <v>46</v>
      </c>
      <c r="W7" t="b">
        <v>1</v>
      </c>
      <c r="X7" t="s">
        <v>45</v>
      </c>
      <c r="Y7">
        <v>6</v>
      </c>
    </row>
    <row r="8" spans="1:25" x14ac:dyDescent="0.35">
      <c r="A8" s="1" t="s">
        <v>1</v>
      </c>
      <c r="B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U_A.b_7</v>
      </c>
      <c r="C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rpoB_A1547G</v>
      </c>
      <c r="D8" t="s">
        <v>181</v>
      </c>
      <c r="E8" t="s">
        <v>182</v>
      </c>
      <c r="F8" t="s">
        <v>183</v>
      </c>
      <c r="G8" s="2" t="s">
        <v>120</v>
      </c>
      <c r="H8" t="s">
        <v>24</v>
      </c>
      <c r="I8" t="s">
        <v>57</v>
      </c>
      <c r="J8" s="5">
        <v>303707</v>
      </c>
      <c r="L8" s="11">
        <v>1568</v>
      </c>
      <c r="N8">
        <v>523</v>
      </c>
      <c r="O8" t="s">
        <v>184</v>
      </c>
      <c r="P8" t="s">
        <v>68</v>
      </c>
      <c r="Q8" t="s">
        <v>185</v>
      </c>
      <c r="R8" t="b">
        <f>IF(LEFT(Table1[[#This Row],[AA Change]],1) = (RIGHT(Table1[[#This Row],[AA Change]],1)),FALSE, TRUE)</f>
        <v>1</v>
      </c>
      <c r="S8" t="s">
        <v>37</v>
      </c>
      <c r="T8" t="s">
        <v>38</v>
      </c>
      <c r="U8" s="2"/>
      <c r="V8" s="2" t="s">
        <v>180</v>
      </c>
      <c r="W8" t="b">
        <v>1</v>
      </c>
      <c r="X8" t="s">
        <v>179</v>
      </c>
      <c r="Y8">
        <v>7</v>
      </c>
    </row>
    <row r="9" spans="1:25" x14ac:dyDescent="0.35">
      <c r="A9" s="1" t="s">
        <v>1</v>
      </c>
      <c r="B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U_A.b_8</v>
      </c>
      <c r="C9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rpoB_A1552G</v>
      </c>
      <c r="D9" t="s">
        <v>62</v>
      </c>
      <c r="E9" t="s">
        <v>63</v>
      </c>
      <c r="F9" t="s">
        <v>64</v>
      </c>
      <c r="G9" t="s">
        <v>65</v>
      </c>
      <c r="H9" t="s">
        <v>24</v>
      </c>
      <c r="I9" t="s">
        <v>57</v>
      </c>
      <c r="J9" s="5">
        <v>303709</v>
      </c>
      <c r="K9" s="5" t="s">
        <v>66</v>
      </c>
      <c r="L9" s="11">
        <v>1573</v>
      </c>
      <c r="M9" s="5"/>
      <c r="N9" s="3">
        <v>525</v>
      </c>
      <c r="O9" t="s">
        <v>67</v>
      </c>
      <c r="P9" t="s">
        <v>68</v>
      </c>
      <c r="Q9" t="s">
        <v>69</v>
      </c>
      <c r="R9" t="b">
        <f>IF(LEFT(Table1[[#This Row],[AA Change]],1) = (RIGHT(Table1[[#This Row],[AA Change]],1)),FALSE, TRUE)</f>
        <v>1</v>
      </c>
      <c r="S9" t="s">
        <v>37</v>
      </c>
      <c r="T9" t="s">
        <v>38</v>
      </c>
      <c r="U9" s="2"/>
      <c r="V9" s="2" t="s">
        <v>61</v>
      </c>
      <c r="W9" t="b">
        <v>1</v>
      </c>
      <c r="X9" t="s">
        <v>60</v>
      </c>
      <c r="Y9">
        <v>8</v>
      </c>
    </row>
    <row r="10" spans="1:25" x14ac:dyDescent="0.35">
      <c r="A10" s="1" t="s">
        <v>1</v>
      </c>
      <c r="B1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U_A.b_9</v>
      </c>
      <c r="C1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rpoB_C1576A</v>
      </c>
      <c r="D10" t="s">
        <v>173</v>
      </c>
      <c r="E10" t="s">
        <v>174</v>
      </c>
      <c r="F10" t="s">
        <v>175</v>
      </c>
      <c r="G10" s="2" t="s">
        <v>120</v>
      </c>
      <c r="H10" t="s">
        <v>24</v>
      </c>
      <c r="I10" t="s">
        <v>57</v>
      </c>
      <c r="J10" s="5">
        <v>303736</v>
      </c>
      <c r="L10" s="11">
        <v>1597</v>
      </c>
      <c r="N10">
        <v>533</v>
      </c>
      <c r="O10" t="s">
        <v>176</v>
      </c>
      <c r="P10" t="s">
        <v>177</v>
      </c>
      <c r="Q10" t="s">
        <v>178</v>
      </c>
      <c r="R10" t="b">
        <f>IF(LEFT(Table1[[#This Row],[AA Change]],1) = (RIGHT(Table1[[#This Row],[AA Change]],1)),FALSE, TRUE)</f>
        <v>1</v>
      </c>
      <c r="S10" t="s">
        <v>51</v>
      </c>
      <c r="T10" t="s">
        <v>38</v>
      </c>
      <c r="U10" s="2"/>
      <c r="V10" s="2" t="s">
        <v>172</v>
      </c>
      <c r="W10" t="b">
        <v>1</v>
      </c>
      <c r="X10" t="s">
        <v>171</v>
      </c>
      <c r="Y10">
        <v>9</v>
      </c>
    </row>
    <row r="11" spans="1:25" x14ac:dyDescent="0.35">
      <c r="A11" s="1" t="s">
        <v>1</v>
      </c>
      <c r="B1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U_A.b_10</v>
      </c>
      <c r="C11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rpoB_C1576G</v>
      </c>
      <c r="D11" t="s">
        <v>72</v>
      </c>
      <c r="E11" t="s">
        <v>73</v>
      </c>
      <c r="F11" t="s">
        <v>74</v>
      </c>
      <c r="G11" t="s">
        <v>65</v>
      </c>
      <c r="H11" t="s">
        <v>24</v>
      </c>
      <c r="I11" t="s">
        <v>57</v>
      </c>
      <c r="J11" s="5">
        <v>303733</v>
      </c>
      <c r="K11" s="5" t="s">
        <v>66</v>
      </c>
      <c r="L11" s="11">
        <v>1597</v>
      </c>
      <c r="M11" s="5"/>
      <c r="N11" s="3">
        <v>533</v>
      </c>
      <c r="O11" t="s">
        <v>75</v>
      </c>
      <c r="P11" t="s">
        <v>76</v>
      </c>
      <c r="Q11" t="s">
        <v>77</v>
      </c>
      <c r="R11" t="b">
        <f>IF(LEFT(Table1[[#This Row],[AA Change]],1) = (RIGHT(Table1[[#This Row],[AA Change]],1)),FALSE, TRUE)</f>
        <v>1</v>
      </c>
      <c r="S11" t="s">
        <v>51</v>
      </c>
      <c r="T11" t="s">
        <v>38</v>
      </c>
      <c r="U11" s="2"/>
      <c r="V11" s="2" t="s">
        <v>71</v>
      </c>
      <c r="W11" t="b">
        <v>1</v>
      </c>
      <c r="X11" t="s">
        <v>70</v>
      </c>
      <c r="Y11">
        <v>10</v>
      </c>
    </row>
    <row r="12" spans="1:25" x14ac:dyDescent="0.35">
      <c r="A12" s="1" t="s">
        <v>1</v>
      </c>
      <c r="B1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U_A.b_11</v>
      </c>
      <c r="C1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rpoB_C1576T</v>
      </c>
      <c r="D12" t="s">
        <v>166</v>
      </c>
      <c r="E12" t="s">
        <v>167</v>
      </c>
      <c r="F12" t="s">
        <v>168</v>
      </c>
      <c r="G12" s="2" t="s">
        <v>120</v>
      </c>
      <c r="H12" t="s">
        <v>24</v>
      </c>
      <c r="I12" t="s">
        <v>57</v>
      </c>
      <c r="J12" s="5">
        <v>303736</v>
      </c>
      <c r="L12" s="11">
        <v>1597</v>
      </c>
      <c r="N12">
        <v>533</v>
      </c>
      <c r="O12" t="s">
        <v>169</v>
      </c>
      <c r="P12" t="s">
        <v>35</v>
      </c>
      <c r="Q12" t="s">
        <v>170</v>
      </c>
      <c r="R12" t="b">
        <f>IF(LEFT(Table1[[#This Row],[AA Change]],1) = (RIGHT(Table1[[#This Row],[AA Change]],1)),FALSE, TRUE)</f>
        <v>1</v>
      </c>
      <c r="S12" t="s">
        <v>37</v>
      </c>
      <c r="T12" t="s">
        <v>38</v>
      </c>
      <c r="U12" s="2"/>
      <c r="V12" s="2" t="s">
        <v>165</v>
      </c>
      <c r="W12" t="b">
        <v>1</v>
      </c>
      <c r="X12" t="s">
        <v>164</v>
      </c>
      <c r="Y12">
        <v>11</v>
      </c>
    </row>
    <row r="13" spans="1:25" x14ac:dyDescent="0.35">
      <c r="A13" s="1" t="s">
        <v>1</v>
      </c>
      <c r="B1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U_A.b_12</v>
      </c>
      <c r="C1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rpoB_A1577G</v>
      </c>
      <c r="D13" t="s">
        <v>135</v>
      </c>
      <c r="E13" t="s">
        <v>136</v>
      </c>
      <c r="F13" t="s">
        <v>137</v>
      </c>
      <c r="G13" s="2" t="s">
        <v>120</v>
      </c>
      <c r="H13" t="s">
        <v>24</v>
      </c>
      <c r="I13" t="s">
        <v>57</v>
      </c>
      <c r="J13" s="5">
        <v>303737</v>
      </c>
      <c r="L13" s="11">
        <v>1598</v>
      </c>
      <c r="N13">
        <v>533</v>
      </c>
      <c r="O13" t="s">
        <v>138</v>
      </c>
      <c r="P13" t="s">
        <v>68</v>
      </c>
      <c r="Q13" t="s">
        <v>139</v>
      </c>
      <c r="R13" t="b">
        <f>IF(LEFT(Table1[[#This Row],[AA Change]],1) = (RIGHT(Table1[[#This Row],[AA Change]],1)),FALSE, TRUE)</f>
        <v>1</v>
      </c>
      <c r="S13" t="s">
        <v>37</v>
      </c>
      <c r="T13" t="s">
        <v>38</v>
      </c>
      <c r="U13" s="2"/>
      <c r="V13" s="2" t="s">
        <v>134</v>
      </c>
      <c r="W13" t="b">
        <v>1</v>
      </c>
      <c r="X13" t="s">
        <v>133</v>
      </c>
      <c r="Y13">
        <v>12</v>
      </c>
    </row>
    <row r="14" spans="1:25" x14ac:dyDescent="0.35">
      <c r="A14" s="1" t="s">
        <v>1</v>
      </c>
      <c r="B1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U_A.b_13</v>
      </c>
      <c r="C14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rpoB_G1586A</v>
      </c>
      <c r="D14" t="s">
        <v>80</v>
      </c>
      <c r="E14" t="s">
        <v>81</v>
      </c>
      <c r="F14" t="s">
        <v>82</v>
      </c>
      <c r="G14" t="s">
        <v>65</v>
      </c>
      <c r="H14" t="s">
        <v>24</v>
      </c>
      <c r="I14" t="s">
        <v>57</v>
      </c>
      <c r="J14" s="5">
        <v>303743</v>
      </c>
      <c r="K14" s="5" t="s">
        <v>66</v>
      </c>
      <c r="L14" s="11">
        <v>1607</v>
      </c>
      <c r="M14" s="5"/>
      <c r="N14" s="3">
        <v>536</v>
      </c>
      <c r="O14" t="s">
        <v>83</v>
      </c>
      <c r="P14" t="s">
        <v>84</v>
      </c>
      <c r="Q14" t="s">
        <v>85</v>
      </c>
      <c r="R14" t="b">
        <f>IF(LEFT(Table1[[#This Row],[AA Change]],1) = (RIGHT(Table1[[#This Row],[AA Change]],1)),FALSE, TRUE)</f>
        <v>1</v>
      </c>
      <c r="S14" t="s">
        <v>37</v>
      </c>
      <c r="T14" t="s">
        <v>38</v>
      </c>
      <c r="U14" s="2"/>
      <c r="V14" s="2" t="s">
        <v>79</v>
      </c>
      <c r="W14" t="b">
        <v>1</v>
      </c>
      <c r="X14" t="s">
        <v>78</v>
      </c>
      <c r="Y14">
        <v>13</v>
      </c>
    </row>
    <row r="15" spans="1:25" x14ac:dyDescent="0.35">
      <c r="A15" s="1" t="s">
        <v>1</v>
      </c>
      <c r="B1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15" s="3" t="e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#VALUE!</v>
      </c>
      <c r="D15" s="3" t="s">
        <v>21</v>
      </c>
      <c r="E15" s="3" t="s">
        <v>22</v>
      </c>
      <c r="F15" s="3" t="s">
        <v>20</v>
      </c>
      <c r="G15" s="3" t="s">
        <v>23</v>
      </c>
      <c r="H15" s="3" t="s">
        <v>24</v>
      </c>
      <c r="I15" s="3" t="s">
        <v>25</v>
      </c>
      <c r="J15" s="3"/>
      <c r="K15" s="3"/>
      <c r="L15" s="10">
        <v>1611</v>
      </c>
      <c r="M15" s="3"/>
      <c r="N15" s="3">
        <v>537</v>
      </c>
      <c r="O15" s="3" t="s">
        <v>26</v>
      </c>
      <c r="P15" s="3" t="s">
        <v>27</v>
      </c>
      <c r="Q15" s="3" t="s">
        <v>28</v>
      </c>
      <c r="R15" s="3" t="b">
        <f>IF(LEFT(Table1[[#This Row],[AA Change]],1) = (RIGHT(Table1[[#This Row],[AA Change]],1)),FALSE, TRUE)</f>
        <v>0</v>
      </c>
      <c r="S15" s="3" t="s">
        <v>29</v>
      </c>
      <c r="T15" s="3" t="s">
        <v>29</v>
      </c>
      <c r="U15" s="4" t="s">
        <v>30</v>
      </c>
      <c r="V15" s="4" t="s">
        <v>21</v>
      </c>
      <c r="W15" t="b">
        <v>0</v>
      </c>
      <c r="X15" s="3" t="s">
        <v>20</v>
      </c>
    </row>
    <row r="16" spans="1:25" x14ac:dyDescent="0.35">
      <c r="A16" s="1" t="s">
        <v>1</v>
      </c>
      <c r="B1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U_A.b_14</v>
      </c>
      <c r="C1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rpoB_C1592T</v>
      </c>
      <c r="D16" t="s">
        <v>130</v>
      </c>
      <c r="E16" t="s">
        <v>131</v>
      </c>
      <c r="F16" t="s">
        <v>132</v>
      </c>
      <c r="G16" s="2" t="s">
        <v>120</v>
      </c>
      <c r="H16" t="s">
        <v>24</v>
      </c>
      <c r="I16" t="s">
        <v>57</v>
      </c>
      <c r="J16" s="5">
        <v>303752</v>
      </c>
      <c r="L16" s="11">
        <v>1613</v>
      </c>
      <c r="N16">
        <v>538</v>
      </c>
      <c r="O16" t="s">
        <v>113</v>
      </c>
      <c r="P16" t="s">
        <v>35</v>
      </c>
      <c r="Q16" t="s">
        <v>114</v>
      </c>
      <c r="R16" t="b">
        <f>IF(LEFT(Table1[[#This Row],[AA Change]],1) = (RIGHT(Table1[[#This Row],[AA Change]],1)),FALSE, TRUE)</f>
        <v>1</v>
      </c>
      <c r="S16" t="s">
        <v>37</v>
      </c>
      <c r="T16" t="s">
        <v>38</v>
      </c>
      <c r="U16" s="2"/>
      <c r="V16" s="2" t="s">
        <v>116</v>
      </c>
      <c r="W16" t="b">
        <v>1</v>
      </c>
      <c r="X16" t="s">
        <v>129</v>
      </c>
      <c r="Y16">
        <v>14</v>
      </c>
    </row>
    <row r="17" spans="1:25" x14ac:dyDescent="0.35">
      <c r="A17" s="1" t="s">
        <v>1</v>
      </c>
      <c r="B1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U_A.b_15</v>
      </c>
      <c r="C17" s="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rpoB_C1592T</v>
      </c>
      <c r="D17" s="6" t="s">
        <v>117</v>
      </c>
      <c r="E17" t="s">
        <v>118</v>
      </c>
      <c r="F17" s="6" t="s">
        <v>119</v>
      </c>
      <c r="G17" s="6" t="s">
        <v>120</v>
      </c>
      <c r="H17" t="s">
        <v>24</v>
      </c>
      <c r="I17" t="s">
        <v>57</v>
      </c>
      <c r="J17" s="8">
        <v>303752</v>
      </c>
      <c r="K17" s="6"/>
      <c r="L17" s="12">
        <v>1613</v>
      </c>
      <c r="M17" s="6"/>
      <c r="N17" s="6">
        <v>538</v>
      </c>
      <c r="O17" s="6" t="s">
        <v>113</v>
      </c>
      <c r="P17" s="6" t="s">
        <v>35</v>
      </c>
      <c r="Q17" s="6" t="s">
        <v>114</v>
      </c>
      <c r="R17" s="6" t="b">
        <f>IF(LEFT(Table1[[#This Row],[AA Change]],1) = (RIGHT(Table1[[#This Row],[AA Change]],1)),FALSE, TRUE)</f>
        <v>1</v>
      </c>
      <c r="S17" s="6" t="s">
        <v>37</v>
      </c>
      <c r="T17" s="6" t="s">
        <v>38</v>
      </c>
      <c r="U17" s="2" t="s">
        <v>121</v>
      </c>
      <c r="V17" s="2" t="s">
        <v>116</v>
      </c>
      <c r="W17" t="b">
        <v>1</v>
      </c>
      <c r="X17" s="6" t="s">
        <v>115</v>
      </c>
      <c r="Y17">
        <v>15</v>
      </c>
    </row>
    <row r="18" spans="1:25" x14ac:dyDescent="0.35">
      <c r="A18" s="1" t="s">
        <v>1</v>
      </c>
      <c r="B1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U_A.b_16</v>
      </c>
      <c r="C18" s="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rpoB_T1598G</v>
      </c>
      <c r="D18" s="6" t="s">
        <v>160</v>
      </c>
      <c r="E18" t="s">
        <v>161</v>
      </c>
      <c r="F18" s="6" t="s">
        <v>162</v>
      </c>
      <c r="G18" s="6" t="s">
        <v>120</v>
      </c>
      <c r="H18" t="s">
        <v>24</v>
      </c>
      <c r="I18" t="s">
        <v>57</v>
      </c>
      <c r="J18" s="8">
        <v>303758</v>
      </c>
      <c r="K18" s="6"/>
      <c r="L18" s="12">
        <v>1619</v>
      </c>
      <c r="M18" s="6"/>
      <c r="N18" s="6">
        <v>540</v>
      </c>
      <c r="O18" s="6" t="s">
        <v>145</v>
      </c>
      <c r="P18" s="6" t="s">
        <v>106</v>
      </c>
      <c r="Q18" s="6" t="s">
        <v>146</v>
      </c>
      <c r="R18" s="6" t="b">
        <f>IF(LEFT(Table1[[#This Row],[AA Change]],1) = (RIGHT(Table1[[#This Row],[AA Change]],1)),FALSE, TRUE)</f>
        <v>1</v>
      </c>
      <c r="S18" s="6" t="s">
        <v>51</v>
      </c>
      <c r="T18" s="6" t="s">
        <v>38</v>
      </c>
      <c r="U18" s="2" t="s">
        <v>163</v>
      </c>
      <c r="V18" s="2" t="s">
        <v>141</v>
      </c>
      <c r="W18" t="b">
        <v>1</v>
      </c>
      <c r="X18" s="6" t="s">
        <v>159</v>
      </c>
      <c r="Y18">
        <v>16</v>
      </c>
    </row>
    <row r="19" spans="1:25" x14ac:dyDescent="0.35">
      <c r="A19" s="1" t="s">
        <v>1</v>
      </c>
      <c r="B1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U_A.b_17</v>
      </c>
      <c r="C1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rpoB_T1598C</v>
      </c>
      <c r="D19" t="s">
        <v>124</v>
      </c>
      <c r="E19" t="s">
        <v>125</v>
      </c>
      <c r="F19" t="s">
        <v>126</v>
      </c>
      <c r="G19" s="2" t="s">
        <v>120</v>
      </c>
      <c r="H19" t="s">
        <v>24</v>
      </c>
      <c r="I19" t="s">
        <v>57</v>
      </c>
      <c r="J19" s="5">
        <v>303758</v>
      </c>
      <c r="L19" s="11">
        <v>1619</v>
      </c>
      <c r="N19">
        <v>540</v>
      </c>
      <c r="O19" t="s">
        <v>127</v>
      </c>
      <c r="P19" t="s">
        <v>43</v>
      </c>
      <c r="Q19" t="s">
        <v>128</v>
      </c>
      <c r="R19" t="b">
        <f>IF(LEFT(Table1[[#This Row],[AA Change]],1) = (RIGHT(Table1[[#This Row],[AA Change]],1)),FALSE, TRUE)</f>
        <v>1</v>
      </c>
      <c r="S19" t="s">
        <v>37</v>
      </c>
      <c r="T19" t="s">
        <v>38</v>
      </c>
      <c r="U19" s="2"/>
      <c r="V19" s="2" t="s">
        <v>123</v>
      </c>
      <c r="W19" t="b">
        <v>1</v>
      </c>
      <c r="X19" t="s">
        <v>122</v>
      </c>
      <c r="Y19">
        <v>17</v>
      </c>
    </row>
    <row r="20" spans="1:25" x14ac:dyDescent="0.35">
      <c r="A20" s="1" t="s">
        <v>1</v>
      </c>
      <c r="B2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U_A.b_18</v>
      </c>
      <c r="C2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rpoB_T1598G</v>
      </c>
      <c r="D20" t="s">
        <v>142</v>
      </c>
      <c r="E20" t="s">
        <v>143</v>
      </c>
      <c r="F20" t="s">
        <v>144</v>
      </c>
      <c r="G20" s="2" t="s">
        <v>120</v>
      </c>
      <c r="H20" t="s">
        <v>24</v>
      </c>
      <c r="I20" t="s">
        <v>57</v>
      </c>
      <c r="J20" s="5">
        <v>303758</v>
      </c>
      <c r="L20" s="11">
        <v>1619</v>
      </c>
      <c r="N20">
        <v>540</v>
      </c>
      <c r="O20" t="s">
        <v>145</v>
      </c>
      <c r="P20" t="s">
        <v>106</v>
      </c>
      <c r="Q20" t="s">
        <v>146</v>
      </c>
      <c r="R20" t="b">
        <f>IF(LEFT(Table1[[#This Row],[AA Change]],1) = (RIGHT(Table1[[#This Row],[AA Change]],1)),FALSE, TRUE)</f>
        <v>1</v>
      </c>
      <c r="S20" t="s">
        <v>51</v>
      </c>
      <c r="T20" t="s">
        <v>38</v>
      </c>
      <c r="U20" s="2"/>
      <c r="V20" s="2" t="s">
        <v>141</v>
      </c>
      <c r="W20" t="b">
        <v>1</v>
      </c>
      <c r="X20" t="s">
        <v>140</v>
      </c>
      <c r="Y20">
        <v>18</v>
      </c>
    </row>
    <row r="21" spans="1:25" x14ac:dyDescent="0.35">
      <c r="A21" s="1" t="s">
        <v>1</v>
      </c>
      <c r="B2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U_A.b_19</v>
      </c>
      <c r="C21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rpoB_G1610A</v>
      </c>
      <c r="D21" t="s">
        <v>88</v>
      </c>
      <c r="E21" t="s">
        <v>89</v>
      </c>
      <c r="F21" t="s">
        <v>90</v>
      </c>
      <c r="G21" t="s">
        <v>65</v>
      </c>
      <c r="H21" t="s">
        <v>24</v>
      </c>
      <c r="I21" t="s">
        <v>57</v>
      </c>
      <c r="J21" s="5">
        <v>303767</v>
      </c>
      <c r="K21" s="5" t="s">
        <v>66</v>
      </c>
      <c r="L21" s="11">
        <v>1631</v>
      </c>
      <c r="M21" s="5"/>
      <c r="N21" s="3">
        <v>544</v>
      </c>
      <c r="O21" t="s">
        <v>91</v>
      </c>
      <c r="P21" t="s">
        <v>84</v>
      </c>
      <c r="Q21" t="s">
        <v>92</v>
      </c>
      <c r="R21" t="b">
        <f>IF(LEFT(Table1[[#This Row],[AA Change]],1) = (RIGHT(Table1[[#This Row],[AA Change]],1)),FALSE, TRUE)</f>
        <v>1</v>
      </c>
      <c r="S21" t="s">
        <v>37</v>
      </c>
      <c r="T21" t="s">
        <v>38</v>
      </c>
      <c r="U21" s="2"/>
      <c r="V21" s="2" t="s">
        <v>87</v>
      </c>
      <c r="W21" t="b">
        <v>1</v>
      </c>
      <c r="X21" t="s">
        <v>86</v>
      </c>
      <c r="Y21">
        <v>19</v>
      </c>
    </row>
    <row r="22" spans="1:25" x14ac:dyDescent="0.35">
      <c r="A22" s="1" t="s">
        <v>1</v>
      </c>
      <c r="B2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U_A.b_20</v>
      </c>
      <c r="C22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rpoB_C1691T</v>
      </c>
      <c r="D22" s="3" t="s">
        <v>32</v>
      </c>
      <c r="E22" t="s">
        <v>33</v>
      </c>
      <c r="F22" t="s">
        <v>31</v>
      </c>
      <c r="G22" t="s">
        <v>23</v>
      </c>
      <c r="H22" t="s">
        <v>24</v>
      </c>
      <c r="I22" t="s">
        <v>57</v>
      </c>
      <c r="L22" s="10">
        <v>1712</v>
      </c>
      <c r="N22" s="3">
        <v>571</v>
      </c>
      <c r="O22" s="3" t="s">
        <v>34</v>
      </c>
      <c r="P22" s="3" t="s">
        <v>35</v>
      </c>
      <c r="Q22" s="3" t="s">
        <v>36</v>
      </c>
      <c r="R22" s="3" t="b">
        <f>IF(LEFT(Table1[[#This Row],[AA Change]],1) = (RIGHT(Table1[[#This Row],[AA Change]],1)),FALSE, TRUE)</f>
        <v>1</v>
      </c>
      <c r="S22" s="3" t="s">
        <v>37</v>
      </c>
      <c r="T22" s="3" t="s">
        <v>38</v>
      </c>
      <c r="V22" t="s">
        <v>32</v>
      </c>
      <c r="W22" t="b">
        <v>1</v>
      </c>
      <c r="X22" t="s">
        <v>31</v>
      </c>
      <c r="Y22">
        <v>20</v>
      </c>
    </row>
    <row r="23" spans="1:25" x14ac:dyDescent="0.35">
      <c r="A23" s="1" t="s">
        <v>1</v>
      </c>
      <c r="B2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U_A.b_21</v>
      </c>
      <c r="C23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rpoB_A1714C</v>
      </c>
      <c r="D23" t="s">
        <v>95</v>
      </c>
      <c r="E23" t="s">
        <v>96</v>
      </c>
      <c r="F23" t="s">
        <v>97</v>
      </c>
      <c r="G23" t="s">
        <v>65</v>
      </c>
      <c r="H23" t="s">
        <v>24</v>
      </c>
      <c r="I23" t="s">
        <v>57</v>
      </c>
      <c r="J23" s="5">
        <v>303871</v>
      </c>
      <c r="K23" s="5" t="s">
        <v>66</v>
      </c>
      <c r="L23" s="11">
        <v>1735</v>
      </c>
      <c r="M23" s="5"/>
      <c r="N23" s="3">
        <v>579</v>
      </c>
      <c r="O23" t="s">
        <v>98</v>
      </c>
      <c r="P23" t="s">
        <v>49</v>
      </c>
      <c r="Q23" t="s">
        <v>99</v>
      </c>
      <c r="R23" t="b">
        <f>IF(LEFT(Table1[[#This Row],[AA Change]],1) = (RIGHT(Table1[[#This Row],[AA Change]],1)),FALSE, TRUE)</f>
        <v>1</v>
      </c>
      <c r="S23" t="s">
        <v>51</v>
      </c>
      <c r="T23" t="s">
        <v>38</v>
      </c>
      <c r="U23" s="2"/>
      <c r="V23" s="2" t="s">
        <v>94</v>
      </c>
      <c r="W23" t="b">
        <v>1</v>
      </c>
      <c r="X23" t="s">
        <v>93</v>
      </c>
      <c r="Y23">
        <v>21</v>
      </c>
    </row>
    <row r="24" spans="1:25" x14ac:dyDescent="0.35">
      <c r="A24" s="1" t="s">
        <v>1</v>
      </c>
      <c r="B2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U_A.b_22</v>
      </c>
      <c r="C24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</v>
      </c>
      <c r="D24" t="s">
        <v>102</v>
      </c>
      <c r="E24" t="s">
        <v>103</v>
      </c>
      <c r="F24" t="s">
        <v>104</v>
      </c>
      <c r="G24" t="s">
        <v>65</v>
      </c>
      <c r="H24" t="s">
        <v>24</v>
      </c>
      <c r="I24" t="s">
        <v>57</v>
      </c>
      <c r="J24" s="5">
        <v>303872</v>
      </c>
      <c r="K24" s="5" t="s">
        <v>66</v>
      </c>
      <c r="L24" s="11">
        <v>1736</v>
      </c>
      <c r="M24" s="5"/>
      <c r="N24" s="3">
        <v>579</v>
      </c>
      <c r="O24" t="s">
        <v>105</v>
      </c>
      <c r="P24" t="s">
        <v>106</v>
      </c>
      <c r="Q24" t="s">
        <v>107</v>
      </c>
      <c r="R24" t="b">
        <f>IF(LEFT(Table1[[#This Row],[AA Change]],1) = (RIGHT(Table1[[#This Row],[AA Change]],1)),FALSE, TRUE)</f>
        <v>1</v>
      </c>
      <c r="S24" t="s">
        <v>51</v>
      </c>
      <c r="T24" t="s">
        <v>38</v>
      </c>
      <c r="U24" s="2"/>
      <c r="V24" s="2" t="s">
        <v>101</v>
      </c>
      <c r="W24" t="b">
        <v>1</v>
      </c>
      <c r="X24" t="s">
        <v>100</v>
      </c>
      <c r="Y24">
        <v>22</v>
      </c>
    </row>
    <row r="25" spans="1:25" x14ac:dyDescent="0.35">
      <c r="A25" s="1" t="s">
        <v>1</v>
      </c>
      <c r="B2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U_A.b_23</v>
      </c>
      <c r="C25" s="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rpoB_C1721T</v>
      </c>
      <c r="D25" t="s">
        <v>110</v>
      </c>
      <c r="E25" t="s">
        <v>111</v>
      </c>
      <c r="F25" t="s">
        <v>112</v>
      </c>
      <c r="G25" t="s">
        <v>65</v>
      </c>
      <c r="H25" t="s">
        <v>24</v>
      </c>
      <c r="I25" t="s">
        <v>57</v>
      </c>
      <c r="J25" s="5">
        <v>303878</v>
      </c>
      <c r="K25" s="5" t="s">
        <v>66</v>
      </c>
      <c r="L25" s="11">
        <v>1742</v>
      </c>
      <c r="M25" s="5"/>
      <c r="N25" s="3">
        <v>581</v>
      </c>
      <c r="O25" t="s">
        <v>113</v>
      </c>
      <c r="P25" t="s">
        <v>35</v>
      </c>
      <c r="Q25" t="s">
        <v>114</v>
      </c>
      <c r="R25" t="b">
        <f>IF(LEFT(Table1[[#This Row],[AA Change]],1) = (RIGHT(Table1[[#This Row],[AA Change]],1)),FALSE, TRUE)</f>
        <v>1</v>
      </c>
      <c r="S25" t="s">
        <v>37</v>
      </c>
      <c r="T25" t="s">
        <v>38</v>
      </c>
      <c r="U25" s="2"/>
      <c r="V25" s="2" t="s">
        <v>109</v>
      </c>
      <c r="W25" t="b">
        <v>1</v>
      </c>
      <c r="X25" t="s">
        <v>108</v>
      </c>
      <c r="Y25">
        <v>23</v>
      </c>
    </row>
    <row r="26" spans="1:25" x14ac:dyDescent="0.35">
      <c r="A26" s="1" t="s">
        <v>2</v>
      </c>
      <c r="B2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</v>
      </c>
      <c r="C2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rpoB_T1532C</v>
      </c>
      <c r="I26" t="s">
        <v>57</v>
      </c>
      <c r="L26" s="11" t="str">
        <f>MID(Table1[[#This Row],[Mutation ID (with reference to Ecoli)]],7,4)</f>
        <v>1532</v>
      </c>
      <c r="P26" t="str">
        <f>MID(Table1[[#This Row],[Mutation ID (with reference to Ecoli)]], 6, 1) &amp; " -&gt; " &amp; MID(Table1[[#This Row],[Mutation ID (with reference to Ecoli)]], 11, 1)</f>
        <v>T -&gt; C</v>
      </c>
      <c r="Q26" t="s">
        <v>306</v>
      </c>
      <c r="R26" t="b">
        <f>IF(LEFT(Table1[[#This Row],[AA Change]],1) = (RIGHT(Table1[[#This Row],[AA Change]],1)),FALSE, TRUE)</f>
        <v>1</v>
      </c>
      <c r="S26" t="s">
        <v>37</v>
      </c>
      <c r="T26" t="s">
        <v>38</v>
      </c>
      <c r="V26" t="s">
        <v>253</v>
      </c>
      <c r="W26" t="b">
        <v>1</v>
      </c>
      <c r="X26" t="s">
        <v>220</v>
      </c>
      <c r="Y26">
        <v>1</v>
      </c>
    </row>
    <row r="27" spans="1:25" x14ac:dyDescent="0.35">
      <c r="A27" s="1" t="s">
        <v>2</v>
      </c>
      <c r="B2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</v>
      </c>
      <c r="C2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rpoB_T1534C</v>
      </c>
      <c r="I27" t="s">
        <v>57</v>
      </c>
      <c r="L27" s="11" t="str">
        <f>MID(Table1[[#This Row],[Mutation ID (with reference to Ecoli)]],7,4)</f>
        <v>1534</v>
      </c>
      <c r="P27" t="str">
        <f>MID(Table1[[#This Row],[Mutation ID (with reference to Ecoli)]], 6, 1) &amp; " -&gt; " &amp; MID(Table1[[#This Row],[Mutation ID (with reference to Ecoli)]], 11, 1)</f>
        <v>T -&gt; C</v>
      </c>
      <c r="Q27" t="s">
        <v>44</v>
      </c>
      <c r="R27" t="b">
        <f>IF(LEFT(Table1[[#This Row],[AA Change]],1) = (RIGHT(Table1[[#This Row],[AA Change]],1)),FALSE, TRUE)</f>
        <v>1</v>
      </c>
      <c r="S27" t="s">
        <v>37</v>
      </c>
      <c r="T27" t="s">
        <v>38</v>
      </c>
      <c r="V27" t="s">
        <v>240</v>
      </c>
      <c r="W27" t="b">
        <v>1</v>
      </c>
      <c r="X27" t="s">
        <v>199</v>
      </c>
      <c r="Y27">
        <v>2</v>
      </c>
    </row>
    <row r="28" spans="1:25" x14ac:dyDescent="0.35">
      <c r="A28" s="1" t="s">
        <v>2</v>
      </c>
      <c r="B2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U_E.c_3</v>
      </c>
      <c r="C2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rpoB_T1534C</v>
      </c>
      <c r="I28" t="s">
        <v>57</v>
      </c>
      <c r="L28" s="11" t="str">
        <f>MID(Table1[[#This Row],[Mutation ID (with reference to Ecoli)]],7,4)</f>
        <v>1534</v>
      </c>
      <c r="P28" t="str">
        <f>MID(Table1[[#This Row],[Mutation ID (with reference to Ecoli)]], 6, 1) &amp; " -&gt; " &amp; MID(Table1[[#This Row],[Mutation ID (with reference to Ecoli)]], 11, 1)</f>
        <v>T -&gt; C</v>
      </c>
      <c r="Q28" t="s">
        <v>44</v>
      </c>
      <c r="R28" t="b">
        <f>IF(LEFT(Table1[[#This Row],[AA Change]],1) = (RIGHT(Table1[[#This Row],[AA Change]],1)),FALSE, TRUE)</f>
        <v>1</v>
      </c>
      <c r="S28" t="s">
        <v>37</v>
      </c>
      <c r="T28" t="s">
        <v>38</v>
      </c>
      <c r="V28" t="s">
        <v>240</v>
      </c>
      <c r="W28" t="b">
        <v>1</v>
      </c>
      <c r="X28" t="s">
        <v>217</v>
      </c>
      <c r="Y28">
        <v>3</v>
      </c>
    </row>
    <row r="29" spans="1:25" x14ac:dyDescent="0.35">
      <c r="A29" s="1" t="s">
        <v>2</v>
      </c>
      <c r="B2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U_E.c_4</v>
      </c>
      <c r="C2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rpoB_C1535T</v>
      </c>
      <c r="I29" t="s">
        <v>57</v>
      </c>
      <c r="L29" s="11" t="str">
        <f>MID(Table1[[#This Row],[Mutation ID (with reference to Ecoli)]],7,4)</f>
        <v>1535</v>
      </c>
      <c r="P29" t="str">
        <f>MID(Table1[[#This Row],[Mutation ID (with reference to Ecoli)]], 6, 1) &amp; " -&gt; " &amp; MID(Table1[[#This Row],[Mutation ID (with reference to Ecoli)]], 11, 1)</f>
        <v>C -&gt; T</v>
      </c>
      <c r="Q29" t="s">
        <v>59</v>
      </c>
      <c r="R29" t="b">
        <f>IF(LEFT(Table1[[#This Row],[AA Change]],1) = (RIGHT(Table1[[#This Row],[AA Change]],1)),FALSE, TRUE)</f>
        <v>1</v>
      </c>
      <c r="S29" t="s">
        <v>37</v>
      </c>
      <c r="T29" t="s">
        <v>38</v>
      </c>
      <c r="V29" t="s">
        <v>246</v>
      </c>
      <c r="W29" t="b">
        <v>1</v>
      </c>
      <c r="X29" t="s">
        <v>39</v>
      </c>
      <c r="Y29">
        <v>4</v>
      </c>
    </row>
    <row r="30" spans="1:25" x14ac:dyDescent="0.35">
      <c r="A30" s="1" t="s">
        <v>2</v>
      </c>
      <c r="B3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U_E.c_5</v>
      </c>
      <c r="C3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rpoB_C1535T</v>
      </c>
      <c r="I30" t="s">
        <v>57</v>
      </c>
      <c r="L30" s="11" t="str">
        <f>MID(Table1[[#This Row],[Mutation ID (with reference to Ecoli)]],7,4)</f>
        <v>1535</v>
      </c>
      <c r="P30" t="str">
        <f>MID(Table1[[#This Row],[Mutation ID (with reference to Ecoli)]], 6, 1) &amp; " -&gt; " &amp; MID(Table1[[#This Row],[Mutation ID (with reference to Ecoli)]], 11, 1)</f>
        <v>C -&gt; T</v>
      </c>
      <c r="Q30" t="s">
        <v>59</v>
      </c>
      <c r="R30" t="b">
        <f>IF(LEFT(Table1[[#This Row],[AA Change]],1) = (RIGHT(Table1[[#This Row],[AA Change]],1)),FALSE, TRUE)</f>
        <v>1</v>
      </c>
      <c r="S30" t="s">
        <v>37</v>
      </c>
      <c r="T30" t="s">
        <v>38</v>
      </c>
      <c r="V30" t="s">
        <v>246</v>
      </c>
      <c r="W30" t="b">
        <v>1</v>
      </c>
      <c r="X30" t="s">
        <v>208</v>
      </c>
      <c r="Y30">
        <v>5</v>
      </c>
    </row>
    <row r="31" spans="1:25" x14ac:dyDescent="0.35">
      <c r="A31" s="1" t="s">
        <v>2</v>
      </c>
      <c r="B3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U_E.c_6</v>
      </c>
      <c r="C31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rpoB_A1547G</v>
      </c>
      <c r="I31" t="s">
        <v>57</v>
      </c>
      <c r="L31" s="11" t="str">
        <f>MID(Table1[[#This Row],[Mutation ID (with reference to Ecoli)]],7,4)</f>
        <v>1547</v>
      </c>
      <c r="P31" t="str">
        <f>MID(Table1[[#This Row],[Mutation ID (with reference to Ecoli)]], 6, 1) &amp; " -&gt; " &amp; MID(Table1[[#This Row],[Mutation ID (with reference to Ecoli)]], 11, 1)</f>
        <v>A -&gt; G</v>
      </c>
      <c r="Q31" t="s">
        <v>185</v>
      </c>
      <c r="R31" t="b">
        <f>IF(LEFT(Table1[[#This Row],[AA Change]],1) = (RIGHT(Table1[[#This Row],[AA Change]],1)),FALSE, TRUE)</f>
        <v>1</v>
      </c>
      <c r="S31" t="s">
        <v>37</v>
      </c>
      <c r="T31" t="s">
        <v>38</v>
      </c>
      <c r="V31" t="s">
        <v>237</v>
      </c>
      <c r="W31" t="b">
        <v>1</v>
      </c>
      <c r="X31" t="s">
        <v>195</v>
      </c>
      <c r="Y31">
        <v>6</v>
      </c>
    </row>
    <row r="32" spans="1:25" x14ac:dyDescent="0.35">
      <c r="A32" s="1" t="s">
        <v>2</v>
      </c>
      <c r="B3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U_E.c_7</v>
      </c>
      <c r="C3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rpoB_A1547G</v>
      </c>
      <c r="I32" t="s">
        <v>57</v>
      </c>
      <c r="L32" s="11" t="str">
        <f>MID(Table1[[#This Row],[Mutation ID (with reference to Ecoli)]],7,4)</f>
        <v>1547</v>
      </c>
      <c r="P32" t="str">
        <f>MID(Table1[[#This Row],[Mutation ID (with reference to Ecoli)]], 6, 1) &amp; " -&gt; " &amp; MID(Table1[[#This Row],[Mutation ID (with reference to Ecoli)]], 11, 1)</f>
        <v>A -&gt; G</v>
      </c>
      <c r="Q32" t="s">
        <v>185</v>
      </c>
      <c r="R32" t="b">
        <f>IF(LEFT(Table1[[#This Row],[AA Change]],1) = (RIGHT(Table1[[#This Row],[AA Change]],1)),FALSE, TRUE)</f>
        <v>1</v>
      </c>
      <c r="S32" t="s">
        <v>37</v>
      </c>
      <c r="T32" t="s">
        <v>38</v>
      </c>
      <c r="V32" t="s">
        <v>237</v>
      </c>
      <c r="W32" t="b">
        <v>1</v>
      </c>
      <c r="X32" t="s">
        <v>211</v>
      </c>
      <c r="Y32">
        <v>7</v>
      </c>
    </row>
    <row r="33" spans="1:25" x14ac:dyDescent="0.35">
      <c r="A33" s="1" t="s">
        <v>2</v>
      </c>
      <c r="B3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U_E.c_8</v>
      </c>
      <c r="C3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rpoB_A1547G</v>
      </c>
      <c r="I33" t="s">
        <v>57</v>
      </c>
      <c r="L33" s="11" t="str">
        <f>MID(Table1[[#This Row],[Mutation ID (with reference to Ecoli)]],7,4)</f>
        <v>1547</v>
      </c>
      <c r="P33" t="str">
        <f>MID(Table1[[#This Row],[Mutation ID (with reference to Ecoli)]], 6, 1) &amp; " -&gt; " &amp; MID(Table1[[#This Row],[Mutation ID (with reference to Ecoli)]], 11, 1)</f>
        <v>A -&gt; G</v>
      </c>
      <c r="Q33" t="s">
        <v>185</v>
      </c>
      <c r="R33" t="b">
        <f>IF(LEFT(Table1[[#This Row],[AA Change]],1) = (RIGHT(Table1[[#This Row],[AA Change]],1)),FALSE, TRUE)</f>
        <v>1</v>
      </c>
      <c r="S33" t="s">
        <v>37</v>
      </c>
      <c r="T33" t="s">
        <v>38</v>
      </c>
      <c r="V33" t="s">
        <v>237</v>
      </c>
      <c r="W33" t="b">
        <v>1</v>
      </c>
      <c r="X33" t="s">
        <v>214</v>
      </c>
      <c r="Y33">
        <v>8</v>
      </c>
    </row>
    <row r="34" spans="1:25" x14ac:dyDescent="0.35">
      <c r="A34" s="1" t="s">
        <v>2</v>
      </c>
      <c r="B3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U_E.c_9</v>
      </c>
      <c r="C34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rpoB_C1565T</v>
      </c>
      <c r="I34" t="s">
        <v>57</v>
      </c>
      <c r="L34" s="11" t="str">
        <f>MID(Table1[[#This Row],[Mutation ID (with reference to Ecoli)]],7,4)</f>
        <v>1565</v>
      </c>
      <c r="P34" t="str">
        <f>MID(Table1[[#This Row],[Mutation ID (with reference to Ecoli)]], 6, 1) &amp; " -&gt; " &amp; MID(Table1[[#This Row],[Mutation ID (with reference to Ecoli)]], 11, 1)</f>
        <v>C -&gt; T</v>
      </c>
      <c r="Q34" t="s">
        <v>59</v>
      </c>
      <c r="R34" t="b">
        <f>IF(LEFT(Table1[[#This Row],[AA Change]],1) = (RIGHT(Table1[[#This Row],[AA Change]],1)),FALSE, TRUE)</f>
        <v>1</v>
      </c>
      <c r="S34" t="s">
        <v>37</v>
      </c>
      <c r="T34" t="s">
        <v>38</v>
      </c>
      <c r="V34" t="s">
        <v>248</v>
      </c>
      <c r="W34" t="b">
        <v>1</v>
      </c>
      <c r="X34" t="s">
        <v>207</v>
      </c>
      <c r="Y34">
        <v>9</v>
      </c>
    </row>
    <row r="35" spans="1:25" x14ac:dyDescent="0.35">
      <c r="A35" s="1" t="s">
        <v>2</v>
      </c>
      <c r="B3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U_E.c_10</v>
      </c>
      <c r="C35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rpoB_C1565T</v>
      </c>
      <c r="I35" t="s">
        <v>57</v>
      </c>
      <c r="L35" s="11" t="str">
        <f>MID(Table1[[#This Row],[Mutation ID (with reference to Ecoli)]],7,4)</f>
        <v>1565</v>
      </c>
      <c r="P35" t="str">
        <f>MID(Table1[[#This Row],[Mutation ID (with reference to Ecoli)]], 6, 1) &amp; " -&gt; " &amp; MID(Table1[[#This Row],[Mutation ID (with reference to Ecoli)]], 11, 1)</f>
        <v>C -&gt; T</v>
      </c>
      <c r="Q35" t="s">
        <v>59</v>
      </c>
      <c r="R35" t="b">
        <f>IF(LEFT(Table1[[#This Row],[AA Change]],1) = (RIGHT(Table1[[#This Row],[AA Change]],1)),FALSE, TRUE)</f>
        <v>1</v>
      </c>
      <c r="S35" t="s">
        <v>37</v>
      </c>
      <c r="T35" t="s">
        <v>38</v>
      </c>
      <c r="V35" t="s">
        <v>248</v>
      </c>
      <c r="W35" t="b">
        <v>1</v>
      </c>
      <c r="X35" t="s">
        <v>221</v>
      </c>
      <c r="Y35">
        <v>10</v>
      </c>
    </row>
    <row r="36" spans="1:25" x14ac:dyDescent="0.35">
      <c r="A36" s="1" t="s">
        <v>2</v>
      </c>
      <c r="B3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U_E.c_11</v>
      </c>
      <c r="C3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rpoB_C1576A</v>
      </c>
      <c r="I36" t="s">
        <v>57</v>
      </c>
      <c r="L36" s="11" t="str">
        <f>MID(Table1[[#This Row],[Mutation ID (with reference to Ecoli)]],7,4)</f>
        <v>1576</v>
      </c>
      <c r="P36" t="str">
        <f>MID(Table1[[#This Row],[Mutation ID (with reference to Ecoli)]], 6, 1) &amp; " -&gt; " &amp; MID(Table1[[#This Row],[Mutation ID (with reference to Ecoli)]], 11, 1)</f>
        <v>C -&gt; A</v>
      </c>
      <c r="Q36" t="s">
        <v>178</v>
      </c>
      <c r="R36" t="b">
        <f>IF(LEFT(Table1[[#This Row],[AA Change]],1) = (RIGHT(Table1[[#This Row],[AA Change]],1)),FALSE, TRUE)</f>
        <v>1</v>
      </c>
      <c r="S36" t="s">
        <v>51</v>
      </c>
      <c r="T36" t="s">
        <v>38</v>
      </c>
      <c r="V36" t="s">
        <v>243</v>
      </c>
      <c r="W36" t="b">
        <v>1</v>
      </c>
      <c r="X36" t="s">
        <v>202</v>
      </c>
      <c r="Y36">
        <v>11</v>
      </c>
    </row>
    <row r="37" spans="1:25" x14ac:dyDescent="0.35">
      <c r="A37" s="1" t="s">
        <v>2</v>
      </c>
      <c r="B3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U_E.c_12</v>
      </c>
      <c r="C3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rpoB_C1576A</v>
      </c>
      <c r="I37" t="s">
        <v>57</v>
      </c>
      <c r="L37" s="11" t="str">
        <f>MID(Table1[[#This Row],[Mutation ID (with reference to Ecoli)]],7,4)</f>
        <v>1576</v>
      </c>
      <c r="P37" t="str">
        <f>MID(Table1[[#This Row],[Mutation ID (with reference to Ecoli)]], 6, 1) &amp; " -&gt; " &amp; MID(Table1[[#This Row],[Mutation ID (with reference to Ecoli)]], 11, 1)</f>
        <v>C -&gt; A</v>
      </c>
      <c r="Q37" t="s">
        <v>178</v>
      </c>
      <c r="R37" t="b">
        <f>IF(LEFT(Table1[[#This Row],[AA Change]],1) = (RIGHT(Table1[[#This Row],[AA Change]],1)),FALSE, TRUE)</f>
        <v>1</v>
      </c>
      <c r="S37" t="s">
        <v>51</v>
      </c>
      <c r="T37" t="s">
        <v>38</v>
      </c>
      <c r="V37" t="s">
        <v>243</v>
      </c>
      <c r="W37" t="b">
        <v>1</v>
      </c>
      <c r="X37" t="s">
        <v>218</v>
      </c>
      <c r="Y37">
        <v>12</v>
      </c>
    </row>
    <row r="38" spans="1:25" x14ac:dyDescent="0.35">
      <c r="A38" s="1" t="s">
        <v>2</v>
      </c>
      <c r="B3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U_E.c_13</v>
      </c>
      <c r="C3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rpoB_C1576T</v>
      </c>
      <c r="I38" t="s">
        <v>57</v>
      </c>
      <c r="L38" s="11" t="str">
        <f>MID(Table1[[#This Row],[Mutation ID (with reference to Ecoli)]],7,4)</f>
        <v>1576</v>
      </c>
      <c r="P38" t="str">
        <f>MID(Table1[[#This Row],[Mutation ID (with reference to Ecoli)]], 6, 1) &amp; " -&gt; " &amp; MID(Table1[[#This Row],[Mutation ID (with reference to Ecoli)]], 11, 1)</f>
        <v>C -&gt; T</v>
      </c>
      <c r="Q38" t="s">
        <v>170</v>
      </c>
      <c r="R38" t="b">
        <f>IF(LEFT(Table1[[#This Row],[AA Change]],1) = (RIGHT(Table1[[#This Row],[AA Change]],1)),FALSE, TRUE)</f>
        <v>1</v>
      </c>
      <c r="S38" t="s">
        <v>37</v>
      </c>
      <c r="T38" t="s">
        <v>38</v>
      </c>
      <c r="V38" t="s">
        <v>238</v>
      </c>
      <c r="W38" t="b">
        <v>1</v>
      </c>
      <c r="X38" t="s">
        <v>196</v>
      </c>
      <c r="Y38">
        <v>13</v>
      </c>
    </row>
    <row r="39" spans="1:25" x14ac:dyDescent="0.35">
      <c r="A39" s="1" t="s">
        <v>2</v>
      </c>
      <c r="B3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U_E.c_14</v>
      </c>
      <c r="C3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rpoB_C1576T</v>
      </c>
      <c r="I39" t="s">
        <v>57</v>
      </c>
      <c r="L39" s="11" t="str">
        <f>MID(Table1[[#This Row],[Mutation ID (with reference to Ecoli)]],7,4)</f>
        <v>1576</v>
      </c>
      <c r="P39" t="str">
        <f>MID(Table1[[#This Row],[Mutation ID (with reference to Ecoli)]], 6, 1) &amp; " -&gt; " &amp; MID(Table1[[#This Row],[Mutation ID (with reference to Ecoli)]], 11, 1)</f>
        <v>C -&gt; T</v>
      </c>
      <c r="Q39" t="s">
        <v>170</v>
      </c>
      <c r="R39" t="b">
        <f>IF(LEFT(Table1[[#This Row],[AA Change]],1) = (RIGHT(Table1[[#This Row],[AA Change]],1)),FALSE, TRUE)</f>
        <v>1</v>
      </c>
      <c r="S39" t="s">
        <v>37</v>
      </c>
      <c r="T39" t="s">
        <v>38</v>
      </c>
      <c r="V39" t="s">
        <v>238</v>
      </c>
      <c r="W39" t="b">
        <v>1</v>
      </c>
      <c r="X39" t="s">
        <v>198</v>
      </c>
      <c r="Y39">
        <v>14</v>
      </c>
    </row>
    <row r="40" spans="1:25" x14ac:dyDescent="0.35">
      <c r="A40" s="1" t="s">
        <v>2</v>
      </c>
      <c r="B4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U_E.c_15</v>
      </c>
      <c r="C4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rpoB_G1586T</v>
      </c>
      <c r="I40" t="s">
        <v>57</v>
      </c>
      <c r="L40" s="11" t="str">
        <f>MID(Table1[[#This Row],[Mutation ID (with reference to Ecoli)]],7,4)</f>
        <v>1586</v>
      </c>
      <c r="P40" t="str">
        <f>MID(Table1[[#This Row],[Mutation ID (with reference to Ecoli)]], 6, 1) &amp; " -&gt; " &amp; MID(Table1[[#This Row],[Mutation ID (with reference to Ecoli)]], 11, 1)</f>
        <v>G -&gt; T</v>
      </c>
      <c r="Q40" t="s">
        <v>304</v>
      </c>
      <c r="R40" t="b">
        <f>IF(LEFT(Table1[[#This Row],[AA Change]],1) = (RIGHT(Table1[[#This Row],[AA Change]],1)),FALSE, TRUE)</f>
        <v>1</v>
      </c>
      <c r="S40" t="s">
        <v>51</v>
      </c>
      <c r="T40" t="s">
        <v>38</v>
      </c>
      <c r="V40" t="s">
        <v>242</v>
      </c>
      <c r="W40" t="b">
        <v>1</v>
      </c>
      <c r="X40" t="s">
        <v>201</v>
      </c>
      <c r="Y40">
        <v>15</v>
      </c>
    </row>
    <row r="41" spans="1:25" x14ac:dyDescent="0.35">
      <c r="A41" s="1" t="s">
        <v>2</v>
      </c>
      <c r="B4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U_E.c_16</v>
      </c>
      <c r="C41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rpoB_C1592T</v>
      </c>
      <c r="I41" t="s">
        <v>57</v>
      </c>
      <c r="L41" s="11" t="str">
        <f>MID(Table1[[#This Row],[Mutation ID (with reference to Ecoli)]],7,4)</f>
        <v>1592</v>
      </c>
      <c r="P41" t="str">
        <f>MID(Table1[[#This Row],[Mutation ID (with reference to Ecoli)]], 6, 1) &amp; " -&gt; " &amp; MID(Table1[[#This Row],[Mutation ID (with reference to Ecoli)]], 11, 1)</f>
        <v>C -&gt; T</v>
      </c>
      <c r="Q41" t="s">
        <v>59</v>
      </c>
      <c r="R41" t="b">
        <f>IF(LEFT(Table1[[#This Row],[AA Change]],1) = (RIGHT(Table1[[#This Row],[AA Change]],1)),FALSE, TRUE)</f>
        <v>1</v>
      </c>
      <c r="S41" t="s">
        <v>37</v>
      </c>
      <c r="T41" t="s">
        <v>38</v>
      </c>
      <c r="V41" t="s">
        <v>247</v>
      </c>
      <c r="W41" t="b">
        <v>1</v>
      </c>
      <c r="X41" t="s">
        <v>205</v>
      </c>
      <c r="Y41">
        <v>16</v>
      </c>
    </row>
    <row r="42" spans="1:25" x14ac:dyDescent="0.35">
      <c r="A42" s="1" t="s">
        <v>2</v>
      </c>
      <c r="B4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U_E.c_17</v>
      </c>
      <c r="C4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rpoB_A1714C</v>
      </c>
      <c r="I42" t="s">
        <v>57</v>
      </c>
      <c r="L42" s="11" t="str">
        <f>MID(Table1[[#This Row],[Mutation ID (with reference to Ecoli)]],7,4)</f>
        <v>1714</v>
      </c>
      <c r="P42" t="str">
        <f>MID(Table1[[#This Row],[Mutation ID (with reference to Ecoli)]], 6, 1) &amp; " -&gt; " &amp; MID(Table1[[#This Row],[Mutation ID (with reference to Ecoli)]], 11, 1)</f>
        <v>A -&gt; C</v>
      </c>
      <c r="Q42" t="s">
        <v>99</v>
      </c>
      <c r="R42" t="b">
        <f>IF(LEFT(Table1[[#This Row],[AA Change]],1) = (RIGHT(Table1[[#This Row],[AA Change]],1)),FALSE, TRUE)</f>
        <v>1</v>
      </c>
      <c r="S42" t="s">
        <v>51</v>
      </c>
      <c r="T42" t="s">
        <v>38</v>
      </c>
      <c r="V42" t="s">
        <v>239</v>
      </c>
      <c r="W42" t="b">
        <v>1</v>
      </c>
      <c r="X42" t="s">
        <v>197</v>
      </c>
      <c r="Y42">
        <v>17</v>
      </c>
    </row>
    <row r="43" spans="1:25" x14ac:dyDescent="0.35">
      <c r="A43" s="1" t="s">
        <v>2</v>
      </c>
      <c r="B4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U_E.c_18</v>
      </c>
      <c r="C4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rpoB_A1714C</v>
      </c>
      <c r="I43" t="s">
        <v>57</v>
      </c>
      <c r="L43" s="11" t="str">
        <f>MID(Table1[[#This Row],[Mutation ID (with reference to Ecoli)]],7,4)</f>
        <v>1714</v>
      </c>
      <c r="P43" t="str">
        <f>MID(Table1[[#This Row],[Mutation ID (with reference to Ecoli)]], 6, 1) &amp; " -&gt; " &amp; MID(Table1[[#This Row],[Mutation ID (with reference to Ecoli)]], 11, 1)</f>
        <v>A -&gt; C</v>
      </c>
      <c r="Q43" t="s">
        <v>99</v>
      </c>
      <c r="R43" t="b">
        <f>IF(LEFT(Table1[[#This Row],[AA Change]],1) = (RIGHT(Table1[[#This Row],[AA Change]],1)),FALSE, TRUE)</f>
        <v>1</v>
      </c>
      <c r="S43" t="s">
        <v>51</v>
      </c>
      <c r="T43" t="s">
        <v>38</v>
      </c>
      <c r="V43" t="s">
        <v>239</v>
      </c>
      <c r="W43" t="b">
        <v>1</v>
      </c>
      <c r="X43" t="s">
        <v>206</v>
      </c>
      <c r="Y43">
        <v>18</v>
      </c>
    </row>
    <row r="44" spans="1:25" x14ac:dyDescent="0.35">
      <c r="A44" s="1" t="s">
        <v>2</v>
      </c>
      <c r="B4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U_E.c_19</v>
      </c>
      <c r="C44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rpoB_A1714T</v>
      </c>
      <c r="I44" t="s">
        <v>57</v>
      </c>
      <c r="L44" s="11" t="str">
        <f>MID(Table1[[#This Row],[Mutation ID (with reference to Ecoli)]],7,4)</f>
        <v>1714</v>
      </c>
      <c r="P44" t="str">
        <f>MID(Table1[[#This Row],[Mutation ID (with reference to Ecoli)]], 6, 1) &amp; " -&gt; " &amp; MID(Table1[[#This Row],[Mutation ID (with reference to Ecoli)]], 11, 1)</f>
        <v>A -&gt; T</v>
      </c>
      <c r="Q44" t="s">
        <v>302</v>
      </c>
      <c r="R44" t="b">
        <f>IF(LEFT(Table1[[#This Row],[AA Change]],1) = (RIGHT(Table1[[#This Row],[AA Change]],1)),FALSE, TRUE)</f>
        <v>1</v>
      </c>
      <c r="S44" t="s">
        <v>51</v>
      </c>
      <c r="T44" t="s">
        <v>38</v>
      </c>
      <c r="V44" t="s">
        <v>241</v>
      </c>
      <c r="W44" t="b">
        <v>1</v>
      </c>
      <c r="X44" t="s">
        <v>200</v>
      </c>
      <c r="Y44">
        <v>19</v>
      </c>
    </row>
    <row r="45" spans="1:25" x14ac:dyDescent="0.35">
      <c r="A45" s="1" t="s">
        <v>2</v>
      </c>
      <c r="B4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U_E.c_20</v>
      </c>
      <c r="C45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rpoB_A1714T</v>
      </c>
      <c r="I45" t="s">
        <v>57</v>
      </c>
      <c r="L45" s="11" t="str">
        <f>MID(Table1[[#This Row],[Mutation ID (with reference to Ecoli)]],7,4)</f>
        <v>1714</v>
      </c>
      <c r="P45" t="str">
        <f>MID(Table1[[#This Row],[Mutation ID (with reference to Ecoli)]], 6, 1) &amp; " -&gt; " &amp; MID(Table1[[#This Row],[Mutation ID (with reference to Ecoli)]], 11, 1)</f>
        <v>A -&gt; T</v>
      </c>
      <c r="Q45" t="s">
        <v>302</v>
      </c>
      <c r="R45" t="b">
        <f>IF(LEFT(Table1[[#This Row],[AA Change]],1) = (RIGHT(Table1[[#This Row],[AA Change]],1)),FALSE, TRUE)</f>
        <v>1</v>
      </c>
      <c r="S45" t="s">
        <v>51</v>
      </c>
      <c r="T45" t="s">
        <v>38</v>
      </c>
      <c r="V45" t="s">
        <v>241</v>
      </c>
      <c r="W45" t="b">
        <v>1</v>
      </c>
      <c r="X45" t="s">
        <v>216</v>
      </c>
      <c r="Y45">
        <v>20</v>
      </c>
    </row>
    <row r="46" spans="1:25" x14ac:dyDescent="0.35">
      <c r="A46" s="1" t="s">
        <v>2</v>
      </c>
      <c r="B4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U_E.c_21</v>
      </c>
      <c r="C4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</v>
      </c>
      <c r="I46" t="s">
        <v>57</v>
      </c>
      <c r="L46" s="11" t="str">
        <f>MID(Table1[[#This Row],[Mutation ID (with reference to Ecoli)]],7,4)</f>
        <v>1715</v>
      </c>
      <c r="P46" t="str">
        <f>MID(Table1[[#This Row],[Mutation ID (with reference to Ecoli)]], 6, 1) &amp; " -&gt; " &amp; MID(Table1[[#This Row],[Mutation ID (with reference to Ecoli)]], 11, 1)</f>
        <v>T -&gt; G</v>
      </c>
      <c r="Q46" t="s">
        <v>107</v>
      </c>
      <c r="R46" t="b">
        <f>IF(LEFT(Table1[[#This Row],[AA Change]],1) = (RIGHT(Table1[[#This Row],[AA Change]],1)),FALSE, TRUE)</f>
        <v>1</v>
      </c>
      <c r="S46" t="s">
        <v>51</v>
      </c>
      <c r="T46" t="s">
        <v>38</v>
      </c>
      <c r="V46" t="s">
        <v>245</v>
      </c>
      <c r="W46" t="b">
        <v>1</v>
      </c>
      <c r="X46" t="s">
        <v>203</v>
      </c>
      <c r="Y46">
        <v>21</v>
      </c>
    </row>
    <row r="47" spans="1:25" x14ac:dyDescent="0.35">
      <c r="A47" s="1" t="s">
        <v>2</v>
      </c>
      <c r="B4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U_E.c_22</v>
      </c>
      <c r="C4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</v>
      </c>
      <c r="I47" t="s">
        <v>57</v>
      </c>
      <c r="L47" s="11" t="str">
        <f>MID(Table1[[#This Row],[Mutation ID (with reference to Ecoli)]],7,4)</f>
        <v>1715</v>
      </c>
      <c r="P47" t="str">
        <f>MID(Table1[[#This Row],[Mutation ID (with reference to Ecoli)]], 6, 1) &amp; " -&gt; " &amp; MID(Table1[[#This Row],[Mutation ID (with reference to Ecoli)]], 11, 1)</f>
        <v>T -&gt; G</v>
      </c>
      <c r="Q47" t="s">
        <v>107</v>
      </c>
      <c r="R47" t="b">
        <f>IF(LEFT(Table1[[#This Row],[AA Change]],1) = (RIGHT(Table1[[#This Row],[AA Change]],1)),FALSE, TRUE)</f>
        <v>1</v>
      </c>
      <c r="S47" t="s">
        <v>51</v>
      </c>
      <c r="T47" t="s">
        <v>38</v>
      </c>
      <c r="V47" t="s">
        <v>245</v>
      </c>
      <c r="W47" t="b">
        <v>1</v>
      </c>
      <c r="X47" t="s">
        <v>204</v>
      </c>
      <c r="Y47">
        <v>22</v>
      </c>
    </row>
    <row r="48" spans="1:25" x14ac:dyDescent="0.35">
      <c r="A48" s="1" t="s">
        <v>2</v>
      </c>
      <c r="B4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U_E.c_23</v>
      </c>
      <c r="C4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</v>
      </c>
      <c r="I48" t="s">
        <v>57</v>
      </c>
      <c r="L48" s="11" t="str">
        <f>MID(Table1[[#This Row],[Mutation ID (with reference to Ecoli)]],7,4)</f>
        <v>1715</v>
      </c>
      <c r="P48" t="str">
        <f>MID(Table1[[#This Row],[Mutation ID (with reference to Ecoli)]], 6, 1) &amp; " -&gt; " &amp; MID(Table1[[#This Row],[Mutation ID (with reference to Ecoli)]], 11, 1)</f>
        <v>T -&gt; G</v>
      </c>
      <c r="Q48" t="s">
        <v>107</v>
      </c>
      <c r="R48" t="b">
        <f>IF(LEFT(Table1[[#This Row],[AA Change]],1) = (RIGHT(Table1[[#This Row],[AA Change]],1)),FALSE, TRUE)</f>
        <v>1</v>
      </c>
      <c r="S48" t="s">
        <v>51</v>
      </c>
      <c r="T48" t="s">
        <v>38</v>
      </c>
      <c r="V48" t="s">
        <v>245</v>
      </c>
      <c r="W48" t="b">
        <v>1</v>
      </c>
      <c r="X48" t="s">
        <v>209</v>
      </c>
      <c r="Y48">
        <v>23</v>
      </c>
    </row>
    <row r="49" spans="1:25" x14ac:dyDescent="0.35">
      <c r="A49" s="1" t="s">
        <v>2</v>
      </c>
      <c r="B4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U_E.c_24</v>
      </c>
      <c r="C4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</v>
      </c>
      <c r="I49" t="s">
        <v>57</v>
      </c>
      <c r="L49" s="11" t="str">
        <f>MID(Table1[[#This Row],[Mutation ID (with reference to Ecoli)]],7,4)</f>
        <v>1715</v>
      </c>
      <c r="P49" t="str">
        <f>MID(Table1[[#This Row],[Mutation ID (with reference to Ecoli)]], 6, 1) &amp; " -&gt; " &amp; MID(Table1[[#This Row],[Mutation ID (with reference to Ecoli)]], 11, 1)</f>
        <v>T -&gt; G</v>
      </c>
      <c r="Q49" t="s">
        <v>107</v>
      </c>
      <c r="R49" t="b">
        <f>IF(LEFT(Table1[[#This Row],[AA Change]],1) = (RIGHT(Table1[[#This Row],[AA Change]],1)),FALSE, TRUE)</f>
        <v>1</v>
      </c>
      <c r="S49" t="s">
        <v>51</v>
      </c>
      <c r="T49" t="s">
        <v>38</v>
      </c>
      <c r="V49" t="s">
        <v>245</v>
      </c>
      <c r="W49" t="b">
        <v>1</v>
      </c>
      <c r="X49" t="s">
        <v>215</v>
      </c>
      <c r="Y49">
        <v>24</v>
      </c>
    </row>
    <row r="50" spans="1:25" x14ac:dyDescent="0.35">
      <c r="A50" s="1" t="s">
        <v>2</v>
      </c>
      <c r="B5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rpoB_T1534C, mutL_1065+G</v>
      </c>
      <c r="L50" s="11"/>
      <c r="Q50" t="s">
        <v>44</v>
      </c>
      <c r="R50" t="b">
        <f>IF(LEFT(Table1[[#This Row],[AA Change]],1) = (RIGHT(Table1[[#This Row],[AA Change]],1)),FALSE, TRUE)</f>
        <v>1</v>
      </c>
      <c r="V50" t="s">
        <v>244</v>
      </c>
      <c r="W50" t="b">
        <v>0</v>
      </c>
      <c r="X50" t="s">
        <v>31</v>
      </c>
    </row>
    <row r="51" spans="1:25" x14ac:dyDescent="0.35">
      <c r="A51" s="1" t="s">
        <v>2</v>
      </c>
      <c r="B5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1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lplT_(C)41015(C)3, rpoB_A1547G</v>
      </c>
      <c r="L51" s="11"/>
      <c r="Q51" t="s">
        <v>303</v>
      </c>
      <c r="R51" t="b">
        <f>IF(LEFT(Table1[[#This Row],[AA Change]],1) = (RIGHT(Table1[[#This Row],[AA Change]],1)),FALSE, TRUE)</f>
        <v>1</v>
      </c>
      <c r="V51" t="s">
        <v>249</v>
      </c>
      <c r="W51" t="b">
        <v>0</v>
      </c>
      <c r="X51" t="s">
        <v>210</v>
      </c>
    </row>
    <row r="52" spans="1:25" x14ac:dyDescent="0.35">
      <c r="A52" s="1" t="s">
        <v>2</v>
      </c>
      <c r="B5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rpoB_T1715G, ulaA_T1052G</v>
      </c>
      <c r="L52" s="11"/>
      <c r="Q52" t="s">
        <v>107</v>
      </c>
      <c r="R52" t="b">
        <f>IF(LEFT(Table1[[#This Row],[AA Change]],1) = (RIGHT(Table1[[#This Row],[AA Change]],1)),FALSE, TRUE)</f>
        <v>1</v>
      </c>
      <c r="V52" t="s">
        <v>250</v>
      </c>
      <c r="W52" t="b">
        <v>0</v>
      </c>
      <c r="X52" t="s">
        <v>212</v>
      </c>
    </row>
    <row r="53" spans="1:25" x14ac:dyDescent="0.35">
      <c r="A53" s="1" t="s">
        <v>2</v>
      </c>
      <c r="B5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hyfG_T511C, feoB_(G)52101(G)6, intergenic_A4108737G, rpoB_T1534C, mutL_(G)4151(G)3</v>
      </c>
      <c r="L53" s="11"/>
      <c r="Q53" t="s">
        <v>305</v>
      </c>
      <c r="R53" t="b">
        <f>IF(LEFT(Table1[[#This Row],[AA Change]],1) = (RIGHT(Table1[[#This Row],[AA Change]],1)),FALSE, TRUE)</f>
        <v>1</v>
      </c>
      <c r="V53" t="s">
        <v>251</v>
      </c>
      <c r="W53" t="b">
        <v>0</v>
      </c>
      <c r="X53" t="s">
        <v>213</v>
      </c>
    </row>
    <row r="54" spans="1:25" x14ac:dyDescent="0.35">
      <c r="A54" s="1" t="s">
        <v>2</v>
      </c>
      <c r="B5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4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intergenic_T661503G, rpoB_T1534C</v>
      </c>
      <c r="L54" s="11"/>
      <c r="Q54" t="s">
        <v>303</v>
      </c>
      <c r="R54" t="b">
        <f>IF(LEFT(Table1[[#This Row],[AA Change]],1) = (RIGHT(Table1[[#This Row],[AA Change]],1)),FALSE, TRUE)</f>
        <v>1</v>
      </c>
      <c r="V54" t="s">
        <v>252</v>
      </c>
      <c r="W54" t="b">
        <v>0</v>
      </c>
      <c r="X54" t="s">
        <v>219</v>
      </c>
    </row>
    <row r="55" spans="1:25" x14ac:dyDescent="0.35">
      <c r="A55" s="1" t="s">
        <v>2</v>
      </c>
      <c r="B5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5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cydA_185-A</v>
      </c>
      <c r="L55" s="11"/>
      <c r="Q55" t="s">
        <v>255</v>
      </c>
      <c r="R55" t="b">
        <f>IF(LEFT(Table1[[#This Row],[AA Change]],1) = (RIGHT(Table1[[#This Row],[AA Change]],1)),FALSE, TRUE)</f>
        <v>1</v>
      </c>
      <c r="V55" t="s">
        <v>254</v>
      </c>
      <c r="W55" t="b">
        <v>0</v>
      </c>
      <c r="X55" t="s">
        <v>222</v>
      </c>
    </row>
    <row r="56" spans="1:25" x14ac:dyDescent="0.35">
      <c r="A56" s="1" t="s">
        <v>2</v>
      </c>
      <c r="B5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cydA_1010-ACCAGGCGG</v>
      </c>
      <c r="L56" s="11"/>
      <c r="Q56" t="s">
        <v>257</v>
      </c>
      <c r="R56" t="b">
        <f>IF(LEFT(Table1[[#This Row],[AA Change]],1) = (RIGHT(Table1[[#This Row],[AA Change]],1)),FALSE, TRUE)</f>
        <v>1</v>
      </c>
      <c r="V56" t="s">
        <v>256</v>
      </c>
      <c r="W56" t="b">
        <v>0</v>
      </c>
      <c r="X56" t="s">
        <v>223</v>
      </c>
    </row>
    <row r="57" spans="1:25" x14ac:dyDescent="0.35">
      <c r="A57" s="1" t="s">
        <v>2</v>
      </c>
      <c r="B5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cydB_167-AC</v>
      </c>
      <c r="L57" s="11"/>
      <c r="Q57" t="s">
        <v>255</v>
      </c>
      <c r="R57" t="b">
        <f>IF(LEFT(Table1[[#This Row],[AA Change]],1) = (RIGHT(Table1[[#This Row],[AA Change]],1)),FALSE, TRUE)</f>
        <v>1</v>
      </c>
      <c r="V57" t="s">
        <v>258</v>
      </c>
      <c r="W57" t="b">
        <v>0</v>
      </c>
      <c r="X57" t="s">
        <v>224</v>
      </c>
    </row>
    <row r="58" spans="1:25" x14ac:dyDescent="0.35">
      <c r="A58" s="1" t="s">
        <v>2</v>
      </c>
      <c r="B5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hemB_G646T</v>
      </c>
      <c r="L58" s="11"/>
      <c r="Q58" t="s">
        <v>260</v>
      </c>
      <c r="R58" t="b">
        <f>IF(LEFT(Table1[[#This Row],[AA Change]],1) = (RIGHT(Table1[[#This Row],[AA Change]],1)),FALSE, TRUE)</f>
        <v>1</v>
      </c>
      <c r="V58" t="s">
        <v>259</v>
      </c>
      <c r="W58" t="b">
        <v>0</v>
      </c>
      <c r="X58" t="s">
        <v>225</v>
      </c>
    </row>
    <row r="59" spans="1:25" x14ac:dyDescent="0.35">
      <c r="A59" s="1" t="s">
        <v>2</v>
      </c>
      <c r="B5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5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cydB_G79A</v>
      </c>
      <c r="L59" s="11"/>
      <c r="Q59" t="s">
        <v>262</v>
      </c>
      <c r="R59" t="b">
        <f>IF(LEFT(Table1[[#This Row],[AA Change]],1) = (RIGHT(Table1[[#This Row],[AA Change]],1)),FALSE, TRUE)</f>
        <v>1</v>
      </c>
      <c r="V59" t="s">
        <v>261</v>
      </c>
      <c r="W59" t="b">
        <v>0</v>
      </c>
      <c r="X59" t="s">
        <v>226</v>
      </c>
    </row>
    <row r="60" spans="1:25" x14ac:dyDescent="0.35">
      <c r="A60" s="1" t="s">
        <v>2</v>
      </c>
      <c r="B60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0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ubiB_T1391G</v>
      </c>
      <c r="L60" s="11"/>
      <c r="Q60" t="s">
        <v>264</v>
      </c>
      <c r="R60" t="b">
        <f>IF(LEFT(Table1[[#This Row],[AA Change]],1) = (RIGHT(Table1[[#This Row],[AA Change]],1)),FALSE, TRUE)</f>
        <v>1</v>
      </c>
      <c r="V60" t="s">
        <v>263</v>
      </c>
      <c r="W60" t="b">
        <v>0</v>
      </c>
      <c r="X60" t="s">
        <v>227</v>
      </c>
    </row>
    <row r="61" spans="1:25" x14ac:dyDescent="0.35">
      <c r="A61" s="1" t="s">
        <v>2</v>
      </c>
      <c r="B61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1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nfrA_C2208T, ybhF_T802G</v>
      </c>
      <c r="L61" s="11"/>
      <c r="Q61" t="s">
        <v>266</v>
      </c>
      <c r="R61" t="b">
        <f>IF(LEFT(Table1[[#This Row],[AA Change]],1) = (RIGHT(Table1[[#This Row],[AA Change]],1)),FALSE, TRUE)</f>
        <v>1</v>
      </c>
      <c r="V61" t="s">
        <v>265</v>
      </c>
      <c r="W61" t="b">
        <v>0</v>
      </c>
      <c r="X61" t="s">
        <v>228</v>
      </c>
    </row>
    <row r="62" spans="1:25" x14ac:dyDescent="0.35">
      <c r="A62" s="1" t="s">
        <v>2</v>
      </c>
      <c r="B62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2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cydA_829-CA, cydA_GAGGA835T, cydA_A841C</v>
      </c>
      <c r="L62" s="11"/>
      <c r="Q62" t="s">
        <v>268</v>
      </c>
      <c r="R62" t="b">
        <f>IF(LEFT(Table1[[#This Row],[AA Change]],1) = (RIGHT(Table1[[#This Row],[AA Change]],1)),FALSE, TRUE)</f>
        <v>1</v>
      </c>
      <c r="V62" t="s">
        <v>267</v>
      </c>
      <c r="W62" t="b">
        <v>0</v>
      </c>
      <c r="X62" t="s">
        <v>229</v>
      </c>
    </row>
    <row r="63" spans="1:25" x14ac:dyDescent="0.35">
      <c r="A63" s="1" t="s">
        <v>2</v>
      </c>
      <c r="B63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3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cydA_C31T</v>
      </c>
      <c r="L63" s="11"/>
      <c r="Q63" t="s">
        <v>255</v>
      </c>
      <c r="R63" t="b">
        <f>IF(LEFT(Table1[[#This Row],[AA Change]],1) = (RIGHT(Table1[[#This Row],[AA Change]],1)),FALSE, TRUE)</f>
        <v>1</v>
      </c>
      <c r="V63" t="s">
        <v>269</v>
      </c>
      <c r="W63" t="b">
        <v>0</v>
      </c>
      <c r="X63" t="s">
        <v>230</v>
      </c>
    </row>
    <row r="64" spans="1:25" x14ac:dyDescent="0.35">
      <c r="A64" s="1" t="s">
        <v>2</v>
      </c>
      <c r="B64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4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cydA_708-T</v>
      </c>
      <c r="L64" s="11"/>
      <c r="Q64" t="s">
        <v>255</v>
      </c>
      <c r="R64" t="b">
        <f>IF(LEFT(Table1[[#This Row],[AA Change]],1) = (RIGHT(Table1[[#This Row],[AA Change]],1)),FALSE, TRUE)</f>
        <v>1</v>
      </c>
      <c r="V64" t="s">
        <v>270</v>
      </c>
      <c r="W64" t="b">
        <v>0</v>
      </c>
      <c r="X64" t="s">
        <v>231</v>
      </c>
    </row>
    <row r="65" spans="1:24" x14ac:dyDescent="0.35">
      <c r="A65" s="1" t="s">
        <v>2</v>
      </c>
      <c r="B65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5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cydB_C471G</v>
      </c>
      <c r="L65" s="11"/>
      <c r="Q65" t="s">
        <v>255</v>
      </c>
      <c r="R65" t="b">
        <f>IF(LEFT(Table1[[#This Row],[AA Change]],1) = (RIGHT(Table1[[#This Row],[AA Change]],1)),FALSE, TRUE)</f>
        <v>1</v>
      </c>
      <c r="V65" t="s">
        <v>271</v>
      </c>
      <c r="W65" t="b">
        <v>0</v>
      </c>
      <c r="X65" t="s">
        <v>232</v>
      </c>
    </row>
    <row r="66" spans="1:24" x14ac:dyDescent="0.35">
      <c r="A66" s="1" t="s">
        <v>2</v>
      </c>
      <c r="B66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6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pepP_A1324C, ubiH_A2C</v>
      </c>
      <c r="L66" s="11"/>
      <c r="Q66" t="s">
        <v>273</v>
      </c>
      <c r="R66" t="b">
        <f>IF(LEFT(Table1[[#This Row],[AA Change]],1) = (RIGHT(Table1[[#This Row],[AA Change]],1)),FALSE, TRUE)</f>
        <v>1</v>
      </c>
      <c r="V66" t="s">
        <v>272</v>
      </c>
      <c r="W66" t="b">
        <v>0</v>
      </c>
      <c r="X66" t="s">
        <v>233</v>
      </c>
    </row>
    <row r="67" spans="1:24" x14ac:dyDescent="0.35">
      <c r="A67" s="1" t="s">
        <v>2</v>
      </c>
      <c r="B67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7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cydB_CA181TC</v>
      </c>
      <c r="L67" s="11"/>
      <c r="Q67" t="s">
        <v>275</v>
      </c>
      <c r="R67" t="b">
        <f>IF(LEFT(Table1[[#This Row],[AA Change]],1) = (RIGHT(Table1[[#This Row],[AA Change]],1)),FALSE, TRUE)</f>
        <v>1</v>
      </c>
      <c r="V67" t="s">
        <v>274</v>
      </c>
      <c r="W67" t="b">
        <v>0</v>
      </c>
      <c r="X67" t="s">
        <v>234</v>
      </c>
    </row>
    <row r="68" spans="1:24" x14ac:dyDescent="0.35">
      <c r="A68" s="1" t="s">
        <v>2</v>
      </c>
      <c r="B68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8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cydA_(A)3627(A)2, cydA_(T)2645(T)3</v>
      </c>
      <c r="L68" s="11"/>
      <c r="Q68" t="s">
        <v>277</v>
      </c>
      <c r="R68" t="b">
        <f>IF(LEFT(Table1[[#This Row],[AA Change]],1) = (RIGHT(Table1[[#This Row],[AA Change]],1)),FALSE, TRUE)</f>
        <v>1</v>
      </c>
      <c r="V68" t="s">
        <v>276</v>
      </c>
      <c r="W68" t="b">
        <v>0</v>
      </c>
      <c r="X68" t="s">
        <v>235</v>
      </c>
    </row>
    <row r="69" spans="1:24" x14ac:dyDescent="0.35">
      <c r="A69" s="1" t="s">
        <v>2</v>
      </c>
      <c r="B69" t="str">
        <f>IF(Table1[[#This Row],[Passed Screening]], "U_" &amp; (IF(Table1[[#This Row],[Species]] = "Acinetobacter baylyi", "A.b_", IF(Table1[[#This Row],[Species]] = "Escherichia coli", "E.c_", "Unkown"))) &amp; Table1[[#This Row],[ID Number]],"No ID, not usable")</f>
        <v>No ID, not usable</v>
      </c>
      <c r="C69" t="str">
        <f>IF(Table1[[#This Row],[Species]] = "Acinetobacter baylyi", MID(Table1[[#This Row],[original gene reference]],1,6) &amp; (MID(Table1[[#This Row],[original gene reference]],7,4) - 21) &amp; MID(Table1[[#This Row],[original gene reference]],11,1), Table1[[#This Row],[original gene reference]])</f>
        <v>cydB_352-A</v>
      </c>
      <c r="L69" s="11"/>
      <c r="Q69" t="s">
        <v>255</v>
      </c>
      <c r="R69" t="b">
        <f>IF(LEFT(Table1[[#This Row],[AA Change]],1) = (RIGHT(Table1[[#This Row],[AA Change]],1)),FALSE, TRUE)</f>
        <v>1</v>
      </c>
      <c r="V69" t="s">
        <v>278</v>
      </c>
      <c r="W69" t="b">
        <v>0</v>
      </c>
      <c r="X69" t="s">
        <v>236</v>
      </c>
    </row>
  </sheetData>
  <phoneticPr fontId="5" type="noConversion"/>
  <conditionalFormatting sqref="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3286-6204-4616-854F-3F20CFF942BB}">
  <dimension ref="A1:D34"/>
  <sheetViews>
    <sheetView zoomScaleNormal="100" workbookViewId="0">
      <selection activeCell="A10" sqref="A10:C12"/>
    </sheetView>
  </sheetViews>
  <sheetFormatPr defaultRowHeight="14.5" x14ac:dyDescent="0.35"/>
  <cols>
    <col min="1" max="1" width="40.7265625" bestFit="1" customWidth="1"/>
    <col min="2" max="2" width="18.54296875" bestFit="1" customWidth="1"/>
    <col min="3" max="3" width="13.90625" bestFit="1" customWidth="1"/>
    <col min="4" max="4" width="10.7265625" bestFit="1" customWidth="1"/>
    <col min="5" max="5" width="12.54296875" bestFit="1" customWidth="1"/>
    <col min="6" max="6" width="45.54296875" bestFit="1" customWidth="1"/>
    <col min="7" max="7" width="17.26953125" bestFit="1" customWidth="1"/>
  </cols>
  <sheetData>
    <row r="1" spans="1:4" x14ac:dyDescent="0.35">
      <c r="A1" s="13" t="s">
        <v>283</v>
      </c>
      <c r="B1" t="s">
        <v>282</v>
      </c>
    </row>
    <row r="2" spans="1:4" x14ac:dyDescent="0.35">
      <c r="A2" s="13" t="s">
        <v>307</v>
      </c>
      <c r="B2" t="s">
        <v>282</v>
      </c>
    </row>
    <row r="4" spans="1:4" x14ac:dyDescent="0.35">
      <c r="A4" s="13" t="s">
        <v>297</v>
      </c>
      <c r="B4" s="13" t="s">
        <v>281</v>
      </c>
    </row>
    <row r="5" spans="1:4" x14ac:dyDescent="0.35">
      <c r="A5" s="13" t="s">
        <v>279</v>
      </c>
      <c r="B5" t="s">
        <v>1</v>
      </c>
      <c r="C5" t="s">
        <v>2</v>
      </c>
      <c r="D5" t="s">
        <v>280</v>
      </c>
    </row>
    <row r="6" spans="1:4" x14ac:dyDescent="0.35">
      <c r="A6" s="11" t="s">
        <v>285</v>
      </c>
      <c r="B6" s="14">
        <v>1</v>
      </c>
      <c r="C6" s="14"/>
      <c r="D6" s="14">
        <v>1</v>
      </c>
    </row>
    <row r="7" spans="1:4" x14ac:dyDescent="0.35">
      <c r="A7" s="11" t="s">
        <v>286</v>
      </c>
      <c r="B7" s="14">
        <v>1</v>
      </c>
      <c r="C7" s="14"/>
      <c r="D7" s="14">
        <v>1</v>
      </c>
    </row>
    <row r="8" spans="1:4" x14ac:dyDescent="0.35">
      <c r="A8" s="11" t="s">
        <v>237</v>
      </c>
      <c r="B8" s="14">
        <v>1</v>
      </c>
      <c r="C8" s="14">
        <v>3</v>
      </c>
      <c r="D8" s="14">
        <v>4</v>
      </c>
    </row>
    <row r="9" spans="1:4" ht="15.5" customHeight="1" x14ac:dyDescent="0.35">
      <c r="A9" s="15" t="s">
        <v>311</v>
      </c>
      <c r="B9" s="14">
        <v>1</v>
      </c>
      <c r="C9" s="14"/>
      <c r="D9" s="14">
        <v>1</v>
      </c>
    </row>
    <row r="10" spans="1:4" x14ac:dyDescent="0.35">
      <c r="A10" s="15" t="s">
        <v>312</v>
      </c>
      <c r="B10" s="14"/>
      <c r="C10" s="14">
        <v>1</v>
      </c>
      <c r="D10" s="14">
        <v>1</v>
      </c>
    </row>
    <row r="11" spans="1:4" x14ac:dyDescent="0.35">
      <c r="A11" s="15" t="s">
        <v>313</v>
      </c>
      <c r="B11" s="14"/>
      <c r="C11" s="14">
        <v>1</v>
      </c>
      <c r="D11" s="14">
        <v>1</v>
      </c>
    </row>
    <row r="12" spans="1:4" x14ac:dyDescent="0.35">
      <c r="A12" s="15" t="s">
        <v>314</v>
      </c>
      <c r="B12" s="14"/>
      <c r="C12" s="14">
        <v>1</v>
      </c>
      <c r="D12" s="14">
        <v>1</v>
      </c>
    </row>
    <row r="13" spans="1:4" x14ac:dyDescent="0.35">
      <c r="A13" s="11" t="s">
        <v>287</v>
      </c>
      <c r="B13" s="14">
        <v>1</v>
      </c>
      <c r="C13" s="14"/>
      <c r="D13" s="14">
        <v>1</v>
      </c>
    </row>
    <row r="14" spans="1:4" x14ac:dyDescent="0.35">
      <c r="A14" s="11" t="s">
        <v>288</v>
      </c>
      <c r="B14" s="14">
        <v>1</v>
      </c>
      <c r="C14" s="14"/>
      <c r="D14" s="14">
        <v>1</v>
      </c>
    </row>
    <row r="15" spans="1:4" x14ac:dyDescent="0.35">
      <c r="A15" s="11" t="s">
        <v>239</v>
      </c>
      <c r="B15" s="14">
        <v>1</v>
      </c>
      <c r="C15" s="14">
        <v>2</v>
      </c>
      <c r="D15" s="14">
        <v>3</v>
      </c>
    </row>
    <row r="16" spans="1:4" x14ac:dyDescent="0.35">
      <c r="A16" s="11" t="s">
        <v>241</v>
      </c>
      <c r="B16" s="14"/>
      <c r="C16" s="14">
        <v>2</v>
      </c>
      <c r="D16" s="14">
        <v>2</v>
      </c>
    </row>
    <row r="17" spans="1:4" x14ac:dyDescent="0.35">
      <c r="A17" s="11" t="s">
        <v>289</v>
      </c>
      <c r="B17" s="14">
        <v>1</v>
      </c>
      <c r="C17" s="14"/>
      <c r="D17" s="14">
        <v>1</v>
      </c>
    </row>
    <row r="18" spans="1:4" x14ac:dyDescent="0.35">
      <c r="A18" s="11" t="s">
        <v>246</v>
      </c>
      <c r="B18" s="14">
        <v>1</v>
      </c>
      <c r="C18" s="14">
        <v>2</v>
      </c>
      <c r="D18" s="14">
        <v>3</v>
      </c>
    </row>
    <row r="19" spans="1:4" x14ac:dyDescent="0.35">
      <c r="A19" s="11" t="s">
        <v>248</v>
      </c>
      <c r="B19" s="14"/>
      <c r="C19" s="14">
        <v>2</v>
      </c>
      <c r="D19" s="14">
        <v>2</v>
      </c>
    </row>
    <row r="20" spans="1:4" x14ac:dyDescent="0.35">
      <c r="A20" s="11" t="s">
        <v>243</v>
      </c>
      <c r="B20" s="14">
        <v>1</v>
      </c>
      <c r="C20" s="14">
        <v>2</v>
      </c>
      <c r="D20" s="14">
        <v>3</v>
      </c>
    </row>
    <row r="21" spans="1:4" x14ac:dyDescent="0.35">
      <c r="A21" s="11" t="s">
        <v>290</v>
      </c>
      <c r="B21" s="14">
        <v>1</v>
      </c>
      <c r="C21" s="14"/>
      <c r="D21" s="14">
        <v>1</v>
      </c>
    </row>
    <row r="22" spans="1:4" x14ac:dyDescent="0.35">
      <c r="A22" s="11" t="s">
        <v>238</v>
      </c>
      <c r="B22" s="14">
        <v>1</v>
      </c>
      <c r="C22" s="14">
        <v>2</v>
      </c>
      <c r="D22" s="14">
        <v>3</v>
      </c>
    </row>
    <row r="23" spans="1:4" x14ac:dyDescent="0.35">
      <c r="A23" s="11" t="s">
        <v>247</v>
      </c>
      <c r="B23" s="14">
        <v>2</v>
      </c>
      <c r="C23" s="14">
        <v>1</v>
      </c>
      <c r="D23" s="14">
        <v>3</v>
      </c>
    </row>
    <row r="24" spans="1:4" x14ac:dyDescent="0.35">
      <c r="A24" s="11" t="s">
        <v>291</v>
      </c>
      <c r="B24" s="14">
        <v>1</v>
      </c>
      <c r="C24" s="14"/>
      <c r="D24" s="14">
        <v>1</v>
      </c>
    </row>
    <row r="25" spans="1:4" x14ac:dyDescent="0.35">
      <c r="A25" s="11" t="s">
        <v>292</v>
      </c>
      <c r="B25" s="14">
        <v>1</v>
      </c>
      <c r="C25" s="14"/>
      <c r="D25" s="14">
        <v>1</v>
      </c>
    </row>
    <row r="26" spans="1:4" x14ac:dyDescent="0.35">
      <c r="A26" s="11" t="s">
        <v>293</v>
      </c>
      <c r="B26" s="14">
        <v>1</v>
      </c>
      <c r="C26" s="14"/>
      <c r="D26" s="14">
        <v>1</v>
      </c>
    </row>
    <row r="27" spans="1:4" x14ac:dyDescent="0.35">
      <c r="A27" s="11" t="s">
        <v>242</v>
      </c>
      <c r="B27" s="14"/>
      <c r="C27" s="14">
        <v>1</v>
      </c>
      <c r="D27" s="14">
        <v>1</v>
      </c>
    </row>
    <row r="28" spans="1:4" x14ac:dyDescent="0.35">
      <c r="A28" s="11" t="s">
        <v>294</v>
      </c>
      <c r="B28" s="14">
        <v>1</v>
      </c>
      <c r="C28" s="14"/>
      <c r="D28" s="14">
        <v>1</v>
      </c>
    </row>
    <row r="29" spans="1:4" x14ac:dyDescent="0.35">
      <c r="A29" s="11" t="s">
        <v>253</v>
      </c>
      <c r="B29" s="14">
        <v>1</v>
      </c>
      <c r="C29" s="14">
        <v>1</v>
      </c>
      <c r="D29" s="14">
        <v>2</v>
      </c>
    </row>
    <row r="30" spans="1:4" x14ac:dyDescent="0.35">
      <c r="A30" s="11" t="s">
        <v>240</v>
      </c>
      <c r="B30" s="14">
        <v>1</v>
      </c>
      <c r="C30" s="14">
        <v>2</v>
      </c>
      <c r="D30" s="14">
        <v>3</v>
      </c>
    </row>
    <row r="31" spans="1:4" x14ac:dyDescent="0.35">
      <c r="A31" s="11" t="s">
        <v>295</v>
      </c>
      <c r="B31" s="14">
        <v>1</v>
      </c>
      <c r="C31" s="14"/>
      <c r="D31" s="14">
        <v>1</v>
      </c>
    </row>
    <row r="32" spans="1:4" x14ac:dyDescent="0.35">
      <c r="A32" s="11" t="s">
        <v>296</v>
      </c>
      <c r="B32" s="14">
        <v>2</v>
      </c>
      <c r="C32" s="14"/>
      <c r="D32" s="14">
        <v>2</v>
      </c>
    </row>
    <row r="33" spans="1:4" x14ac:dyDescent="0.35">
      <c r="A33" s="11" t="s">
        <v>245</v>
      </c>
      <c r="B33" s="14">
        <v>1</v>
      </c>
      <c r="C33" s="14">
        <v>4</v>
      </c>
      <c r="D33" s="14">
        <v>5</v>
      </c>
    </row>
    <row r="34" spans="1:4" x14ac:dyDescent="0.35">
      <c r="A34" s="11" t="s">
        <v>280</v>
      </c>
      <c r="B34" s="14">
        <v>23</v>
      </c>
      <c r="C34" s="14">
        <v>24</v>
      </c>
      <c r="D34" s="14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76C4-2CA5-4D93-A3E9-B01B9A1B11A5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298</v>
      </c>
    </row>
    <row r="2" spans="1:1" x14ac:dyDescent="0.35">
      <c r="A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Contarini</dc:creator>
  <cp:lastModifiedBy>Matthew Contarini</cp:lastModifiedBy>
  <dcterms:created xsi:type="dcterms:W3CDTF">2022-08-23T04:50:11Z</dcterms:created>
  <dcterms:modified xsi:type="dcterms:W3CDTF">2022-10-20T02:55:29Z</dcterms:modified>
</cp:coreProperties>
</file>