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"/>
    </mc:Choice>
  </mc:AlternateContent>
  <xr:revisionPtr revIDLastSave="0" documentId="8_{37B07A87-E94D-4307-9096-9DE622612481}" xr6:coauthVersionLast="47" xr6:coauthVersionMax="47" xr10:uidLastSave="{00000000-0000-0000-0000-000000000000}"/>
  <bookViews>
    <workbookView xWindow="28680" yWindow="-120" windowWidth="29040" windowHeight="15840" xr2:uid="{19A258EB-FBB7-4C67-904B-98B7839CF2D1}"/>
  </bookViews>
  <sheets>
    <sheet name="Scores" sheetId="1" r:id="rId1"/>
    <sheet name="Raws" sheetId="2" r:id="rId2"/>
    <sheet name="Raws PG" sheetId="3" r:id="rId3"/>
    <sheet name="ADJ" sheetId="4" r:id="rId4"/>
    <sheet name="ADJ PG" sheetId="5" r:id="rId5"/>
    <sheet name="ADJ Final" sheetId="6" r:id="rId6"/>
    <sheet name="Exp Output" sheetId="14" r:id="rId7"/>
    <sheet name="ADJ Analysis" sheetId="10" r:id="rId8"/>
    <sheet name="League" sheetId="7" r:id="rId9"/>
    <sheet name="League PG" sheetId="8" r:id="rId10"/>
    <sheet name="League ADV" sheetId="9" r:id="rId11"/>
    <sheet name="Database" sheetId="11" r:id="rId12"/>
    <sheet name="Prediction" sheetId="13" r:id="rId13"/>
  </sheets>
  <definedNames>
    <definedName name="solver_adj" localSheetId="5" hidden="1">'ADJ Final'!$N$2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'ADJ Final'!$N$3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F6" i="6" s="1"/>
  <c r="G6" i="6" s="1"/>
  <c r="E7" i="6"/>
  <c r="F7" i="6" s="1"/>
  <c r="G7" i="6" s="1"/>
  <c r="E8" i="6"/>
  <c r="F8" i="6" s="1"/>
  <c r="G8" i="6" s="1"/>
  <c r="E9" i="6"/>
  <c r="F9" i="6" s="1"/>
  <c r="G9" i="6" s="1"/>
  <c r="E10" i="6"/>
  <c r="E11" i="6"/>
  <c r="F11" i="6" s="1"/>
  <c r="G11" i="6" s="1"/>
  <c r="E12" i="6"/>
  <c r="F12" i="6" s="1"/>
  <c r="G12" i="6" s="1"/>
  <c r="E13" i="6"/>
  <c r="F13" i="6" s="1"/>
  <c r="G13" i="6" s="1"/>
  <c r="E14" i="6"/>
  <c r="F14" i="6" s="1"/>
  <c r="G14" i="6" s="1"/>
  <c r="E15" i="6"/>
  <c r="F15" i="6" s="1"/>
  <c r="G15" i="6" s="1"/>
  <c r="E16" i="6"/>
  <c r="F16" i="6" s="1"/>
  <c r="G16" i="6" s="1"/>
  <c r="E17" i="6"/>
  <c r="F17" i="6" s="1"/>
  <c r="G17" i="6" s="1"/>
  <c r="E18" i="6"/>
  <c r="F18" i="6" s="1"/>
  <c r="G18" i="6" s="1"/>
  <c r="E19" i="6"/>
  <c r="F19" i="6" s="1"/>
  <c r="G19" i="6" s="1"/>
  <c r="E20" i="6"/>
  <c r="F20" i="6" s="1"/>
  <c r="G20" i="6" s="1"/>
  <c r="E21" i="6"/>
  <c r="F21" i="6" s="1"/>
  <c r="G21" i="6" s="1"/>
  <c r="E22" i="6"/>
  <c r="F22" i="6" s="1"/>
  <c r="G22" i="6" s="1"/>
  <c r="E2" i="6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" i="10"/>
  <c r="F2" i="10"/>
  <c r="H9" i="10"/>
  <c r="H10" i="10"/>
  <c r="H11" i="10"/>
  <c r="H12" i="10"/>
  <c r="E4" i="13" s="1"/>
  <c r="H13" i="10"/>
  <c r="H14" i="10"/>
  <c r="H15" i="10"/>
  <c r="H16" i="10"/>
  <c r="H17" i="10"/>
  <c r="H18" i="10"/>
  <c r="H19" i="10"/>
  <c r="H20" i="10"/>
  <c r="H21" i="10"/>
  <c r="H22" i="10"/>
  <c r="G9" i="10"/>
  <c r="G10" i="10"/>
  <c r="G11" i="10"/>
  <c r="G12" i="10"/>
  <c r="D4" i="13" s="1"/>
  <c r="G13" i="10"/>
  <c r="G14" i="10"/>
  <c r="G15" i="10"/>
  <c r="G16" i="10"/>
  <c r="G17" i="10"/>
  <c r="G18" i="10"/>
  <c r="G19" i="10"/>
  <c r="G20" i="10"/>
  <c r="G21" i="10"/>
  <c r="G22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I15" i="10" s="1"/>
  <c r="D15" i="10"/>
  <c r="C16" i="10"/>
  <c r="D16" i="10"/>
  <c r="C17" i="10"/>
  <c r="D17" i="10"/>
  <c r="C18" i="10"/>
  <c r="D18" i="10"/>
  <c r="C19" i="10"/>
  <c r="D19" i="10"/>
  <c r="J19" i="10" s="1"/>
  <c r="C20" i="10"/>
  <c r="D20" i="10"/>
  <c r="C21" i="10"/>
  <c r="D21" i="10"/>
  <c r="C22" i="10"/>
  <c r="D22" i="10"/>
  <c r="B22" i="10"/>
  <c r="B19" i="10"/>
  <c r="B20" i="10"/>
  <c r="B21" i="10"/>
  <c r="B10" i="10"/>
  <c r="B11" i="10"/>
  <c r="B12" i="10"/>
  <c r="B13" i="10"/>
  <c r="B14" i="10"/>
  <c r="B15" i="10"/>
  <c r="B16" i="10"/>
  <c r="B17" i="10"/>
  <c r="B18" i="10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B6" i="10"/>
  <c r="C6" i="10"/>
  <c r="D6" i="10"/>
  <c r="G6" i="10"/>
  <c r="H6" i="10"/>
  <c r="B7" i="10"/>
  <c r="C7" i="10"/>
  <c r="D7" i="10"/>
  <c r="G7" i="10"/>
  <c r="H7" i="10"/>
  <c r="B8" i="10"/>
  <c r="C8" i="10"/>
  <c r="D8" i="10"/>
  <c r="G8" i="10"/>
  <c r="H8" i="10"/>
  <c r="B9" i="10"/>
  <c r="J6" i="6"/>
  <c r="J7" i="6"/>
  <c r="J8" i="6"/>
  <c r="J9" i="6"/>
  <c r="J20" i="10" l="1"/>
  <c r="J18" i="10"/>
  <c r="I16" i="10"/>
  <c r="J17" i="10"/>
  <c r="I14" i="10"/>
  <c r="I13" i="10"/>
  <c r="I12" i="10"/>
  <c r="J16" i="10"/>
  <c r="J14" i="10"/>
  <c r="I20" i="10"/>
  <c r="J13" i="10"/>
  <c r="J22" i="10"/>
  <c r="I22" i="10"/>
  <c r="J21" i="10"/>
  <c r="I21" i="10"/>
  <c r="I19" i="10"/>
  <c r="I18" i="10"/>
  <c r="I17" i="10"/>
  <c r="J15" i="10"/>
  <c r="J12" i="10"/>
  <c r="J11" i="10"/>
  <c r="I11" i="10"/>
  <c r="J10" i="10"/>
  <c r="I10" i="10"/>
  <c r="J9" i="10"/>
  <c r="I9" i="10"/>
  <c r="K10" i="6"/>
  <c r="L10" i="6" s="1"/>
  <c r="T3" i="13"/>
  <c r="T4" i="13"/>
  <c r="K14" i="6"/>
  <c r="L14" i="6" s="1"/>
  <c r="K13" i="6"/>
  <c r="L13" i="6" s="1"/>
  <c r="K22" i="6"/>
  <c r="L22" i="6" s="1"/>
  <c r="K21" i="6"/>
  <c r="L21" i="6" s="1"/>
  <c r="K20" i="6"/>
  <c r="L20" i="6" s="1"/>
  <c r="K19" i="6"/>
  <c r="L19" i="6" s="1"/>
  <c r="K18" i="6"/>
  <c r="L18" i="6" s="1"/>
  <c r="K17" i="6"/>
  <c r="L17" i="6" s="1"/>
  <c r="K16" i="6"/>
  <c r="L16" i="6" s="1"/>
  <c r="K15" i="6"/>
  <c r="L15" i="6" s="1"/>
  <c r="K12" i="6"/>
  <c r="L12" i="6" s="1"/>
  <c r="K11" i="6"/>
  <c r="L11" i="6" s="1"/>
  <c r="F10" i="6"/>
  <c r="G10" i="6" s="1"/>
  <c r="J7" i="10"/>
  <c r="I7" i="10"/>
  <c r="K8" i="6"/>
  <c r="L8" i="6" s="1"/>
  <c r="K7" i="6"/>
  <c r="L7" i="6" s="1"/>
  <c r="K9" i="6"/>
  <c r="L9" i="6" s="1"/>
  <c r="J8" i="10"/>
  <c r="J6" i="10"/>
  <c r="K6" i="6"/>
  <c r="L6" i="6" s="1"/>
  <c r="I6" i="10"/>
  <c r="I8" i="10"/>
  <c r="K26" i="13" l="1"/>
  <c r="J26" i="13"/>
  <c r="F2" i="6" l="1"/>
  <c r="G2" i="6" s="1"/>
  <c r="J3" i="6"/>
  <c r="J4" i="6"/>
  <c r="J5" i="6"/>
  <c r="J2" i="6"/>
  <c r="G4" i="13"/>
  <c r="G3" i="13"/>
  <c r="H3" i="10"/>
  <c r="H4" i="10"/>
  <c r="H5" i="10"/>
  <c r="E3" i="13" s="1"/>
  <c r="H2" i="10"/>
  <c r="G3" i="10"/>
  <c r="G4" i="10"/>
  <c r="G5" i="10"/>
  <c r="D3" i="13" s="1"/>
  <c r="G2" i="10"/>
  <c r="D3" i="10"/>
  <c r="D4" i="10"/>
  <c r="D5" i="10"/>
  <c r="D2" i="10"/>
  <c r="C3" i="10"/>
  <c r="C4" i="10"/>
  <c r="C5" i="10"/>
  <c r="C2" i="10"/>
  <c r="B3" i="10"/>
  <c r="B4" i="10"/>
  <c r="B5" i="10"/>
  <c r="B2" i="10"/>
  <c r="L14" i="10" l="1"/>
  <c r="N14" i="10" s="1"/>
  <c r="L3" i="10"/>
  <c r="N3" i="10" s="1"/>
  <c r="L15" i="10"/>
  <c r="N15" i="10" s="1"/>
  <c r="L16" i="10"/>
  <c r="N16" i="10" s="1"/>
  <c r="L17" i="10"/>
  <c r="N17" i="10" s="1"/>
  <c r="L18" i="10"/>
  <c r="N18" i="10" s="1"/>
  <c r="L22" i="10"/>
  <c r="N22" i="10" s="1"/>
  <c r="L4" i="10"/>
  <c r="N4" i="10" s="1"/>
  <c r="L10" i="10"/>
  <c r="N10" i="10" s="1"/>
  <c r="L5" i="10"/>
  <c r="N5" i="10" s="1"/>
  <c r="L9" i="10"/>
  <c r="N9" i="10" s="1"/>
  <c r="L6" i="10"/>
  <c r="N6" i="10" s="1"/>
  <c r="L21" i="10"/>
  <c r="N21" i="10" s="1"/>
  <c r="L11" i="10"/>
  <c r="N11" i="10" s="1"/>
  <c r="L7" i="10"/>
  <c r="N7" i="10" s="1"/>
  <c r="L19" i="10"/>
  <c r="N19" i="10" s="1"/>
  <c r="L20" i="10"/>
  <c r="N20" i="10" s="1"/>
  <c r="L2" i="10"/>
  <c r="L13" i="10"/>
  <c r="N13" i="10" s="1"/>
  <c r="L8" i="10"/>
  <c r="N8" i="10" s="1"/>
  <c r="L12" i="10"/>
  <c r="N12" i="10" s="1"/>
  <c r="K20" i="10"/>
  <c r="M20" i="10" s="1"/>
  <c r="K4" i="10"/>
  <c r="M4" i="10" s="1"/>
  <c r="K16" i="10"/>
  <c r="M16" i="10" s="1"/>
  <c r="K11" i="10"/>
  <c r="M11" i="10" s="1"/>
  <c r="K13" i="10"/>
  <c r="M13" i="10" s="1"/>
  <c r="K3" i="10"/>
  <c r="M3" i="10" s="1"/>
  <c r="K9" i="10"/>
  <c r="M9" i="10" s="1"/>
  <c r="K15" i="10"/>
  <c r="M15" i="10" s="1"/>
  <c r="K21" i="10"/>
  <c r="M21" i="10" s="1"/>
  <c r="K10" i="10"/>
  <c r="M10" i="10" s="1"/>
  <c r="K22" i="10"/>
  <c r="M22" i="10" s="1"/>
  <c r="K17" i="10"/>
  <c r="M17" i="10" s="1"/>
  <c r="K19" i="10"/>
  <c r="M19" i="10" s="1"/>
  <c r="K5" i="10"/>
  <c r="M5" i="10" s="1"/>
  <c r="K12" i="10"/>
  <c r="M12" i="10" s="1"/>
  <c r="K2" i="10"/>
  <c r="M2" i="10" s="1"/>
  <c r="K7" i="10"/>
  <c r="M7" i="10" s="1"/>
  <c r="K6" i="10"/>
  <c r="M6" i="10" s="1"/>
  <c r="K18" i="10"/>
  <c r="M18" i="10" s="1"/>
  <c r="K14" i="10"/>
  <c r="M14" i="10" s="1"/>
  <c r="K8" i="10"/>
  <c r="M8" i="10" s="1"/>
  <c r="H4" i="13"/>
  <c r="H3" i="13"/>
  <c r="I4" i="13"/>
  <c r="I3" i="13"/>
  <c r="K5" i="6"/>
  <c r="L5" i="6" s="1"/>
  <c r="K4" i="6"/>
  <c r="L4" i="6" s="1"/>
  <c r="K3" i="6"/>
  <c r="L3" i="6" s="1"/>
  <c r="F4" i="6"/>
  <c r="G4" i="6" s="1"/>
  <c r="K2" i="6"/>
  <c r="L2" i="6" s="1"/>
  <c r="F5" i="6"/>
  <c r="G5" i="6" s="1"/>
  <c r="F3" i="6"/>
  <c r="G3" i="6" s="1"/>
  <c r="I3" i="10"/>
  <c r="I5" i="10"/>
  <c r="J5" i="10"/>
  <c r="J4" i="10"/>
  <c r="I4" i="10"/>
  <c r="N2" i="10"/>
  <c r="J3" i="10"/>
  <c r="P3" i="10" s="1"/>
  <c r="J2" i="10"/>
  <c r="I2" i="10"/>
  <c r="O3" i="10" l="1"/>
  <c r="O2" i="10"/>
  <c r="O10" i="10"/>
  <c r="O12" i="10"/>
  <c r="O19" i="10"/>
  <c r="O17" i="10"/>
  <c r="O15" i="10"/>
  <c r="O18" i="10"/>
  <c r="O14" i="10"/>
  <c r="O20" i="10"/>
  <c r="O16" i="10"/>
  <c r="O21" i="10"/>
  <c r="O11" i="10"/>
  <c r="O22" i="10"/>
  <c r="O9" i="10"/>
  <c r="O13" i="10"/>
  <c r="O7" i="10"/>
  <c r="O6" i="10"/>
  <c r="O8" i="10"/>
  <c r="O4" i="10"/>
  <c r="P2" i="10"/>
  <c r="P11" i="10"/>
  <c r="P17" i="10"/>
  <c r="P12" i="10"/>
  <c r="P9" i="10"/>
  <c r="P10" i="10"/>
  <c r="P21" i="10"/>
  <c r="P22" i="10"/>
  <c r="P20" i="10"/>
  <c r="P16" i="10"/>
  <c r="P19" i="10"/>
  <c r="P13" i="10"/>
  <c r="P18" i="10"/>
  <c r="P15" i="10"/>
  <c r="P14" i="10"/>
  <c r="P7" i="10"/>
  <c r="P6" i="10"/>
  <c r="P8" i="10"/>
  <c r="P5" i="10"/>
  <c r="P4" i="10"/>
  <c r="O5" i="10"/>
  <c r="K4" i="13"/>
  <c r="O4" i="13" s="1"/>
  <c r="Q4" i="13" s="1"/>
  <c r="K3" i="13"/>
  <c r="O3" i="13" s="1"/>
  <c r="Q3" i="13" s="1"/>
  <c r="U3" i="13"/>
  <c r="U4" i="13"/>
  <c r="V4" i="13" s="1"/>
  <c r="N3" i="6"/>
  <c r="Q6" i="13" l="1"/>
  <c r="X3" i="13" s="1"/>
  <c r="V3" i="13"/>
  <c r="S3" i="13"/>
  <c r="R3" i="13"/>
  <c r="R4" i="13" s="1"/>
  <c r="X4" i="13" l="1"/>
  <c r="Y3" i="13" s="1"/>
  <c r="Y4" i="13" l="1"/>
</calcChain>
</file>

<file path=xl/sharedStrings.xml><?xml version="1.0" encoding="utf-8"?>
<sst xmlns="http://schemas.openxmlformats.org/spreadsheetml/2006/main" count="641" uniqueCount="107">
  <si>
    <t>Loc</t>
  </si>
  <si>
    <t>Away</t>
  </si>
  <si>
    <t>Home</t>
  </si>
  <si>
    <t>AS</t>
  </si>
  <si>
    <t>HS</t>
  </si>
  <si>
    <t>N</t>
  </si>
  <si>
    <t>H</t>
  </si>
  <si>
    <t>Team</t>
  </si>
  <si>
    <t>Games</t>
  </si>
  <si>
    <t>PF</t>
  </si>
  <si>
    <t>PA</t>
  </si>
  <si>
    <t>PF/G</t>
  </si>
  <si>
    <t>PA/G</t>
  </si>
  <si>
    <t>PF/G ADJ</t>
  </si>
  <si>
    <t>PA/G ADJ</t>
  </si>
  <si>
    <t>ADJ PF/G</t>
  </si>
  <si>
    <t>ADJ PA/G</t>
  </si>
  <si>
    <t>All</t>
  </si>
  <si>
    <t>PG  Adv</t>
  </si>
  <si>
    <t>PA Adv</t>
  </si>
  <si>
    <t>Raw PF</t>
  </si>
  <si>
    <t>Raw PA</t>
  </si>
  <si>
    <t>Rank Raw PF</t>
  </si>
  <si>
    <t>Rank Raw PA</t>
  </si>
  <si>
    <t>ADJ PF</t>
  </si>
  <si>
    <t>ADJ PA</t>
  </si>
  <si>
    <t>PF Change</t>
  </si>
  <si>
    <t>PA Change</t>
  </si>
  <si>
    <t>ADJ PF Rank</t>
  </si>
  <si>
    <t>ADJ PA Rank</t>
  </si>
  <si>
    <t>PF Rank Change</t>
  </si>
  <si>
    <t>PA Rank Change</t>
  </si>
  <si>
    <t>SOS PA</t>
  </si>
  <si>
    <t>SOS PF</t>
  </si>
  <si>
    <t>Stat</t>
  </si>
  <si>
    <t>Column</t>
  </si>
  <si>
    <t>Opposite Stat</t>
  </si>
  <si>
    <t>Opposite Column</t>
  </si>
  <si>
    <t>Adjustment Rounds</t>
  </si>
  <si>
    <t>Game</t>
  </si>
  <si>
    <t>RAW</t>
  </si>
  <si>
    <t>ADJ Bridge</t>
  </si>
  <si>
    <t>ADJ Per Game</t>
  </si>
  <si>
    <t>ADJ Do Final</t>
  </si>
  <si>
    <t>OR</t>
  </si>
  <si>
    <t>Adjustment Do ADJ</t>
  </si>
  <si>
    <t>Team 1</t>
  </si>
  <si>
    <t>Team 2</t>
  </si>
  <si>
    <t>League</t>
  </si>
  <si>
    <t>PF DIF</t>
  </si>
  <si>
    <t>PA DIF</t>
  </si>
  <si>
    <t>CROSS</t>
  </si>
  <si>
    <t>ADV</t>
  </si>
  <si>
    <t>CROSS + ADV</t>
  </si>
  <si>
    <t>PROJ SCORE</t>
  </si>
  <si>
    <t>MARGIN</t>
  </si>
  <si>
    <t>TOTAL</t>
  </si>
  <si>
    <t>Pyth</t>
  </si>
  <si>
    <t>Wins</t>
  </si>
  <si>
    <t>Losses</t>
  </si>
  <si>
    <t>Actual Win</t>
  </si>
  <si>
    <t>Actual Loss</t>
  </si>
  <si>
    <t>Win %</t>
  </si>
  <si>
    <t>Dif</t>
  </si>
  <si>
    <t>Abs Dif</t>
  </si>
  <si>
    <t>E</t>
  </si>
  <si>
    <t>PYTH</t>
  </si>
  <si>
    <t>LOG 5</t>
  </si>
  <si>
    <t>Money Line</t>
  </si>
  <si>
    <t>OWL Score</t>
  </si>
  <si>
    <t>OWL Margin</t>
  </si>
  <si>
    <t>Predicted Money Line</t>
  </si>
  <si>
    <t>Actual Money Line</t>
  </si>
  <si>
    <t>Bet</t>
  </si>
  <si>
    <t>Predicted Score</t>
  </si>
  <si>
    <t>Odds</t>
  </si>
  <si>
    <t>Actual Score</t>
  </si>
  <si>
    <t>Money Line Bet Total</t>
  </si>
  <si>
    <t>Score Bet Total</t>
  </si>
  <si>
    <t>Total</t>
  </si>
  <si>
    <t>1,3</t>
  </si>
  <si>
    <t>2,3</t>
  </si>
  <si>
    <t>3,0</t>
  </si>
  <si>
    <t>0,3</t>
  </si>
  <si>
    <t>3,1</t>
  </si>
  <si>
    <t>Gain/Loss</t>
  </si>
  <si>
    <t>William Mary</t>
  </si>
  <si>
    <t>Wichita</t>
  </si>
  <si>
    <t>Providence</t>
  </si>
  <si>
    <t>Delaware</t>
  </si>
  <si>
    <t>Niagara</t>
  </si>
  <si>
    <t>Rider</t>
  </si>
  <si>
    <t>Marist</t>
  </si>
  <si>
    <t>Siena</t>
  </si>
  <si>
    <t>Fairfield</t>
  </si>
  <si>
    <t>Quinnipiac</t>
  </si>
  <si>
    <t>RIT</t>
  </si>
  <si>
    <t>Uconn</t>
  </si>
  <si>
    <t>Monmouth</t>
  </si>
  <si>
    <t>Saint Peter</t>
  </si>
  <si>
    <t>Saint John</t>
  </si>
  <si>
    <t>Colorado</t>
  </si>
  <si>
    <t>DePaul</t>
  </si>
  <si>
    <t>UTA</t>
  </si>
  <si>
    <t>Canisius</t>
  </si>
  <si>
    <t>UTK</t>
  </si>
  <si>
    <t>Cincinnati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</si>
</sst>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quotePrefix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0" fillId="4" borderId="0" xfId="0" applyFill="1"/>
    <xf numFmtId="9" fontId="0" fillId="2" borderId="0" xfId="1" applyFont="1" applyFill="1"/>
    <xf numFmtId="164" fontId="0" fillId="5" borderId="0" xfId="1" applyNumberFormat="1" applyFont="1" applyFill="1"/>
    <xf numFmtId="0" fontId="0" fillId="6" borderId="0" xfId="0" applyFill="1"/>
    <xf numFmtId="0" fontId="0" fillId="7" borderId="0" xfId="0" applyFill="1"/>
    <xf numFmtId="0" fontId="2" fillId="0" borderId="0" xfId="0" applyFont="1"/>
    <xf numFmtId="9" fontId="2" fillId="0" borderId="0" xfId="1" applyFont="1"/>
    <xf numFmtId="17" fontId="0" fillId="0" borderId="0" xfId="0" applyNumberFormat="1"/>
    <xf numFmtId="0" fontId="0" fillId="8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1</xdr:row>
          <xdr:rowOff>9525</xdr:rowOff>
        </xdr:from>
        <xdr:to>
          <xdr:col>7</xdr:col>
          <xdr:colOff>9525</xdr:colOff>
          <xdr:row>2</xdr:row>
          <xdr:rowOff>0</xdr:rowOff>
        </xdr:to>
        <xdr:sp macro="" textlink="">
          <xdr:nvSpPr>
            <xdr:cNvPr id="1025" name="RAW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2</xdr:row>
          <xdr:rowOff>171450</xdr:rowOff>
        </xdr:from>
        <xdr:to>
          <xdr:col>7</xdr:col>
          <xdr:colOff>0</xdr:colOff>
          <xdr:row>4</xdr:row>
          <xdr:rowOff>9525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5</xdr:row>
          <xdr:rowOff>9525</xdr:rowOff>
        </xdr:from>
        <xdr:to>
          <xdr:col>7</xdr:col>
          <xdr:colOff>9525</xdr:colOff>
          <xdr:row>6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7</xdr:row>
          <xdr:rowOff>19050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3</xdr:row>
          <xdr:rowOff>0</xdr:rowOff>
        </xdr:from>
        <xdr:to>
          <xdr:col>9</xdr:col>
          <xdr:colOff>590550</xdr:colOff>
          <xdr:row>3</xdr:row>
          <xdr:rowOff>171450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5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600075</xdr:colOff>
          <xdr:row>1</xdr:row>
          <xdr:rowOff>9525</xdr:rowOff>
        </xdr:from>
        <xdr:to>
          <xdr:col>15</xdr:col>
          <xdr:colOff>600075</xdr:colOff>
          <xdr:row>2</xdr:row>
          <xdr:rowOff>19050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600075</xdr:colOff>
          <xdr:row>1</xdr:row>
          <xdr:rowOff>0</xdr:rowOff>
        </xdr:from>
        <xdr:to>
          <xdr:col>10</xdr:col>
          <xdr:colOff>0</xdr:colOff>
          <xdr:row>2</xdr:row>
          <xdr:rowOff>9525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B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7E34-C958-4C85-99C4-D7AB7F465C6D}">
  <sheetPr codeName="Sheet1"/>
  <dimension ref="A1:K116"/>
  <sheetViews>
    <sheetView tabSelected="1" topLeftCell="A73" workbookViewId="0">
      <selection activeCell="E113" sqref="E113"/>
    </sheetView>
  </sheetViews>
  <sheetFormatPr defaultRowHeight="15" x14ac:dyDescent="0.25"/>
  <cols>
    <col min="1" max="1" width="3.85546875" bestFit="1" customWidth="1"/>
    <col min="2" max="2" width="20.85546875" customWidth="1"/>
    <col min="3" max="3" width="23.42578125" customWidth="1"/>
    <col min="4" max="4" width="4" bestFit="1" customWidth="1"/>
    <col min="5" max="5" width="3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t="s">
        <v>6</v>
      </c>
      <c r="B2" t="s">
        <v>86</v>
      </c>
      <c r="C2" t="s">
        <v>87</v>
      </c>
      <c r="D2">
        <v>0</v>
      </c>
      <c r="E2">
        <v>3</v>
      </c>
      <c r="H2" t="s">
        <v>40</v>
      </c>
    </row>
    <row r="3" spans="1:11" x14ac:dyDescent="0.25">
      <c r="A3" t="s">
        <v>5</v>
      </c>
      <c r="B3" t="s">
        <v>88</v>
      </c>
      <c r="C3" t="s">
        <v>89</v>
      </c>
      <c r="D3">
        <v>0</v>
      </c>
      <c r="E3">
        <v>3</v>
      </c>
    </row>
    <row r="4" spans="1:11" x14ac:dyDescent="0.25">
      <c r="A4" t="s">
        <v>5</v>
      </c>
      <c r="B4" t="s">
        <v>90</v>
      </c>
      <c r="C4" t="s">
        <v>91</v>
      </c>
      <c r="D4">
        <v>0</v>
      </c>
      <c r="E4">
        <v>3</v>
      </c>
      <c r="H4" t="s">
        <v>41</v>
      </c>
      <c r="I4" t="s">
        <v>44</v>
      </c>
      <c r="K4" t="s">
        <v>45</v>
      </c>
    </row>
    <row r="5" spans="1:11" x14ac:dyDescent="0.25">
      <c r="A5" t="s">
        <v>5</v>
      </c>
      <c r="B5" t="s">
        <v>92</v>
      </c>
      <c r="C5" t="s">
        <v>93</v>
      </c>
      <c r="D5">
        <v>3</v>
      </c>
      <c r="E5">
        <v>0</v>
      </c>
    </row>
    <row r="6" spans="1:11" x14ac:dyDescent="0.25">
      <c r="A6" t="s">
        <v>5</v>
      </c>
      <c r="B6" t="s">
        <v>94</v>
      </c>
      <c r="C6" t="s">
        <v>95</v>
      </c>
      <c r="D6">
        <v>0</v>
      </c>
      <c r="E6">
        <v>3</v>
      </c>
      <c r="H6" t="s">
        <v>42</v>
      </c>
    </row>
    <row r="7" spans="1:11" x14ac:dyDescent="0.25">
      <c r="A7" t="s">
        <v>5</v>
      </c>
      <c r="B7" t="s">
        <v>96</v>
      </c>
      <c r="C7" t="s">
        <v>97</v>
      </c>
      <c r="D7">
        <v>3</v>
      </c>
      <c r="E7">
        <v>0</v>
      </c>
    </row>
    <row r="8" spans="1:11" x14ac:dyDescent="0.25">
      <c r="A8" t="s">
        <v>5</v>
      </c>
      <c r="B8" t="s">
        <v>98</v>
      </c>
      <c r="C8" t="s">
        <v>99</v>
      </c>
      <c r="D8">
        <v>0</v>
      </c>
      <c r="E8">
        <v>3</v>
      </c>
      <c r="H8" t="s">
        <v>43</v>
      </c>
    </row>
    <row r="9" spans="1:11" x14ac:dyDescent="0.25">
      <c r="A9" t="s">
        <v>5</v>
      </c>
      <c r="B9" t="s">
        <v>100</v>
      </c>
      <c r="C9" t="s">
        <v>101</v>
      </c>
      <c r="D9">
        <v>3</v>
      </c>
      <c r="E9">
        <v>0</v>
      </c>
    </row>
    <row r="10" spans="1:11" x14ac:dyDescent="0.25">
      <c r="A10" t="s">
        <v>5</v>
      </c>
      <c r="B10" t="s">
        <v>102</v>
      </c>
      <c r="C10" t="s">
        <v>103</v>
      </c>
      <c r="D10">
        <v>0</v>
      </c>
      <c r="E10">
        <v>3</v>
      </c>
    </row>
    <row r="11" spans="1:11" x14ac:dyDescent="0.25">
      <c r="A11" t="s">
        <v>5</v>
      </c>
      <c r="B11" t="s">
        <v>102</v>
      </c>
      <c r="C11" t="s">
        <v>97</v>
      </c>
      <c r="D11">
        <v>3</v>
      </c>
      <c r="E11">
        <v>0</v>
      </c>
    </row>
    <row r="12" spans="1:11" x14ac:dyDescent="0.25">
      <c r="A12" t="s">
        <v>5</v>
      </c>
      <c r="B12" t="s">
        <v>104</v>
      </c>
      <c r="C12" t="s">
        <v>93</v>
      </c>
      <c r="D12">
        <v>3</v>
      </c>
      <c r="E12">
        <v>0</v>
      </c>
    </row>
    <row r="13" spans="1:11" x14ac:dyDescent="0.25">
      <c r="A13" t="s">
        <v>5</v>
      </c>
      <c r="B13" t="s">
        <v>92</v>
      </c>
      <c r="C13" t="s">
        <v>91</v>
      </c>
      <c r="D13">
        <v>3</v>
      </c>
      <c r="E13">
        <v>0</v>
      </c>
    </row>
    <row r="14" spans="1:11" x14ac:dyDescent="0.25">
      <c r="A14" t="s">
        <v>5</v>
      </c>
      <c r="B14" t="s">
        <v>86</v>
      </c>
      <c r="C14" t="s">
        <v>103</v>
      </c>
      <c r="D14">
        <v>0</v>
      </c>
      <c r="E14">
        <v>3</v>
      </c>
    </row>
    <row r="15" spans="1:11" x14ac:dyDescent="0.25">
      <c r="A15" t="s">
        <v>5</v>
      </c>
      <c r="B15" t="s">
        <v>94</v>
      </c>
      <c r="C15" t="s">
        <v>99</v>
      </c>
      <c r="D15">
        <v>0</v>
      </c>
      <c r="E15">
        <v>3</v>
      </c>
    </row>
    <row r="16" spans="1:11" x14ac:dyDescent="0.25">
      <c r="A16" t="s">
        <v>5</v>
      </c>
      <c r="B16" t="s">
        <v>98</v>
      </c>
      <c r="C16" t="s">
        <v>90</v>
      </c>
      <c r="D16">
        <v>0</v>
      </c>
      <c r="E16">
        <v>3</v>
      </c>
    </row>
    <row r="17" spans="1:5" x14ac:dyDescent="0.25">
      <c r="A17" t="s">
        <v>5</v>
      </c>
      <c r="B17" t="s">
        <v>88</v>
      </c>
      <c r="C17" t="s">
        <v>101</v>
      </c>
      <c r="D17">
        <v>0</v>
      </c>
      <c r="E17">
        <v>3</v>
      </c>
    </row>
    <row r="18" spans="1:5" x14ac:dyDescent="0.25">
      <c r="A18" t="s">
        <v>5</v>
      </c>
      <c r="B18" t="s">
        <v>87</v>
      </c>
      <c r="C18" t="s">
        <v>89</v>
      </c>
      <c r="D18">
        <v>3</v>
      </c>
      <c r="E18">
        <v>1</v>
      </c>
    </row>
    <row r="19" spans="1:5" x14ac:dyDescent="0.25">
      <c r="A19" t="s">
        <v>5</v>
      </c>
      <c r="B19" t="s">
        <v>96</v>
      </c>
      <c r="C19" t="s">
        <v>100</v>
      </c>
      <c r="D19">
        <v>3</v>
      </c>
      <c r="E19">
        <v>0</v>
      </c>
    </row>
    <row r="20" spans="1:5" x14ac:dyDescent="0.25">
      <c r="A20" t="s">
        <v>5</v>
      </c>
      <c r="B20" t="s">
        <v>86</v>
      </c>
      <c r="C20" t="s">
        <v>89</v>
      </c>
      <c r="D20">
        <v>0</v>
      </c>
      <c r="E20">
        <v>3</v>
      </c>
    </row>
    <row r="21" spans="1:5" x14ac:dyDescent="0.25">
      <c r="A21" t="s">
        <v>5</v>
      </c>
      <c r="B21" t="s">
        <v>87</v>
      </c>
      <c r="C21" t="s">
        <v>101</v>
      </c>
      <c r="D21">
        <v>3</v>
      </c>
      <c r="E21">
        <v>0</v>
      </c>
    </row>
    <row r="22" spans="1:5" x14ac:dyDescent="0.25">
      <c r="A22" t="s">
        <v>5</v>
      </c>
      <c r="B22" t="s">
        <v>99</v>
      </c>
      <c r="C22" t="s">
        <v>95</v>
      </c>
      <c r="D22">
        <v>1</v>
      </c>
      <c r="E22">
        <v>3</v>
      </c>
    </row>
    <row r="23" spans="1:5" x14ac:dyDescent="0.25">
      <c r="A23" t="s">
        <v>5</v>
      </c>
      <c r="B23" t="s">
        <v>103</v>
      </c>
      <c r="C23" t="s">
        <v>97</v>
      </c>
      <c r="D23">
        <v>3</v>
      </c>
      <c r="E23">
        <v>0</v>
      </c>
    </row>
    <row r="24" spans="1:5" x14ac:dyDescent="0.25">
      <c r="A24" t="s">
        <v>5</v>
      </c>
      <c r="B24" t="s">
        <v>94</v>
      </c>
      <c r="C24" t="s">
        <v>90</v>
      </c>
      <c r="D24">
        <v>3</v>
      </c>
      <c r="E24">
        <v>0</v>
      </c>
    </row>
    <row r="25" spans="1:5" x14ac:dyDescent="0.25">
      <c r="A25" t="s">
        <v>5</v>
      </c>
      <c r="B25" t="s">
        <v>88</v>
      </c>
      <c r="C25" t="s">
        <v>96</v>
      </c>
      <c r="D25">
        <v>0</v>
      </c>
      <c r="E25">
        <v>3</v>
      </c>
    </row>
    <row r="26" spans="1:5" x14ac:dyDescent="0.25">
      <c r="A26" t="s">
        <v>5</v>
      </c>
      <c r="B26" t="s">
        <v>104</v>
      </c>
      <c r="C26" t="s">
        <v>91</v>
      </c>
      <c r="D26">
        <v>0</v>
      </c>
      <c r="E26">
        <v>3</v>
      </c>
    </row>
    <row r="27" spans="1:5" x14ac:dyDescent="0.25">
      <c r="A27" t="s">
        <v>5</v>
      </c>
      <c r="B27" t="s">
        <v>92</v>
      </c>
      <c r="C27" t="s">
        <v>98</v>
      </c>
      <c r="D27">
        <v>3</v>
      </c>
      <c r="E27">
        <v>0</v>
      </c>
    </row>
    <row r="28" spans="1:5" x14ac:dyDescent="0.25">
      <c r="A28" t="s">
        <v>5</v>
      </c>
      <c r="B28" t="s">
        <v>102</v>
      </c>
      <c r="C28" t="s">
        <v>100</v>
      </c>
      <c r="D28">
        <v>3</v>
      </c>
      <c r="E28">
        <v>0</v>
      </c>
    </row>
    <row r="29" spans="1:5" x14ac:dyDescent="0.25">
      <c r="A29" t="s">
        <v>5</v>
      </c>
      <c r="B29" t="s">
        <v>102</v>
      </c>
      <c r="C29" t="s">
        <v>88</v>
      </c>
      <c r="D29">
        <v>3</v>
      </c>
      <c r="E29">
        <v>0</v>
      </c>
    </row>
    <row r="30" spans="1:5" x14ac:dyDescent="0.25">
      <c r="A30" t="s">
        <v>5</v>
      </c>
      <c r="B30" t="s">
        <v>87</v>
      </c>
      <c r="C30" t="s">
        <v>96</v>
      </c>
      <c r="D30">
        <v>1</v>
      </c>
      <c r="E30">
        <v>3</v>
      </c>
    </row>
    <row r="31" spans="1:5" x14ac:dyDescent="0.25">
      <c r="A31" t="s">
        <v>5</v>
      </c>
      <c r="B31" t="s">
        <v>91</v>
      </c>
      <c r="C31" t="s">
        <v>93</v>
      </c>
      <c r="D31">
        <v>3</v>
      </c>
      <c r="E31">
        <v>0</v>
      </c>
    </row>
    <row r="32" spans="1:5" x14ac:dyDescent="0.25">
      <c r="A32" t="s">
        <v>5</v>
      </c>
      <c r="B32" t="s">
        <v>90</v>
      </c>
      <c r="C32" t="s">
        <v>95</v>
      </c>
      <c r="D32">
        <v>0</v>
      </c>
      <c r="E32">
        <v>3</v>
      </c>
    </row>
    <row r="33" spans="1:5" x14ac:dyDescent="0.25">
      <c r="A33" t="s">
        <v>5</v>
      </c>
      <c r="B33" t="s">
        <v>94</v>
      </c>
      <c r="C33" t="s">
        <v>92</v>
      </c>
      <c r="D33">
        <v>0</v>
      </c>
      <c r="E33">
        <v>3</v>
      </c>
    </row>
    <row r="34" spans="1:5" x14ac:dyDescent="0.25">
      <c r="A34" t="s">
        <v>5</v>
      </c>
      <c r="B34" t="s">
        <v>86</v>
      </c>
      <c r="C34" t="s">
        <v>97</v>
      </c>
      <c r="D34">
        <v>1</v>
      </c>
      <c r="E34">
        <v>3</v>
      </c>
    </row>
    <row r="35" spans="1:5" x14ac:dyDescent="0.25">
      <c r="A35" t="s">
        <v>5</v>
      </c>
      <c r="B35" t="s">
        <v>104</v>
      </c>
      <c r="C35" t="s">
        <v>98</v>
      </c>
      <c r="D35">
        <v>3</v>
      </c>
      <c r="E35">
        <v>0</v>
      </c>
    </row>
    <row r="36" spans="1:5" x14ac:dyDescent="0.25">
      <c r="A36" t="s">
        <v>5</v>
      </c>
      <c r="B36" t="s">
        <v>89</v>
      </c>
      <c r="C36" t="s">
        <v>101</v>
      </c>
      <c r="D36">
        <v>0</v>
      </c>
      <c r="E36">
        <v>3</v>
      </c>
    </row>
    <row r="37" spans="1:5" x14ac:dyDescent="0.25">
      <c r="A37" t="s">
        <v>5</v>
      </c>
      <c r="B37" t="s">
        <v>103</v>
      </c>
      <c r="C37" t="s">
        <v>100</v>
      </c>
      <c r="D37">
        <v>3</v>
      </c>
      <c r="E37">
        <v>0</v>
      </c>
    </row>
    <row r="38" spans="1:5" x14ac:dyDescent="0.25">
      <c r="A38" t="s">
        <v>5</v>
      </c>
      <c r="B38" t="s">
        <v>98</v>
      </c>
      <c r="C38" t="s">
        <v>93</v>
      </c>
      <c r="D38">
        <v>0</v>
      </c>
      <c r="E38">
        <v>3</v>
      </c>
    </row>
    <row r="39" spans="1:5" x14ac:dyDescent="0.25">
      <c r="A39" t="s">
        <v>5</v>
      </c>
      <c r="B39" t="s">
        <v>90</v>
      </c>
      <c r="C39" t="s">
        <v>99</v>
      </c>
      <c r="D39">
        <v>0</v>
      </c>
      <c r="E39">
        <v>3</v>
      </c>
    </row>
    <row r="40" spans="1:5" x14ac:dyDescent="0.25">
      <c r="A40" t="s">
        <v>5</v>
      </c>
      <c r="B40" t="s">
        <v>89</v>
      </c>
      <c r="C40" t="s">
        <v>96</v>
      </c>
      <c r="D40">
        <v>0</v>
      </c>
      <c r="E40">
        <v>3</v>
      </c>
    </row>
    <row r="41" spans="1:5" x14ac:dyDescent="0.25">
      <c r="A41" t="s">
        <v>5</v>
      </c>
      <c r="B41" t="s">
        <v>97</v>
      </c>
      <c r="C41" t="s">
        <v>100</v>
      </c>
      <c r="D41">
        <v>3</v>
      </c>
      <c r="E41">
        <v>0</v>
      </c>
    </row>
    <row r="42" spans="1:5" x14ac:dyDescent="0.25">
      <c r="A42" t="s">
        <v>5</v>
      </c>
      <c r="B42" t="s">
        <v>104</v>
      </c>
      <c r="C42" t="s">
        <v>94</v>
      </c>
      <c r="D42">
        <v>3</v>
      </c>
      <c r="E42">
        <v>1</v>
      </c>
    </row>
    <row r="43" spans="1:5" x14ac:dyDescent="0.25">
      <c r="A43" t="s">
        <v>5</v>
      </c>
      <c r="B43" t="s">
        <v>86</v>
      </c>
      <c r="C43" t="s">
        <v>101</v>
      </c>
      <c r="D43">
        <v>0</v>
      </c>
      <c r="E43">
        <v>3</v>
      </c>
    </row>
    <row r="44" spans="1:5" x14ac:dyDescent="0.25">
      <c r="A44" t="s">
        <v>5</v>
      </c>
      <c r="B44" t="s">
        <v>87</v>
      </c>
      <c r="C44" t="s">
        <v>102</v>
      </c>
      <c r="D44">
        <v>3</v>
      </c>
      <c r="E44">
        <v>1</v>
      </c>
    </row>
    <row r="45" spans="1:5" x14ac:dyDescent="0.25">
      <c r="A45" t="s">
        <v>5</v>
      </c>
      <c r="B45" t="s">
        <v>92</v>
      </c>
      <c r="C45" t="s">
        <v>95</v>
      </c>
      <c r="D45">
        <v>3</v>
      </c>
      <c r="E45">
        <v>0</v>
      </c>
    </row>
    <row r="46" spans="1:5" x14ac:dyDescent="0.25">
      <c r="A46" t="s">
        <v>5</v>
      </c>
      <c r="B46" t="s">
        <v>103</v>
      </c>
      <c r="C46" t="s">
        <v>88</v>
      </c>
      <c r="D46">
        <v>3</v>
      </c>
      <c r="E46">
        <v>0</v>
      </c>
    </row>
    <row r="47" spans="1:5" x14ac:dyDescent="0.25">
      <c r="A47" t="s">
        <v>5</v>
      </c>
      <c r="B47" t="s">
        <v>97</v>
      </c>
      <c r="C47" t="s">
        <v>88</v>
      </c>
      <c r="D47">
        <v>3</v>
      </c>
      <c r="E47">
        <v>0</v>
      </c>
    </row>
    <row r="48" spans="1:5" x14ac:dyDescent="0.25">
      <c r="A48" t="s">
        <v>5</v>
      </c>
      <c r="B48" t="s">
        <v>101</v>
      </c>
      <c r="C48" t="s">
        <v>96</v>
      </c>
      <c r="D48">
        <v>0</v>
      </c>
      <c r="E48">
        <v>3</v>
      </c>
    </row>
    <row r="49" spans="1:5" x14ac:dyDescent="0.25">
      <c r="A49" t="s">
        <v>5</v>
      </c>
      <c r="B49" t="s">
        <v>92</v>
      </c>
      <c r="C49" t="s">
        <v>99</v>
      </c>
      <c r="D49">
        <v>3</v>
      </c>
      <c r="E49">
        <v>0</v>
      </c>
    </row>
    <row r="50" spans="1:5" x14ac:dyDescent="0.25">
      <c r="A50" t="s">
        <v>5</v>
      </c>
      <c r="B50" t="s">
        <v>103</v>
      </c>
      <c r="C50" t="s">
        <v>87</v>
      </c>
      <c r="D50">
        <v>3</v>
      </c>
      <c r="E50">
        <v>0</v>
      </c>
    </row>
    <row r="51" spans="1:5" x14ac:dyDescent="0.25">
      <c r="A51" t="s">
        <v>5</v>
      </c>
      <c r="B51" t="s">
        <v>94</v>
      </c>
      <c r="C51" t="s">
        <v>93</v>
      </c>
      <c r="D51">
        <v>3</v>
      </c>
      <c r="E51">
        <v>0</v>
      </c>
    </row>
    <row r="52" spans="1:5" x14ac:dyDescent="0.25">
      <c r="A52" t="s">
        <v>5</v>
      </c>
      <c r="B52" t="s">
        <v>89</v>
      </c>
      <c r="C52" t="s">
        <v>102</v>
      </c>
      <c r="D52">
        <v>3</v>
      </c>
      <c r="E52">
        <v>0</v>
      </c>
    </row>
    <row r="53" spans="1:5" x14ac:dyDescent="0.25">
      <c r="A53" t="s">
        <v>5</v>
      </c>
      <c r="B53" t="s">
        <v>98</v>
      </c>
      <c r="C53" t="s">
        <v>91</v>
      </c>
      <c r="D53">
        <v>0</v>
      </c>
      <c r="E53">
        <v>3</v>
      </c>
    </row>
    <row r="54" spans="1:5" x14ac:dyDescent="0.25">
      <c r="A54" t="s">
        <v>5</v>
      </c>
      <c r="B54" t="s">
        <v>86</v>
      </c>
      <c r="C54" t="s">
        <v>100</v>
      </c>
      <c r="D54">
        <v>3</v>
      </c>
      <c r="E54">
        <v>2</v>
      </c>
    </row>
    <row r="55" spans="1:5" x14ac:dyDescent="0.25">
      <c r="A55" t="s">
        <v>5</v>
      </c>
      <c r="B55" t="s">
        <v>104</v>
      </c>
      <c r="C55" t="s">
        <v>95</v>
      </c>
      <c r="D55">
        <v>0</v>
      </c>
      <c r="E55">
        <v>3</v>
      </c>
    </row>
    <row r="56" spans="1:5" x14ac:dyDescent="0.25">
      <c r="A56" t="s">
        <v>5</v>
      </c>
      <c r="B56" t="s">
        <v>86</v>
      </c>
      <c r="C56" t="s">
        <v>96</v>
      </c>
      <c r="D56">
        <v>0</v>
      </c>
      <c r="E56">
        <v>3</v>
      </c>
    </row>
    <row r="57" spans="1:5" x14ac:dyDescent="0.25">
      <c r="A57" t="s">
        <v>5</v>
      </c>
      <c r="B57" t="s">
        <v>104</v>
      </c>
      <c r="C57" t="s">
        <v>99</v>
      </c>
      <c r="D57">
        <v>0</v>
      </c>
      <c r="E57">
        <v>3</v>
      </c>
    </row>
    <row r="58" spans="1:5" x14ac:dyDescent="0.25">
      <c r="A58" t="s">
        <v>5</v>
      </c>
      <c r="B58" t="s">
        <v>100</v>
      </c>
      <c r="C58" t="s">
        <v>88</v>
      </c>
      <c r="D58">
        <v>3</v>
      </c>
      <c r="E58">
        <v>0</v>
      </c>
    </row>
    <row r="59" spans="1:5" x14ac:dyDescent="0.25">
      <c r="A59" t="s">
        <v>5</v>
      </c>
      <c r="B59" t="s">
        <v>93</v>
      </c>
      <c r="C59" t="s">
        <v>95</v>
      </c>
      <c r="D59">
        <v>0</v>
      </c>
      <c r="E59">
        <v>3</v>
      </c>
    </row>
    <row r="60" spans="1:5" x14ac:dyDescent="0.25">
      <c r="A60" t="s">
        <v>5</v>
      </c>
      <c r="B60" t="s">
        <v>94</v>
      </c>
      <c r="C60" t="s">
        <v>91</v>
      </c>
      <c r="D60">
        <v>0</v>
      </c>
      <c r="E60">
        <v>3</v>
      </c>
    </row>
    <row r="61" spans="1:5" x14ac:dyDescent="0.25">
      <c r="A61" t="s">
        <v>5</v>
      </c>
      <c r="B61" t="s">
        <v>97</v>
      </c>
      <c r="C61" t="s">
        <v>87</v>
      </c>
      <c r="D61">
        <v>3</v>
      </c>
      <c r="E61">
        <v>2</v>
      </c>
    </row>
    <row r="62" spans="1:5" x14ac:dyDescent="0.25">
      <c r="A62" t="s">
        <v>5</v>
      </c>
      <c r="B62" t="s">
        <v>89</v>
      </c>
      <c r="C62" t="s">
        <v>103</v>
      </c>
      <c r="D62">
        <v>1</v>
      </c>
      <c r="E62">
        <v>3</v>
      </c>
    </row>
    <row r="63" spans="1:5" x14ac:dyDescent="0.25">
      <c r="A63" t="s">
        <v>5</v>
      </c>
      <c r="B63" t="s">
        <v>101</v>
      </c>
      <c r="C63" t="s">
        <v>102</v>
      </c>
      <c r="D63">
        <v>3</v>
      </c>
      <c r="E63">
        <v>0</v>
      </c>
    </row>
    <row r="64" spans="1:5" x14ac:dyDescent="0.25">
      <c r="A64" t="s">
        <v>5</v>
      </c>
      <c r="B64" t="s">
        <v>92</v>
      </c>
      <c r="C64" t="s">
        <v>90</v>
      </c>
      <c r="D64">
        <v>3</v>
      </c>
      <c r="E64">
        <v>0</v>
      </c>
    </row>
    <row r="65" spans="1:5" x14ac:dyDescent="0.25">
      <c r="A65" t="s">
        <v>5</v>
      </c>
      <c r="B65" t="s">
        <v>96</v>
      </c>
      <c r="C65" t="s">
        <v>102</v>
      </c>
      <c r="D65">
        <v>3</v>
      </c>
      <c r="E65">
        <v>0</v>
      </c>
    </row>
    <row r="66" spans="1:5" x14ac:dyDescent="0.25">
      <c r="A66" t="s">
        <v>5</v>
      </c>
      <c r="B66" t="s">
        <v>97</v>
      </c>
      <c r="C66" t="s">
        <v>89</v>
      </c>
      <c r="D66">
        <v>0</v>
      </c>
      <c r="E66">
        <v>3</v>
      </c>
    </row>
    <row r="67" spans="1:5" x14ac:dyDescent="0.25">
      <c r="A67" t="s">
        <v>5</v>
      </c>
      <c r="B67" t="s">
        <v>100</v>
      </c>
      <c r="C67" t="s">
        <v>87</v>
      </c>
      <c r="D67">
        <v>0</v>
      </c>
      <c r="E67">
        <v>3</v>
      </c>
    </row>
    <row r="68" spans="1:5" x14ac:dyDescent="0.25">
      <c r="A68" t="s">
        <v>5</v>
      </c>
      <c r="B68" t="s">
        <v>101</v>
      </c>
      <c r="C68" t="s">
        <v>103</v>
      </c>
      <c r="D68">
        <v>2</v>
      </c>
      <c r="E68">
        <v>3</v>
      </c>
    </row>
    <row r="69" spans="1:5" x14ac:dyDescent="0.25">
      <c r="A69" t="s">
        <v>5</v>
      </c>
      <c r="B69" t="s">
        <v>94</v>
      </c>
      <c r="C69" t="s">
        <v>98</v>
      </c>
      <c r="D69">
        <v>3</v>
      </c>
      <c r="E69">
        <v>0</v>
      </c>
    </row>
    <row r="70" spans="1:5" x14ac:dyDescent="0.25">
      <c r="A70" t="s">
        <v>5</v>
      </c>
      <c r="B70" t="s">
        <v>86</v>
      </c>
      <c r="C70" t="s">
        <v>88</v>
      </c>
      <c r="D70">
        <v>3</v>
      </c>
      <c r="E70">
        <v>0</v>
      </c>
    </row>
    <row r="71" spans="1:5" x14ac:dyDescent="0.25">
      <c r="A71" t="s">
        <v>5</v>
      </c>
      <c r="B71" t="s">
        <v>104</v>
      </c>
      <c r="C71" t="s">
        <v>90</v>
      </c>
      <c r="D71">
        <v>3</v>
      </c>
      <c r="E71">
        <v>0</v>
      </c>
    </row>
    <row r="72" spans="1:5" x14ac:dyDescent="0.25">
      <c r="A72" t="s">
        <v>5</v>
      </c>
      <c r="B72" t="s">
        <v>91</v>
      </c>
      <c r="C72" t="s">
        <v>95</v>
      </c>
      <c r="D72">
        <v>1</v>
      </c>
      <c r="E72">
        <v>3</v>
      </c>
    </row>
    <row r="73" spans="1:5" x14ac:dyDescent="0.25">
      <c r="A73" t="s">
        <v>5</v>
      </c>
      <c r="B73" t="s">
        <v>99</v>
      </c>
      <c r="C73" t="s">
        <v>93</v>
      </c>
      <c r="D73">
        <v>3</v>
      </c>
      <c r="E73">
        <v>0</v>
      </c>
    </row>
    <row r="74" spans="1:5" x14ac:dyDescent="0.25">
      <c r="A74" t="s">
        <v>5</v>
      </c>
      <c r="B74" t="s">
        <v>104</v>
      </c>
      <c r="C74" t="s">
        <v>92</v>
      </c>
      <c r="D74">
        <v>0</v>
      </c>
      <c r="E74">
        <v>3</v>
      </c>
    </row>
    <row r="75" spans="1:5" x14ac:dyDescent="0.25">
      <c r="A75" t="s">
        <v>5</v>
      </c>
      <c r="B75" t="s">
        <v>95</v>
      </c>
      <c r="C75" t="s">
        <v>87</v>
      </c>
      <c r="D75">
        <v>0</v>
      </c>
      <c r="E75">
        <v>3</v>
      </c>
    </row>
    <row r="76" spans="1:5" x14ac:dyDescent="0.25">
      <c r="A76" t="s">
        <v>5</v>
      </c>
      <c r="B76" t="s">
        <v>100</v>
      </c>
      <c r="C76" t="s">
        <v>89</v>
      </c>
      <c r="D76">
        <v>3</v>
      </c>
      <c r="E76">
        <v>0</v>
      </c>
    </row>
    <row r="77" spans="1:5" x14ac:dyDescent="0.25">
      <c r="A77" t="s">
        <v>5</v>
      </c>
      <c r="B77" t="s">
        <v>90</v>
      </c>
      <c r="C77" t="s">
        <v>93</v>
      </c>
      <c r="D77">
        <v>3</v>
      </c>
      <c r="E77">
        <v>0</v>
      </c>
    </row>
    <row r="78" spans="1:5" x14ac:dyDescent="0.25">
      <c r="A78" t="s">
        <v>5</v>
      </c>
      <c r="B78" t="s">
        <v>96</v>
      </c>
      <c r="C78" t="s">
        <v>103</v>
      </c>
      <c r="D78">
        <v>3</v>
      </c>
      <c r="E78">
        <v>0</v>
      </c>
    </row>
    <row r="79" spans="1:5" x14ac:dyDescent="0.25">
      <c r="A79" t="s">
        <v>5</v>
      </c>
      <c r="B79" t="s">
        <v>94</v>
      </c>
      <c r="C79" t="s">
        <v>101</v>
      </c>
      <c r="D79">
        <v>0</v>
      </c>
      <c r="E79">
        <v>3</v>
      </c>
    </row>
    <row r="80" spans="1:5" x14ac:dyDescent="0.25">
      <c r="A80" t="s">
        <v>5</v>
      </c>
      <c r="B80" t="s">
        <v>86</v>
      </c>
      <c r="C80" t="s">
        <v>102</v>
      </c>
      <c r="D80">
        <v>1</v>
      </c>
      <c r="E80">
        <v>3</v>
      </c>
    </row>
    <row r="81" spans="1:5" x14ac:dyDescent="0.25">
      <c r="A81" t="s">
        <v>5</v>
      </c>
      <c r="B81" t="s">
        <v>91</v>
      </c>
      <c r="C81" t="s">
        <v>99</v>
      </c>
      <c r="D81">
        <v>0</v>
      </c>
      <c r="E81">
        <v>3</v>
      </c>
    </row>
    <row r="82" spans="1:5" x14ac:dyDescent="0.25">
      <c r="A82" t="s">
        <v>5</v>
      </c>
      <c r="B82" t="s">
        <v>102</v>
      </c>
      <c r="C82" t="s">
        <v>103</v>
      </c>
      <c r="D82">
        <v>2</v>
      </c>
      <c r="E82">
        <v>3</v>
      </c>
    </row>
    <row r="83" spans="1:5" x14ac:dyDescent="0.25">
      <c r="A83" t="s">
        <v>5</v>
      </c>
      <c r="B83" t="s">
        <v>94</v>
      </c>
      <c r="C83" t="s">
        <v>101</v>
      </c>
      <c r="D83">
        <v>0</v>
      </c>
      <c r="E83">
        <v>3</v>
      </c>
    </row>
    <row r="84" spans="1:5" x14ac:dyDescent="0.25">
      <c r="A84" t="s">
        <v>5</v>
      </c>
      <c r="B84" t="s">
        <v>96</v>
      </c>
      <c r="C84" t="s">
        <v>90</v>
      </c>
      <c r="D84">
        <v>3</v>
      </c>
      <c r="E84">
        <v>0</v>
      </c>
    </row>
    <row r="85" spans="1:5" x14ac:dyDescent="0.25">
      <c r="A85" t="s">
        <v>5</v>
      </c>
      <c r="B85" t="s">
        <v>99</v>
      </c>
      <c r="C85" t="s">
        <v>93</v>
      </c>
      <c r="D85">
        <v>3</v>
      </c>
      <c r="E85">
        <v>0</v>
      </c>
    </row>
    <row r="86" spans="1:5" x14ac:dyDescent="0.25">
      <c r="A86" t="s">
        <v>5</v>
      </c>
      <c r="B86" t="s">
        <v>92</v>
      </c>
      <c r="C86" t="s">
        <v>100</v>
      </c>
      <c r="D86">
        <v>1</v>
      </c>
      <c r="E86">
        <v>3</v>
      </c>
    </row>
    <row r="87" spans="1:5" x14ac:dyDescent="0.25">
      <c r="A87" t="s">
        <v>5</v>
      </c>
      <c r="B87" t="s">
        <v>91</v>
      </c>
      <c r="C87" t="s">
        <v>89</v>
      </c>
      <c r="D87">
        <v>0</v>
      </c>
      <c r="E87">
        <v>3</v>
      </c>
    </row>
    <row r="88" spans="1:5" x14ac:dyDescent="0.25">
      <c r="A88" t="s">
        <v>5</v>
      </c>
      <c r="B88" t="s">
        <v>104</v>
      </c>
      <c r="C88" t="s">
        <v>86</v>
      </c>
      <c r="D88">
        <v>0</v>
      </c>
      <c r="E88">
        <v>3</v>
      </c>
    </row>
    <row r="89" spans="1:5" x14ac:dyDescent="0.25">
      <c r="A89" t="s">
        <v>5</v>
      </c>
      <c r="B89" t="s">
        <v>95</v>
      </c>
      <c r="C89" t="s">
        <v>87</v>
      </c>
      <c r="D89">
        <v>0</v>
      </c>
      <c r="E89">
        <v>3</v>
      </c>
    </row>
    <row r="90" spans="1:5" x14ac:dyDescent="0.25">
      <c r="A90" t="s">
        <v>5</v>
      </c>
      <c r="B90" t="s">
        <v>96</v>
      </c>
      <c r="C90" t="s">
        <v>99</v>
      </c>
      <c r="D90">
        <v>3</v>
      </c>
      <c r="E90">
        <v>0</v>
      </c>
    </row>
    <row r="91" spans="1:5" x14ac:dyDescent="0.25">
      <c r="A91" t="s">
        <v>5</v>
      </c>
      <c r="B91" t="s">
        <v>104</v>
      </c>
      <c r="C91" t="s">
        <v>102</v>
      </c>
      <c r="D91">
        <v>0</v>
      </c>
      <c r="E91">
        <v>3</v>
      </c>
    </row>
    <row r="92" spans="1:5" x14ac:dyDescent="0.25">
      <c r="A92" t="s">
        <v>5</v>
      </c>
      <c r="B92" t="s">
        <v>91</v>
      </c>
      <c r="C92" t="s">
        <v>93</v>
      </c>
      <c r="D92">
        <v>3</v>
      </c>
      <c r="E92">
        <v>2</v>
      </c>
    </row>
    <row r="93" spans="1:5" x14ac:dyDescent="0.25">
      <c r="A93" t="s">
        <v>5</v>
      </c>
      <c r="B93" t="s">
        <v>92</v>
      </c>
      <c r="C93" t="s">
        <v>106</v>
      </c>
      <c r="D93">
        <v>3</v>
      </c>
      <c r="E93">
        <v>1</v>
      </c>
    </row>
    <row r="94" spans="1:5" x14ac:dyDescent="0.25">
      <c r="A94" t="s">
        <v>5</v>
      </c>
      <c r="B94" t="s">
        <v>105</v>
      </c>
      <c r="C94" t="s">
        <v>103</v>
      </c>
      <c r="D94">
        <v>3</v>
      </c>
      <c r="E94">
        <v>2</v>
      </c>
    </row>
    <row r="95" spans="1:5" x14ac:dyDescent="0.25">
      <c r="A95" t="s">
        <v>5</v>
      </c>
      <c r="B95" t="s">
        <v>94</v>
      </c>
      <c r="C95" t="s">
        <v>86</v>
      </c>
      <c r="D95">
        <v>0</v>
      </c>
      <c r="E95">
        <v>3</v>
      </c>
    </row>
    <row r="96" spans="1:5" x14ac:dyDescent="0.25">
      <c r="A96" t="s">
        <v>5</v>
      </c>
      <c r="B96" t="s">
        <v>101</v>
      </c>
      <c r="C96" t="s">
        <v>87</v>
      </c>
      <c r="D96">
        <v>3</v>
      </c>
      <c r="E96">
        <v>2</v>
      </c>
    </row>
    <row r="97" spans="1:5" x14ac:dyDescent="0.25">
      <c r="A97" t="s">
        <v>5</v>
      </c>
      <c r="B97" t="s">
        <v>90</v>
      </c>
      <c r="C97" t="s">
        <v>100</v>
      </c>
      <c r="D97">
        <v>0</v>
      </c>
      <c r="E97">
        <v>3</v>
      </c>
    </row>
    <row r="98" spans="1:5" x14ac:dyDescent="0.25">
      <c r="A98" t="s">
        <v>5</v>
      </c>
      <c r="B98" t="s">
        <v>95</v>
      </c>
      <c r="C98" t="s">
        <v>89</v>
      </c>
      <c r="D98">
        <v>0</v>
      </c>
      <c r="E98">
        <v>3</v>
      </c>
    </row>
    <row r="99" spans="1:5" x14ac:dyDescent="0.25">
      <c r="A99" t="s">
        <v>5</v>
      </c>
      <c r="B99" t="s">
        <v>106</v>
      </c>
      <c r="C99" t="s">
        <v>93</v>
      </c>
      <c r="D99">
        <v>3</v>
      </c>
      <c r="E99">
        <v>0</v>
      </c>
    </row>
    <row r="100" spans="1:5" x14ac:dyDescent="0.25">
      <c r="A100" t="s">
        <v>5</v>
      </c>
      <c r="B100" t="s">
        <v>92</v>
      </c>
      <c r="C100" t="s">
        <v>102</v>
      </c>
      <c r="D100">
        <v>1</v>
      </c>
      <c r="E100">
        <v>3</v>
      </c>
    </row>
    <row r="101" spans="1:5" x14ac:dyDescent="0.25">
      <c r="A101" t="s">
        <v>5</v>
      </c>
      <c r="B101" t="s">
        <v>89</v>
      </c>
      <c r="C101" t="s">
        <v>86</v>
      </c>
      <c r="D101">
        <v>3</v>
      </c>
      <c r="E101">
        <v>1</v>
      </c>
    </row>
    <row r="102" spans="1:5" x14ac:dyDescent="0.25">
      <c r="A102" t="s">
        <v>5</v>
      </c>
      <c r="B102" t="s">
        <v>100</v>
      </c>
      <c r="C102" t="s">
        <v>101</v>
      </c>
      <c r="D102">
        <v>1</v>
      </c>
      <c r="E102">
        <v>3</v>
      </c>
    </row>
    <row r="103" spans="1:5" x14ac:dyDescent="0.25">
      <c r="A103" t="s">
        <v>5</v>
      </c>
      <c r="B103" t="s">
        <v>87</v>
      </c>
      <c r="C103" t="s">
        <v>105</v>
      </c>
      <c r="D103">
        <v>3</v>
      </c>
      <c r="E103">
        <v>1</v>
      </c>
    </row>
    <row r="104" spans="1:5" x14ac:dyDescent="0.25">
      <c r="A104" t="s">
        <v>5</v>
      </c>
      <c r="B104" t="s">
        <v>104</v>
      </c>
      <c r="C104" t="s">
        <v>94</v>
      </c>
      <c r="D104">
        <v>0</v>
      </c>
      <c r="E104">
        <v>3</v>
      </c>
    </row>
    <row r="105" spans="1:5" x14ac:dyDescent="0.25">
      <c r="A105" t="s">
        <v>5</v>
      </c>
      <c r="B105" t="s">
        <v>91</v>
      </c>
      <c r="C105" t="s">
        <v>96</v>
      </c>
      <c r="D105">
        <v>0</v>
      </c>
      <c r="E105">
        <v>3</v>
      </c>
    </row>
    <row r="106" spans="1:5" x14ac:dyDescent="0.25">
      <c r="A106" t="s">
        <v>5</v>
      </c>
      <c r="B106" t="s">
        <v>95</v>
      </c>
      <c r="C106" t="s">
        <v>99</v>
      </c>
      <c r="D106">
        <v>0</v>
      </c>
      <c r="E106">
        <v>3</v>
      </c>
    </row>
    <row r="107" spans="1:5" x14ac:dyDescent="0.25">
      <c r="A107" t="s">
        <v>5</v>
      </c>
      <c r="B107" t="s">
        <v>90</v>
      </c>
      <c r="C107" t="s">
        <v>103</v>
      </c>
      <c r="D107">
        <v>0</v>
      </c>
      <c r="E107">
        <v>3</v>
      </c>
    </row>
    <row r="108" spans="1:5" x14ac:dyDescent="0.25">
      <c r="A108" t="s">
        <v>5</v>
      </c>
      <c r="B108" t="s">
        <v>105</v>
      </c>
      <c r="C108" t="s">
        <v>93</v>
      </c>
      <c r="D108">
        <v>3</v>
      </c>
      <c r="E108">
        <v>0</v>
      </c>
    </row>
    <row r="109" spans="1:5" x14ac:dyDescent="0.25">
      <c r="A109" t="s">
        <v>5</v>
      </c>
      <c r="B109" t="s">
        <v>89</v>
      </c>
      <c r="C109" t="s">
        <v>96</v>
      </c>
      <c r="D109">
        <v>1</v>
      </c>
      <c r="E109">
        <v>3</v>
      </c>
    </row>
    <row r="110" spans="1:5" x14ac:dyDescent="0.25">
      <c r="A110" t="s">
        <v>5</v>
      </c>
      <c r="B110" t="s">
        <v>99</v>
      </c>
      <c r="C110" t="s">
        <v>100</v>
      </c>
      <c r="D110">
        <v>2</v>
      </c>
      <c r="E110">
        <v>3</v>
      </c>
    </row>
    <row r="111" spans="1:5" x14ac:dyDescent="0.25">
      <c r="A111" t="s">
        <v>5</v>
      </c>
      <c r="B111" t="s">
        <v>104</v>
      </c>
      <c r="C111" t="s">
        <v>101</v>
      </c>
      <c r="D111">
        <v>0</v>
      </c>
      <c r="E111">
        <v>3</v>
      </c>
    </row>
    <row r="112" spans="1:5" x14ac:dyDescent="0.25">
      <c r="A112" t="s">
        <v>5</v>
      </c>
      <c r="B112" t="s">
        <v>106</v>
      </c>
      <c r="C112" t="s">
        <v>103</v>
      </c>
      <c r="D112">
        <v>2</v>
      </c>
      <c r="E112">
        <v>3</v>
      </c>
    </row>
    <row r="113" spans="1:5" x14ac:dyDescent="0.25">
      <c r="A113" t="s">
        <v>5</v>
      </c>
      <c r="B113" t="s">
        <v>102</v>
      </c>
      <c r="C113" t="s">
        <v>95</v>
      </c>
      <c r="D113">
        <v>3</v>
      </c>
      <c r="E113">
        <v>0</v>
      </c>
    </row>
    <row r="114" spans="1:5" x14ac:dyDescent="0.25">
      <c r="A114" t="s">
        <v>5</v>
      </c>
      <c r="B114" t="s">
        <v>87</v>
      </c>
      <c r="C114" t="s">
        <v>91</v>
      </c>
      <c r="D114">
        <v>3</v>
      </c>
      <c r="E114">
        <v>0</v>
      </c>
    </row>
    <row r="115" spans="1:5" x14ac:dyDescent="0.25">
      <c r="A115" t="s">
        <v>5</v>
      </c>
      <c r="B115" t="s">
        <v>86</v>
      </c>
      <c r="C115" t="s">
        <v>90</v>
      </c>
      <c r="D115">
        <v>3</v>
      </c>
      <c r="E115">
        <v>0</v>
      </c>
    </row>
    <row r="116" spans="1:5" x14ac:dyDescent="0.25">
      <c r="A116" t="s">
        <v>5</v>
      </c>
      <c r="B116" t="s">
        <v>94</v>
      </c>
      <c r="C116" t="s">
        <v>92</v>
      </c>
      <c r="D116">
        <v>0</v>
      </c>
      <c r="E116">
        <v>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RAW">
              <controlPr defaultSize="0" print="0" autoFill="0" autoPict="0" macro="[0]!Raw_Calculate">
                <anchor moveWithCells="1" sizeWithCells="1">
                  <from>
                    <xdr:col>5</xdr:col>
                    <xdr:colOff>600075</xdr:colOff>
                    <xdr:row>1</xdr:row>
                    <xdr:rowOff>9525</xdr:rowOff>
                  </from>
                  <to>
                    <xdr:col>7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Adjustment_Do_Bridge">
                <anchor moveWithCells="1" sizeWithCells="1">
                  <from>
                    <xdr:col>6</xdr:col>
                    <xdr:colOff>9525</xdr:colOff>
                    <xdr:row>2</xdr:row>
                    <xdr:rowOff>171450</xdr:rowOff>
                  </from>
                  <to>
                    <xdr:col>7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ADJ_PerGame_Calculate">
                <anchor moveWithCells="1" sizeWithCells="1">
                  <from>
                    <xdr:col>5</xdr:col>
                    <xdr:colOff>600075</xdr:colOff>
                    <xdr:row>5</xdr:row>
                    <xdr:rowOff>9525</xdr:rowOff>
                  </from>
                  <to>
                    <xdr:col>7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ADJ_Do_Final">
                <anchor moveWithCells="1" sizeWithCells="1">
                  <from>
                    <xdr:col>6</xdr:col>
                    <xdr:colOff>0</xdr:colOff>
                    <xdr:row>7</xdr:row>
                    <xdr:rowOff>19050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Adjustment_do_ADJ">
                <anchor moveWithCells="1" sizeWithCells="1">
                  <from>
                    <xdr:col>9</xdr:col>
                    <xdr:colOff>9525</xdr:colOff>
                    <xdr:row>3</xdr:row>
                    <xdr:rowOff>0</xdr:rowOff>
                  </from>
                  <to>
                    <xdr:col>9</xdr:col>
                    <xdr:colOff>590550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6D5D-B573-4EFD-8D63-396947037482}">
  <sheetPr codeName="Sheet8"/>
  <dimension ref="A1:D4"/>
  <sheetViews>
    <sheetView workbookViewId="0">
      <selection activeCell="J27" sqref="J27"/>
    </sheetView>
  </sheetViews>
  <sheetFormatPr defaultRowHeight="15" x14ac:dyDescent="0.25"/>
  <sheetData>
    <row r="1" spans="1:4" x14ac:dyDescent="0.25">
      <c r="B1" t="s">
        <v>8</v>
      </c>
      <c r="C1" t="s">
        <v>11</v>
      </c>
      <c r="D1" t="s">
        <v>12</v>
      </c>
    </row>
    <row r="2" spans="1:4" x14ac:dyDescent="0.25">
      <c r="A2" t="s">
        <v>2</v>
      </c>
      <c r="B2">
        <v>1</v>
      </c>
      <c r="C2">
        <v>3</v>
      </c>
      <c r="D2">
        <v>0</v>
      </c>
    </row>
    <row r="3" spans="1:4" x14ac:dyDescent="0.25">
      <c r="A3" t="s">
        <v>1</v>
      </c>
      <c r="B3">
        <v>1</v>
      </c>
      <c r="C3">
        <v>0</v>
      </c>
      <c r="D3">
        <v>3</v>
      </c>
    </row>
    <row r="4" spans="1:4" x14ac:dyDescent="0.25">
      <c r="A4" t="s">
        <v>17</v>
      </c>
      <c r="B4">
        <v>230</v>
      </c>
      <c r="C4">
        <v>1.6478260869565218</v>
      </c>
      <c r="D4">
        <v>1.6478260869565218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8A08-CE3D-41CD-B2EB-6A5B00E50F01}">
  <sheetPr codeName="Sheet9"/>
  <dimension ref="A1:D4"/>
  <sheetViews>
    <sheetView workbookViewId="0">
      <selection activeCell="O38" sqref="O38"/>
    </sheetView>
  </sheetViews>
  <sheetFormatPr defaultRowHeight="15" x14ac:dyDescent="0.25"/>
  <sheetData>
    <row r="1" spans="1:4" x14ac:dyDescent="0.25">
      <c r="B1" t="s">
        <v>8</v>
      </c>
      <c r="C1" t="s">
        <v>18</v>
      </c>
      <c r="D1" t="s">
        <v>19</v>
      </c>
    </row>
    <row r="2" spans="1:4" x14ac:dyDescent="0.25">
      <c r="A2" t="s">
        <v>2</v>
      </c>
      <c r="B2">
        <v>1</v>
      </c>
      <c r="C2">
        <v>3</v>
      </c>
      <c r="D2">
        <v>-3</v>
      </c>
    </row>
    <row r="3" spans="1:4" x14ac:dyDescent="0.25">
      <c r="A3" t="s">
        <v>1</v>
      </c>
      <c r="B3">
        <v>1</v>
      </c>
      <c r="C3">
        <v>-3</v>
      </c>
      <c r="D3">
        <v>3</v>
      </c>
    </row>
    <row r="4" spans="1:4" x14ac:dyDescent="0.25">
      <c r="A4" t="s">
        <v>17</v>
      </c>
      <c r="B4">
        <v>230</v>
      </c>
      <c r="C4">
        <v>0</v>
      </c>
      <c r="D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7961-B64B-4D28-BE09-EA0A982E4D70}">
  <sheetPr codeName="Sheet11"/>
  <dimension ref="A1:I4"/>
  <sheetViews>
    <sheetView workbookViewId="0">
      <selection activeCell="J5" sqref="J5"/>
    </sheetView>
  </sheetViews>
  <sheetFormatPr defaultRowHeight="15" x14ac:dyDescent="0.25"/>
  <cols>
    <col min="8" max="8" width="16.7109375" bestFit="1" customWidth="1"/>
  </cols>
  <sheetData>
    <row r="1" spans="1:9" x14ac:dyDescent="0.25">
      <c r="A1" t="s">
        <v>34</v>
      </c>
      <c r="B1" t="s">
        <v>35</v>
      </c>
      <c r="C1" t="s">
        <v>36</v>
      </c>
      <c r="D1" t="s">
        <v>37</v>
      </c>
    </row>
    <row r="2" spans="1:9" x14ac:dyDescent="0.25">
      <c r="A2" t="s">
        <v>39</v>
      </c>
      <c r="B2">
        <v>2</v>
      </c>
      <c r="H2" t="s">
        <v>38</v>
      </c>
      <c r="I2" s="1">
        <v>20</v>
      </c>
    </row>
    <row r="3" spans="1:9" x14ac:dyDescent="0.25">
      <c r="A3" t="s">
        <v>9</v>
      </c>
      <c r="B3">
        <v>3</v>
      </c>
      <c r="C3" t="s">
        <v>10</v>
      </c>
      <c r="D3">
        <v>4</v>
      </c>
    </row>
    <row r="4" spans="1:9" x14ac:dyDescent="0.25">
      <c r="A4" t="s">
        <v>10</v>
      </c>
      <c r="B4">
        <v>4</v>
      </c>
      <c r="C4" t="s">
        <v>9</v>
      </c>
      <c r="D4">
        <v>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utton 1">
              <controlPr defaultSize="0" print="0" autoFill="0" autoPict="0" macro="[0]!Ratings_Cylce">
                <anchor moveWithCells="1" sizeWithCells="1">
                  <from>
                    <xdr:col>8</xdr:col>
                    <xdr:colOff>600075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112B-DF9B-448F-A1E9-081E18DF25ED}">
  <sheetPr codeName="Sheet13"/>
  <dimension ref="A2:Y50"/>
  <sheetViews>
    <sheetView zoomScale="77" workbookViewId="0">
      <selection activeCell="J26" sqref="J26:O28"/>
    </sheetView>
  </sheetViews>
  <sheetFormatPr defaultRowHeight="15" x14ac:dyDescent="0.25"/>
  <cols>
    <col min="1" max="1" width="7.140625" bestFit="1" customWidth="1"/>
    <col min="2" max="2" width="15.85546875" bestFit="1" customWidth="1"/>
    <col min="3" max="3" width="19.7109375" bestFit="1" customWidth="1"/>
    <col min="4" max="4" width="19.140625" bestFit="1" customWidth="1"/>
    <col min="5" max="5" width="31.85546875" bestFit="1" customWidth="1"/>
    <col min="6" max="6" width="13.140625" bestFit="1" customWidth="1"/>
    <col min="7" max="7" width="14" bestFit="1" customWidth="1"/>
    <col min="8" max="8" width="12.28515625" bestFit="1" customWidth="1"/>
    <col min="9" max="9" width="12.7109375" bestFit="1" customWidth="1"/>
    <col min="10" max="10" width="18.7109375" bestFit="1" customWidth="1"/>
    <col min="11" max="11" width="13.7109375" bestFit="1" customWidth="1"/>
    <col min="12" max="12" width="1.85546875" customWidth="1"/>
    <col min="13" max="13" width="4.7109375" bestFit="1" customWidth="1"/>
    <col min="14" max="14" width="1.42578125" customWidth="1"/>
    <col min="15" max="15" width="12.7109375" bestFit="1" customWidth="1"/>
    <col min="16" max="16" width="1.5703125" customWidth="1"/>
    <col min="17" max="17" width="12.28515625" bestFit="1" customWidth="1"/>
    <col min="18" max="18" width="12.7109375" bestFit="1" customWidth="1"/>
    <col min="19" max="20" width="12.28515625" bestFit="1" customWidth="1"/>
    <col min="21" max="21" width="6" style="3" bestFit="1" customWidth="1"/>
    <col min="22" max="22" width="10.42578125" bestFit="1" customWidth="1"/>
    <col min="23" max="23" width="1.42578125" customWidth="1"/>
    <col min="24" max="24" width="12.28515625" bestFit="1" customWidth="1"/>
    <col min="25" max="25" width="12.7109375" bestFit="1" customWidth="1"/>
  </cols>
  <sheetData>
    <row r="2" spans="1:25" x14ac:dyDescent="0.25">
      <c r="D2" t="s">
        <v>24</v>
      </c>
      <c r="E2" t="s">
        <v>25</v>
      </c>
      <c r="G2" t="s">
        <v>48</v>
      </c>
      <c r="H2" t="s">
        <v>49</v>
      </c>
      <c r="I2" t="s">
        <v>50</v>
      </c>
      <c r="K2" t="s">
        <v>51</v>
      </c>
      <c r="M2" t="s">
        <v>52</v>
      </c>
      <c r="O2" t="s">
        <v>53</v>
      </c>
      <c r="Q2" t="s">
        <v>54</v>
      </c>
      <c r="R2" t="s">
        <v>55</v>
      </c>
      <c r="S2" t="s">
        <v>56</v>
      </c>
      <c r="T2" t="s">
        <v>66</v>
      </c>
      <c r="U2" s="3" t="s">
        <v>67</v>
      </c>
      <c r="V2" t="s">
        <v>68</v>
      </c>
      <c r="X2" t="s">
        <v>69</v>
      </c>
      <c r="Y2" t="s">
        <v>70</v>
      </c>
    </row>
    <row r="3" spans="1:25" x14ac:dyDescent="0.25">
      <c r="B3" t="s">
        <v>46</v>
      </c>
      <c r="C3" t="s">
        <v>89</v>
      </c>
      <c r="D3">
        <f>VLOOKUP(C3, 'ADJ Analysis'!$A$1:$P$22, 7, FALSE)</f>
        <v>2.2829119813554857</v>
      </c>
      <c r="E3">
        <f>VLOOKUP(C3, 'ADJ Analysis'!$A$1:$P$22, 8, FALSE)</f>
        <v>1.0014723962999246</v>
      </c>
      <c r="G3">
        <f>'League PG'!C4</f>
        <v>1.6478260869565218</v>
      </c>
      <c r="H3">
        <f>D3-G3</f>
        <v>0.6350858943989639</v>
      </c>
      <c r="I3">
        <f>E3-G3</f>
        <v>-0.6463536906565972</v>
      </c>
      <c r="K3">
        <f>H3+I4</f>
        <v>0.29452380703649794</v>
      </c>
      <c r="M3">
        <v>0</v>
      </c>
      <c r="O3">
        <f>K3+M3</f>
        <v>0.29452380703649794</v>
      </c>
      <c r="Q3" s="5">
        <f>G3+O3</f>
        <v>1.9423498939930197</v>
      </c>
      <c r="R3" s="6">
        <f>Q3-Q4</f>
        <v>2.0618904296173746E-2</v>
      </c>
      <c r="S3">
        <f>Q3+Q4</f>
        <v>3.8640808836898657</v>
      </c>
      <c r="T3">
        <f>VLOOKUP(C3, 'ADJ Final'!A1:L22, 5, FALSE)</f>
        <v>0.62722555934278656</v>
      </c>
      <c r="U3" s="7">
        <f>(T3-T3*T4)/(T3+T4-2*T3*T4)</f>
        <v>0.52346718901079903</v>
      </c>
      <c r="V3" s="8">
        <f>((1-U3)/U3)+1</f>
        <v>1.9103394080719931</v>
      </c>
      <c r="X3" s="9">
        <f>Q3*Q6</f>
        <v>3</v>
      </c>
      <c r="Y3" s="10">
        <f>X4-X3</f>
        <v>-3.1846328552760816E-2</v>
      </c>
    </row>
    <row r="4" spans="1:25" x14ac:dyDescent="0.25">
      <c r="B4" t="s">
        <v>47</v>
      </c>
      <c r="C4" t="s">
        <v>105</v>
      </c>
      <c r="D4">
        <f>VLOOKUP(C4, 'ADJ Analysis'!$A$1:$P$22, 7, FALSE)</f>
        <v>2.5680846803534432</v>
      </c>
      <c r="E4">
        <f>VLOOKUP(C4, 'ADJ Analysis'!$A$1:$P$22, 8, FALSE)</f>
        <v>1.3072639995940558</v>
      </c>
      <c r="G4">
        <f>'League PG'!C4</f>
        <v>1.6478260869565218</v>
      </c>
      <c r="H4">
        <f>D4-G4</f>
        <v>0.9202585933969214</v>
      </c>
      <c r="I4">
        <f>E4-G4</f>
        <v>-0.34056208736246596</v>
      </c>
      <c r="K4">
        <f>H4+I3</f>
        <v>0.2739049027403242</v>
      </c>
      <c r="M4">
        <v>0</v>
      </c>
      <c r="O4">
        <f>K4+M4</f>
        <v>0.2739049027403242</v>
      </c>
      <c r="Q4" s="5">
        <f>G4+O4</f>
        <v>1.921730989696846</v>
      </c>
      <c r="R4" s="6">
        <f>R3*-1</f>
        <v>-2.0618904296173746E-2</v>
      </c>
      <c r="T4">
        <f>VLOOKUP(C4, 'ADJ Final'!A2:L23, 5, FALSE)</f>
        <v>0.6050124824276446</v>
      </c>
      <c r="U4" s="7">
        <f>(T4-T4*T3)/(T4+T3-2*T3*T4)</f>
        <v>0.47653281098920069</v>
      </c>
      <c r="V4" s="8">
        <f>((1-U4)/U4)+1</f>
        <v>2.0984913880833744</v>
      </c>
      <c r="X4" s="9">
        <f>Q4*Q6</f>
        <v>2.9681536714472392</v>
      </c>
      <c r="Y4" s="10">
        <f>X3-X4</f>
        <v>3.1846328552760816E-2</v>
      </c>
    </row>
    <row r="6" spans="1:25" x14ac:dyDescent="0.25">
      <c r="A6" t="s">
        <v>39</v>
      </c>
      <c r="B6" t="s">
        <v>46</v>
      </c>
      <c r="C6" t="s">
        <v>47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Q6">
        <f>MIN(3/ABS(Q4),3/ABS(Q3))</f>
        <v>1.5445208967127428</v>
      </c>
      <c r="R6" t="s">
        <v>85</v>
      </c>
      <c r="S6" t="s">
        <v>79</v>
      </c>
    </row>
    <row r="7" spans="1:25" x14ac:dyDescent="0.25">
      <c r="A7">
        <v>1</v>
      </c>
      <c r="B7" t="s">
        <v>89</v>
      </c>
      <c r="C7" t="s">
        <v>96</v>
      </c>
      <c r="D7" t="s">
        <v>96</v>
      </c>
      <c r="E7" s="14" t="s">
        <v>96</v>
      </c>
      <c r="G7" t="s">
        <v>83</v>
      </c>
      <c r="H7" s="10" t="s">
        <v>80</v>
      </c>
    </row>
    <row r="8" spans="1:25" x14ac:dyDescent="0.25">
      <c r="A8">
        <v>2</v>
      </c>
      <c r="B8" t="s">
        <v>105</v>
      </c>
      <c r="C8" t="s">
        <v>93</v>
      </c>
      <c r="D8" t="s">
        <v>105</v>
      </c>
      <c r="E8" s="14" t="s">
        <v>105</v>
      </c>
      <c r="G8" s="13" t="s">
        <v>82</v>
      </c>
      <c r="H8" s="14" t="s">
        <v>82</v>
      </c>
      <c r="L8" s="3"/>
    </row>
    <row r="9" spans="1:25" x14ac:dyDescent="0.25">
      <c r="A9">
        <v>3</v>
      </c>
      <c r="B9" t="s">
        <v>99</v>
      </c>
      <c r="C9" t="s">
        <v>100</v>
      </c>
      <c r="D9" t="s">
        <v>100</v>
      </c>
      <c r="E9" s="14" t="s">
        <v>100</v>
      </c>
      <c r="G9" t="s">
        <v>81</v>
      </c>
      <c r="H9" s="14" t="s">
        <v>81</v>
      </c>
      <c r="L9" s="3"/>
    </row>
    <row r="10" spans="1:25" x14ac:dyDescent="0.25">
      <c r="A10">
        <v>4</v>
      </c>
      <c r="B10" t="s">
        <v>104</v>
      </c>
      <c r="C10" t="s">
        <v>101</v>
      </c>
      <c r="D10" t="s">
        <v>101</v>
      </c>
      <c r="E10" s="14" t="s">
        <v>101</v>
      </c>
      <c r="G10" t="s">
        <v>83</v>
      </c>
      <c r="H10" s="14" t="s">
        <v>83</v>
      </c>
      <c r="L10" s="3"/>
    </row>
    <row r="11" spans="1:25" x14ac:dyDescent="0.25">
      <c r="A11">
        <v>5</v>
      </c>
      <c r="B11" t="s">
        <v>106</v>
      </c>
      <c r="C11" t="s">
        <v>103</v>
      </c>
      <c r="D11" t="s">
        <v>103</v>
      </c>
      <c r="E11" s="14" t="s">
        <v>103</v>
      </c>
      <c r="G11" t="s">
        <v>83</v>
      </c>
      <c r="H11" s="10"/>
      <c r="L11" s="3"/>
    </row>
    <row r="12" spans="1:25" x14ac:dyDescent="0.25">
      <c r="A12">
        <v>6</v>
      </c>
      <c r="B12" t="s">
        <v>102</v>
      </c>
      <c r="C12" t="s">
        <v>95</v>
      </c>
      <c r="D12" t="s">
        <v>102</v>
      </c>
      <c r="E12" s="14" t="s">
        <v>102</v>
      </c>
      <c r="G12" t="s">
        <v>84</v>
      </c>
      <c r="H12" s="10" t="s">
        <v>82</v>
      </c>
      <c r="L12" s="3"/>
    </row>
    <row r="13" spans="1:25" x14ac:dyDescent="0.25">
      <c r="A13">
        <v>7</v>
      </c>
      <c r="B13" t="s">
        <v>87</v>
      </c>
      <c r="C13" t="s">
        <v>91</v>
      </c>
      <c r="D13" t="s">
        <v>87</v>
      </c>
      <c r="E13" s="14" t="s">
        <v>87</v>
      </c>
      <c r="G13" t="s">
        <v>82</v>
      </c>
      <c r="H13" s="14" t="s">
        <v>82</v>
      </c>
      <c r="L13" s="3"/>
    </row>
    <row r="14" spans="1:25" x14ac:dyDescent="0.25">
      <c r="A14">
        <v>8</v>
      </c>
      <c r="B14" t="s">
        <v>86</v>
      </c>
      <c r="C14" t="s">
        <v>90</v>
      </c>
      <c r="D14" t="s">
        <v>86</v>
      </c>
      <c r="E14" s="14" t="s">
        <v>86</v>
      </c>
      <c r="G14" t="s">
        <v>82</v>
      </c>
      <c r="H14" s="14" t="s">
        <v>82</v>
      </c>
      <c r="L14" s="3"/>
    </row>
    <row r="15" spans="1:25" x14ac:dyDescent="0.25">
      <c r="A15">
        <v>9</v>
      </c>
      <c r="B15" t="s">
        <v>94</v>
      </c>
      <c r="C15" t="s">
        <v>92</v>
      </c>
      <c r="D15" t="s">
        <v>92</v>
      </c>
      <c r="E15" s="14" t="s">
        <v>92</v>
      </c>
      <c r="G15" t="s">
        <v>83</v>
      </c>
      <c r="H15" s="14" t="s">
        <v>83</v>
      </c>
      <c r="L15" s="3"/>
    </row>
    <row r="16" spans="1:25" x14ac:dyDescent="0.25">
      <c r="A16">
        <v>10</v>
      </c>
      <c r="L16" s="3"/>
    </row>
    <row r="17" spans="1:12" x14ac:dyDescent="0.25">
      <c r="A17">
        <v>11</v>
      </c>
      <c r="L17" s="3"/>
    </row>
    <row r="18" spans="1:12" x14ac:dyDescent="0.25">
      <c r="A18">
        <v>12</v>
      </c>
      <c r="L18" s="3"/>
    </row>
    <row r="19" spans="1:12" x14ac:dyDescent="0.25">
      <c r="A19">
        <v>13</v>
      </c>
      <c r="L19" s="3"/>
    </row>
    <row r="20" spans="1:12" x14ac:dyDescent="0.25">
      <c r="A20">
        <v>14</v>
      </c>
      <c r="L20" s="3"/>
    </row>
    <row r="21" spans="1:12" x14ac:dyDescent="0.25">
      <c r="A21">
        <v>15</v>
      </c>
      <c r="L21" s="3"/>
    </row>
    <row r="22" spans="1:12" x14ac:dyDescent="0.25">
      <c r="A22">
        <v>16</v>
      </c>
      <c r="L22" s="3"/>
    </row>
    <row r="23" spans="1:12" x14ac:dyDescent="0.25">
      <c r="A23">
        <v>17</v>
      </c>
      <c r="L23" s="3"/>
    </row>
    <row r="24" spans="1:12" x14ac:dyDescent="0.25">
      <c r="L24" s="3"/>
    </row>
    <row r="25" spans="1:12" x14ac:dyDescent="0.25">
      <c r="L25" s="3"/>
    </row>
    <row r="26" spans="1:12" x14ac:dyDescent="0.25">
      <c r="J26">
        <f>SUM(J7:J25)</f>
        <v>0</v>
      </c>
      <c r="K26">
        <f>SUM(K7:K25)</f>
        <v>0</v>
      </c>
      <c r="L26" s="3"/>
    </row>
    <row r="27" spans="1:12" x14ac:dyDescent="0.25">
      <c r="B27" s="11"/>
      <c r="C27" s="11"/>
      <c r="D27" s="12"/>
      <c r="E27" s="12"/>
      <c r="F27" s="11"/>
      <c r="G27" s="11"/>
      <c r="L27" s="3"/>
    </row>
    <row r="28" spans="1:12" x14ac:dyDescent="0.25">
      <c r="C28" s="4"/>
      <c r="D28" s="3"/>
      <c r="E28" s="3"/>
      <c r="G28" s="1"/>
      <c r="L28" s="3"/>
    </row>
    <row r="29" spans="1:12" x14ac:dyDescent="0.25">
      <c r="C29" s="4"/>
      <c r="D29" s="3"/>
      <c r="E29" s="3"/>
      <c r="G29" s="1"/>
      <c r="L29" s="3"/>
    </row>
    <row r="30" spans="1:12" x14ac:dyDescent="0.25">
      <c r="L30" s="3"/>
    </row>
    <row r="31" spans="1:12" x14ac:dyDescent="0.25">
      <c r="L31" s="3"/>
    </row>
    <row r="32" spans="1:12" x14ac:dyDescent="0.25">
      <c r="L32" s="3"/>
    </row>
    <row r="33" spans="12:12" x14ac:dyDescent="0.25">
      <c r="L33" s="3"/>
    </row>
    <row r="34" spans="12:12" x14ac:dyDescent="0.25">
      <c r="L34" s="3"/>
    </row>
    <row r="35" spans="12:12" x14ac:dyDescent="0.25">
      <c r="L35" s="3"/>
    </row>
    <row r="36" spans="12:12" x14ac:dyDescent="0.25">
      <c r="L36" s="3"/>
    </row>
    <row r="37" spans="12:12" x14ac:dyDescent="0.25">
      <c r="L37" s="3"/>
    </row>
    <row r="38" spans="12:12" x14ac:dyDescent="0.25">
      <c r="L38" s="3"/>
    </row>
    <row r="39" spans="12:12" x14ac:dyDescent="0.25">
      <c r="L39" s="3"/>
    </row>
    <row r="40" spans="12:12" x14ac:dyDescent="0.25">
      <c r="L40" s="3"/>
    </row>
    <row r="41" spans="12:12" x14ac:dyDescent="0.25">
      <c r="L41" s="3"/>
    </row>
    <row r="42" spans="12:12" x14ac:dyDescent="0.25">
      <c r="L42" s="3"/>
    </row>
    <row r="43" spans="12:12" x14ac:dyDescent="0.25">
      <c r="L43" s="3"/>
    </row>
    <row r="44" spans="12:12" x14ac:dyDescent="0.25">
      <c r="L44" s="3"/>
    </row>
    <row r="45" spans="12:12" x14ac:dyDescent="0.25">
      <c r="L45" s="3"/>
    </row>
    <row r="46" spans="12:12" x14ac:dyDescent="0.25">
      <c r="L46" s="3"/>
    </row>
    <row r="47" spans="12:12" x14ac:dyDescent="0.25">
      <c r="L47" s="3"/>
    </row>
    <row r="48" spans="12:12" x14ac:dyDescent="0.25">
      <c r="L48" s="3"/>
    </row>
    <row r="49" spans="12:12" x14ac:dyDescent="0.25">
      <c r="L49" s="3"/>
    </row>
    <row r="50" spans="12:12" x14ac:dyDescent="0.25">
      <c r="L5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189D-041F-4A6E-BAB1-F1D699C518FB}">
  <sheetPr codeName="Sheet2"/>
  <dimension ref="A1:D22"/>
  <sheetViews>
    <sheetView workbookViewId="0">
      <selection activeCell="B33" sqref="B33"/>
    </sheetView>
  </sheetViews>
  <sheetFormatPr defaultRowHeight="15" x14ac:dyDescent="0.25"/>
  <cols>
    <col min="1" max="1" width="19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86</v>
      </c>
      <c r="B2">
        <v>13</v>
      </c>
      <c r="C2">
        <v>18</v>
      </c>
      <c r="D2">
        <v>26</v>
      </c>
    </row>
    <row r="3" spans="1:4" x14ac:dyDescent="0.25">
      <c r="A3" t="s">
        <v>87</v>
      </c>
      <c r="B3">
        <v>13</v>
      </c>
      <c r="C3">
        <v>32</v>
      </c>
      <c r="D3">
        <v>15</v>
      </c>
    </row>
    <row r="4" spans="1:4" x14ac:dyDescent="0.25">
      <c r="A4" t="s">
        <v>88</v>
      </c>
      <c r="B4">
        <v>8</v>
      </c>
      <c r="C4">
        <v>0</v>
      </c>
      <c r="D4">
        <v>24</v>
      </c>
    </row>
    <row r="5" spans="1:4" x14ac:dyDescent="0.25">
      <c r="A5" t="s">
        <v>89</v>
      </c>
      <c r="B5">
        <v>13</v>
      </c>
      <c r="C5">
        <v>24</v>
      </c>
      <c r="D5">
        <v>19</v>
      </c>
    </row>
    <row r="6" spans="1:4" x14ac:dyDescent="0.25">
      <c r="A6" t="s">
        <v>90</v>
      </c>
      <c r="B6">
        <v>12</v>
      </c>
      <c r="C6">
        <v>6</v>
      </c>
      <c r="D6">
        <v>30</v>
      </c>
    </row>
    <row r="7" spans="1:4" x14ac:dyDescent="0.25">
      <c r="A7" t="s">
        <v>91</v>
      </c>
      <c r="B7">
        <v>12</v>
      </c>
      <c r="C7">
        <v>19</v>
      </c>
      <c r="D7">
        <v>20</v>
      </c>
    </row>
    <row r="8" spans="1:4" x14ac:dyDescent="0.25">
      <c r="A8" t="s">
        <v>92</v>
      </c>
      <c r="B8">
        <v>12</v>
      </c>
      <c r="C8">
        <v>32</v>
      </c>
      <c r="D8">
        <v>7</v>
      </c>
    </row>
    <row r="9" spans="1:4" x14ac:dyDescent="0.25">
      <c r="A9" t="s">
        <v>93</v>
      </c>
      <c r="B9">
        <v>12</v>
      </c>
      <c r="C9">
        <v>5</v>
      </c>
      <c r="D9">
        <v>33</v>
      </c>
    </row>
    <row r="10" spans="1:4" x14ac:dyDescent="0.25">
      <c r="A10" t="s">
        <v>94</v>
      </c>
      <c r="B10">
        <v>13</v>
      </c>
      <c r="C10">
        <v>13</v>
      </c>
      <c r="D10">
        <v>27</v>
      </c>
    </row>
    <row r="11" spans="1:4" x14ac:dyDescent="0.25">
      <c r="A11" t="s">
        <v>95</v>
      </c>
      <c r="B11">
        <v>12</v>
      </c>
      <c r="C11">
        <v>18</v>
      </c>
      <c r="D11">
        <v>20</v>
      </c>
    </row>
    <row r="12" spans="1:4" x14ac:dyDescent="0.25">
      <c r="A12" t="s">
        <v>96</v>
      </c>
      <c r="B12">
        <v>13</v>
      </c>
      <c r="C12">
        <v>39</v>
      </c>
      <c r="D12">
        <v>2</v>
      </c>
    </row>
    <row r="13" spans="1:4" x14ac:dyDescent="0.25">
      <c r="A13" t="s">
        <v>97</v>
      </c>
      <c r="B13">
        <v>8</v>
      </c>
      <c r="C13">
        <v>12</v>
      </c>
      <c r="D13">
        <v>15</v>
      </c>
    </row>
    <row r="14" spans="1:4" x14ac:dyDescent="0.25">
      <c r="A14" t="s">
        <v>98</v>
      </c>
      <c r="B14">
        <v>7</v>
      </c>
      <c r="C14">
        <v>0</v>
      </c>
      <c r="D14">
        <v>21</v>
      </c>
    </row>
    <row r="15" spans="1:4" x14ac:dyDescent="0.25">
      <c r="A15" t="s">
        <v>99</v>
      </c>
      <c r="B15">
        <v>12</v>
      </c>
      <c r="C15">
        <v>27</v>
      </c>
      <c r="D15">
        <v>12</v>
      </c>
    </row>
    <row r="16" spans="1:4" x14ac:dyDescent="0.25">
      <c r="A16" t="s">
        <v>100</v>
      </c>
      <c r="B16">
        <v>13</v>
      </c>
      <c r="C16">
        <v>21</v>
      </c>
      <c r="D16">
        <v>24</v>
      </c>
    </row>
    <row r="17" spans="1:4" x14ac:dyDescent="0.25">
      <c r="A17" t="s">
        <v>101</v>
      </c>
      <c r="B17">
        <v>13</v>
      </c>
      <c r="C17">
        <v>29</v>
      </c>
      <c r="D17">
        <v>15</v>
      </c>
    </row>
    <row r="18" spans="1:4" x14ac:dyDescent="0.25">
      <c r="A18" t="s">
        <v>102</v>
      </c>
      <c r="B18">
        <v>13</v>
      </c>
      <c r="C18">
        <v>24</v>
      </c>
      <c r="D18">
        <v>20</v>
      </c>
    </row>
    <row r="19" spans="1:4" x14ac:dyDescent="0.25">
      <c r="A19" t="s">
        <v>103</v>
      </c>
      <c r="B19">
        <v>13</v>
      </c>
      <c r="C19">
        <v>35</v>
      </c>
      <c r="D19">
        <v>13</v>
      </c>
    </row>
    <row r="20" spans="1:4" x14ac:dyDescent="0.25">
      <c r="A20" t="s">
        <v>104</v>
      </c>
      <c r="B20">
        <v>12</v>
      </c>
      <c r="C20">
        <v>12</v>
      </c>
      <c r="D20">
        <v>25</v>
      </c>
    </row>
    <row r="21" spans="1:4" x14ac:dyDescent="0.25">
      <c r="A21" t="s">
        <v>106</v>
      </c>
      <c r="B21">
        <v>3</v>
      </c>
      <c r="C21">
        <v>6</v>
      </c>
      <c r="D21">
        <v>6</v>
      </c>
    </row>
    <row r="22" spans="1:4" x14ac:dyDescent="0.25">
      <c r="A22" t="s">
        <v>105</v>
      </c>
      <c r="B22">
        <v>3</v>
      </c>
      <c r="C22">
        <v>7</v>
      </c>
      <c r="D2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12F5-34EB-4D22-9562-BB4FB0D5E7CE}">
  <sheetPr codeName="Sheet3"/>
  <dimension ref="A1:D22"/>
  <sheetViews>
    <sheetView workbookViewId="0">
      <selection activeCell="D27" sqref="D27"/>
    </sheetView>
  </sheetViews>
  <sheetFormatPr defaultRowHeight="15" x14ac:dyDescent="0.25"/>
  <cols>
    <col min="1" max="1" width="19.42578125" bestFit="1" customWidth="1"/>
  </cols>
  <sheetData>
    <row r="1" spans="1:4" x14ac:dyDescent="0.25">
      <c r="A1" t="s">
        <v>7</v>
      </c>
      <c r="B1" t="s">
        <v>8</v>
      </c>
      <c r="C1" t="s">
        <v>11</v>
      </c>
      <c r="D1" t="s">
        <v>12</v>
      </c>
    </row>
    <row r="2" spans="1:4" x14ac:dyDescent="0.25">
      <c r="A2" t="s">
        <v>86</v>
      </c>
      <c r="B2">
        <v>13</v>
      </c>
      <c r="C2">
        <v>1.3846153846153846</v>
      </c>
      <c r="D2">
        <v>2</v>
      </c>
    </row>
    <row r="3" spans="1:4" x14ac:dyDescent="0.25">
      <c r="A3" t="s">
        <v>87</v>
      </c>
      <c r="B3">
        <v>13</v>
      </c>
      <c r="C3">
        <v>2.4615384615384617</v>
      </c>
      <c r="D3">
        <v>1.1538461538461537</v>
      </c>
    </row>
    <row r="4" spans="1:4" x14ac:dyDescent="0.25">
      <c r="A4" t="s">
        <v>88</v>
      </c>
      <c r="B4">
        <v>8</v>
      </c>
      <c r="C4">
        <v>0</v>
      </c>
      <c r="D4">
        <v>3</v>
      </c>
    </row>
    <row r="5" spans="1:4" x14ac:dyDescent="0.25">
      <c r="A5" t="s">
        <v>89</v>
      </c>
      <c r="B5">
        <v>13</v>
      </c>
      <c r="C5">
        <v>1.8461538461538463</v>
      </c>
      <c r="D5">
        <v>1.4615384615384615</v>
      </c>
    </row>
    <row r="6" spans="1:4" x14ac:dyDescent="0.25">
      <c r="A6" t="s">
        <v>90</v>
      </c>
      <c r="B6">
        <v>12</v>
      </c>
      <c r="C6">
        <v>0.5</v>
      </c>
      <c r="D6">
        <v>2.5</v>
      </c>
    </row>
    <row r="7" spans="1:4" x14ac:dyDescent="0.25">
      <c r="A7" t="s">
        <v>91</v>
      </c>
      <c r="B7">
        <v>12</v>
      </c>
      <c r="C7">
        <v>1.5833333333333333</v>
      </c>
      <c r="D7">
        <v>1.6666666666666667</v>
      </c>
    </row>
    <row r="8" spans="1:4" x14ac:dyDescent="0.25">
      <c r="A8" t="s">
        <v>92</v>
      </c>
      <c r="B8">
        <v>12</v>
      </c>
      <c r="C8">
        <v>2.6666666666666665</v>
      </c>
      <c r="D8">
        <v>0.58333333333333337</v>
      </c>
    </row>
    <row r="9" spans="1:4" x14ac:dyDescent="0.25">
      <c r="A9" t="s">
        <v>93</v>
      </c>
      <c r="B9">
        <v>12</v>
      </c>
      <c r="C9">
        <v>0.41666666666666669</v>
      </c>
      <c r="D9">
        <v>2.75</v>
      </c>
    </row>
    <row r="10" spans="1:4" x14ac:dyDescent="0.25">
      <c r="A10" t="s">
        <v>94</v>
      </c>
      <c r="B10">
        <v>13</v>
      </c>
      <c r="C10">
        <v>1</v>
      </c>
      <c r="D10">
        <v>2.0769230769230771</v>
      </c>
    </row>
    <row r="11" spans="1:4" x14ac:dyDescent="0.25">
      <c r="A11" t="s">
        <v>95</v>
      </c>
      <c r="B11">
        <v>12</v>
      </c>
      <c r="C11">
        <v>1.5</v>
      </c>
      <c r="D11">
        <v>1.6666666666666667</v>
      </c>
    </row>
    <row r="12" spans="1:4" x14ac:dyDescent="0.25">
      <c r="A12" t="s">
        <v>96</v>
      </c>
      <c r="B12">
        <v>13</v>
      </c>
      <c r="C12">
        <v>3</v>
      </c>
      <c r="D12">
        <v>0.15384615384615385</v>
      </c>
    </row>
    <row r="13" spans="1:4" x14ac:dyDescent="0.25">
      <c r="A13" t="s">
        <v>97</v>
      </c>
      <c r="B13">
        <v>8</v>
      </c>
      <c r="C13">
        <v>1.5</v>
      </c>
      <c r="D13">
        <v>1.875</v>
      </c>
    </row>
    <row r="14" spans="1:4" x14ac:dyDescent="0.25">
      <c r="A14" t="s">
        <v>98</v>
      </c>
      <c r="B14">
        <v>7</v>
      </c>
      <c r="C14">
        <v>0</v>
      </c>
      <c r="D14">
        <v>3</v>
      </c>
    </row>
    <row r="15" spans="1:4" x14ac:dyDescent="0.25">
      <c r="A15" t="s">
        <v>99</v>
      </c>
      <c r="B15">
        <v>12</v>
      </c>
      <c r="C15">
        <v>2.25</v>
      </c>
      <c r="D15">
        <v>1</v>
      </c>
    </row>
    <row r="16" spans="1:4" x14ac:dyDescent="0.25">
      <c r="A16" t="s">
        <v>100</v>
      </c>
      <c r="B16">
        <v>13</v>
      </c>
      <c r="C16">
        <v>1.6153846153846154</v>
      </c>
      <c r="D16">
        <v>1.8461538461538463</v>
      </c>
    </row>
    <row r="17" spans="1:4" x14ac:dyDescent="0.25">
      <c r="A17" t="s">
        <v>101</v>
      </c>
      <c r="B17">
        <v>13</v>
      </c>
      <c r="C17">
        <v>2.2307692307692308</v>
      </c>
      <c r="D17">
        <v>1.1538461538461537</v>
      </c>
    </row>
    <row r="18" spans="1:4" x14ac:dyDescent="0.25">
      <c r="A18" t="s">
        <v>102</v>
      </c>
      <c r="B18">
        <v>13</v>
      </c>
      <c r="C18">
        <v>1.8461538461538463</v>
      </c>
      <c r="D18">
        <v>1.5384615384615385</v>
      </c>
    </row>
    <row r="19" spans="1:4" x14ac:dyDescent="0.25">
      <c r="A19" t="s">
        <v>103</v>
      </c>
      <c r="B19">
        <v>13</v>
      </c>
      <c r="C19">
        <v>2.6923076923076925</v>
      </c>
      <c r="D19">
        <v>1</v>
      </c>
    </row>
    <row r="20" spans="1:4" x14ac:dyDescent="0.25">
      <c r="A20" t="s">
        <v>104</v>
      </c>
      <c r="B20">
        <v>12</v>
      </c>
      <c r="C20">
        <v>1</v>
      </c>
      <c r="D20">
        <v>2.0833333333333335</v>
      </c>
    </row>
    <row r="21" spans="1:4" x14ac:dyDescent="0.25">
      <c r="A21" t="s">
        <v>106</v>
      </c>
      <c r="B21">
        <v>3</v>
      </c>
      <c r="C21">
        <v>2</v>
      </c>
      <c r="D21">
        <v>2</v>
      </c>
    </row>
    <row r="22" spans="1:4" x14ac:dyDescent="0.25">
      <c r="A22" t="s">
        <v>105</v>
      </c>
      <c r="B22">
        <v>3</v>
      </c>
      <c r="C22">
        <v>2.3333333333333335</v>
      </c>
      <c r="D22">
        <v>1.6666666666666667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F125-4AA0-4728-BAE8-1A6B6BF76E5A}">
  <sheetPr codeName="Sheet4"/>
  <dimension ref="A1:D22"/>
  <sheetViews>
    <sheetView workbookViewId="0">
      <selection activeCell="G9" sqref="G9"/>
    </sheetView>
  </sheetViews>
  <sheetFormatPr defaultRowHeight="15" x14ac:dyDescent="0.25"/>
  <cols>
    <col min="1" max="1" width="19.42578125" bestFit="1" customWidth="1"/>
    <col min="2" max="2" width="6.5703125" bestFit="1" customWidth="1"/>
    <col min="3" max="4" width="12.7109375" bestFit="1" customWidth="1"/>
  </cols>
  <sheetData>
    <row r="1" spans="1:4" x14ac:dyDescent="0.25">
      <c r="A1" t="s">
        <v>7</v>
      </c>
      <c r="B1" t="s">
        <v>8</v>
      </c>
      <c r="C1" t="s">
        <v>13</v>
      </c>
      <c r="D1" t="s">
        <v>14</v>
      </c>
    </row>
    <row r="2" spans="1:4" x14ac:dyDescent="0.25">
      <c r="A2" t="s">
        <v>86</v>
      </c>
      <c r="B2">
        <v>13</v>
      </c>
      <c r="C2">
        <v>-0.46493128413366103</v>
      </c>
      <c r="D2">
        <v>0.1967197543632333</v>
      </c>
    </row>
    <row r="3" spans="1:4" x14ac:dyDescent="0.25">
      <c r="A3" t="s">
        <v>87</v>
      </c>
      <c r="B3">
        <v>13</v>
      </c>
      <c r="C3">
        <v>-8.3433644465086978</v>
      </c>
      <c r="D3">
        <v>9.3496078492825578</v>
      </c>
    </row>
    <row r="4" spans="1:4" x14ac:dyDescent="0.25">
      <c r="A4" t="s">
        <v>88</v>
      </c>
      <c r="B4">
        <v>8</v>
      </c>
      <c r="C4">
        <v>-4.9596894559833675</v>
      </c>
      <c r="D4">
        <v>5.5139366284019538</v>
      </c>
    </row>
    <row r="5" spans="1:4" x14ac:dyDescent="0.25">
      <c r="A5" t="s">
        <v>89</v>
      </c>
      <c r="B5">
        <v>13</v>
      </c>
      <c r="C5">
        <v>-5.6778557576213124</v>
      </c>
      <c r="D5">
        <v>5.9808588481009801</v>
      </c>
    </row>
    <row r="6" spans="1:4" x14ac:dyDescent="0.25">
      <c r="A6" t="s">
        <v>90</v>
      </c>
      <c r="B6">
        <v>12</v>
      </c>
      <c r="C6">
        <v>3.1009833356449779</v>
      </c>
      <c r="D6">
        <v>-3.4208355099823562</v>
      </c>
    </row>
    <row r="7" spans="1:4" x14ac:dyDescent="0.25">
      <c r="A7" t="s">
        <v>91</v>
      </c>
      <c r="B7">
        <v>12</v>
      </c>
      <c r="C7">
        <v>4.3591915689831779</v>
      </c>
      <c r="D7">
        <v>-5.5167262082116952</v>
      </c>
    </row>
    <row r="8" spans="1:4" x14ac:dyDescent="0.25">
      <c r="A8" t="s">
        <v>92</v>
      </c>
      <c r="B8">
        <v>12</v>
      </c>
      <c r="C8">
        <v>7.7874981708338815</v>
      </c>
      <c r="D8">
        <v>-8.0227836498444525</v>
      </c>
    </row>
    <row r="9" spans="1:4" x14ac:dyDescent="0.25">
      <c r="A9" t="s">
        <v>93</v>
      </c>
      <c r="B9">
        <v>12</v>
      </c>
      <c r="C9">
        <v>5.8592162727259165</v>
      </c>
      <c r="D9">
        <v>-5.301290259046759</v>
      </c>
    </row>
    <row r="10" spans="1:4" x14ac:dyDescent="0.25">
      <c r="A10" t="s">
        <v>94</v>
      </c>
      <c r="B10">
        <v>13</v>
      </c>
      <c r="C10">
        <v>5.4259891340744382</v>
      </c>
      <c r="D10">
        <v>-6.1773921620726773</v>
      </c>
    </row>
    <row r="11" spans="1:4" x14ac:dyDescent="0.25">
      <c r="A11" t="s">
        <v>95</v>
      </c>
      <c r="B11">
        <v>12</v>
      </c>
      <c r="C11">
        <v>1.0658419891486175</v>
      </c>
      <c r="D11">
        <v>-1.124656769580392</v>
      </c>
    </row>
    <row r="12" spans="1:4" x14ac:dyDescent="0.25">
      <c r="A12" t="s">
        <v>96</v>
      </c>
      <c r="B12">
        <v>13</v>
      </c>
      <c r="C12">
        <v>-2.7832018567936347</v>
      </c>
      <c r="D12">
        <v>3.2304450137509204</v>
      </c>
    </row>
    <row r="13" spans="1:4" x14ac:dyDescent="0.25">
      <c r="A13" t="s">
        <v>97</v>
      </c>
      <c r="B13">
        <v>8</v>
      </c>
      <c r="C13">
        <v>-4.3999725040207887</v>
      </c>
      <c r="D13">
        <v>4.7230113531801194</v>
      </c>
    </row>
    <row r="14" spans="1:4" x14ac:dyDescent="0.25">
      <c r="A14" t="s">
        <v>98</v>
      </c>
      <c r="B14">
        <v>7</v>
      </c>
      <c r="C14">
        <v>4.6696091360968053</v>
      </c>
      <c r="D14">
        <v>-5.3303677337567077</v>
      </c>
    </row>
    <row r="15" spans="1:4" x14ac:dyDescent="0.25">
      <c r="A15" t="s">
        <v>99</v>
      </c>
      <c r="B15">
        <v>12</v>
      </c>
      <c r="C15">
        <v>6.5778097082727349</v>
      </c>
      <c r="D15">
        <v>-7.951712143841875</v>
      </c>
    </row>
    <row r="16" spans="1:4" x14ac:dyDescent="0.25">
      <c r="A16" t="s">
        <v>100</v>
      </c>
      <c r="B16">
        <v>13</v>
      </c>
      <c r="C16">
        <v>-5.2834056710950268</v>
      </c>
      <c r="D16">
        <v>5.4017101653985247</v>
      </c>
    </row>
    <row r="17" spans="1:4" x14ac:dyDescent="0.25">
      <c r="A17" t="s">
        <v>101</v>
      </c>
      <c r="B17">
        <v>13</v>
      </c>
      <c r="C17">
        <v>-3.0349338300693547</v>
      </c>
      <c r="D17">
        <v>3.2861822646433128</v>
      </c>
    </row>
    <row r="18" spans="1:4" x14ac:dyDescent="0.25">
      <c r="A18" t="s">
        <v>102</v>
      </c>
      <c r="B18">
        <v>13</v>
      </c>
      <c r="C18">
        <v>-5.2955292628105166</v>
      </c>
      <c r="D18">
        <v>5.675341056763874</v>
      </c>
    </row>
    <row r="19" spans="1:4" x14ac:dyDescent="0.25">
      <c r="A19" t="s">
        <v>103</v>
      </c>
      <c r="B19">
        <v>13</v>
      </c>
      <c r="C19">
        <v>-3.869519215603721</v>
      </c>
      <c r="D19">
        <v>5.0336350570949566</v>
      </c>
    </row>
    <row r="20" spans="1:4" x14ac:dyDescent="0.25">
      <c r="A20" t="s">
        <v>104</v>
      </c>
      <c r="B20">
        <v>12</v>
      </c>
      <c r="C20">
        <v>5.8575709100999349</v>
      </c>
      <c r="D20">
        <v>-6.6165528836538847</v>
      </c>
    </row>
    <row r="21" spans="1:4" x14ac:dyDescent="0.25">
      <c r="A21" t="s">
        <v>106</v>
      </c>
      <c r="B21">
        <v>3</v>
      </c>
      <c r="C21">
        <v>0.11294709981990625</v>
      </c>
      <c r="D21">
        <v>-7.3386722074348931E-3</v>
      </c>
    </row>
    <row r="22" spans="1:4" x14ac:dyDescent="0.25">
      <c r="A22" t="s">
        <v>105</v>
      </c>
      <c r="B22">
        <v>3</v>
      </c>
      <c r="C22">
        <v>-0.70425404106032952</v>
      </c>
      <c r="D22">
        <v>1.078208001217833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C2E8-AD48-4143-B153-F8712B476AAE}">
  <sheetPr codeName="Sheet5"/>
  <dimension ref="A1:D22"/>
  <sheetViews>
    <sheetView workbookViewId="0">
      <selection activeCell="F33" sqref="F33"/>
    </sheetView>
  </sheetViews>
  <sheetFormatPr defaultRowHeight="15" x14ac:dyDescent="0.25"/>
  <cols>
    <col min="1" max="1" width="19.42578125" bestFit="1" customWidth="1"/>
    <col min="2" max="2" width="6.5703125" bestFit="1" customWidth="1"/>
    <col min="3" max="4" width="12.7109375" bestFit="1" customWidth="1"/>
  </cols>
  <sheetData>
    <row r="1" spans="1:4" x14ac:dyDescent="0.25">
      <c r="A1" t="s">
        <v>7</v>
      </c>
      <c r="B1" t="s">
        <v>8</v>
      </c>
      <c r="C1" t="s">
        <v>13</v>
      </c>
      <c r="D1" t="s">
        <v>14</v>
      </c>
    </row>
    <row r="2" spans="1:4" x14ac:dyDescent="0.25">
      <c r="A2" t="s">
        <v>86</v>
      </c>
      <c r="B2">
        <v>13</v>
      </c>
      <c r="C2">
        <v>-3.5763944933358542E-2</v>
      </c>
      <c r="D2">
        <v>1.5132288797171793E-2</v>
      </c>
    </row>
    <row r="3" spans="1:4" x14ac:dyDescent="0.25">
      <c r="A3" t="s">
        <v>87</v>
      </c>
      <c r="B3">
        <v>13</v>
      </c>
      <c r="C3">
        <v>-0.64179726511605373</v>
      </c>
      <c r="D3">
        <v>0.71920060379096595</v>
      </c>
    </row>
    <row r="4" spans="1:4" x14ac:dyDescent="0.25">
      <c r="A4" t="s">
        <v>88</v>
      </c>
      <c r="B4">
        <v>8</v>
      </c>
      <c r="C4">
        <v>-0.61996118199792094</v>
      </c>
      <c r="D4">
        <v>0.68924207855024422</v>
      </c>
    </row>
    <row r="5" spans="1:4" x14ac:dyDescent="0.25">
      <c r="A5" t="s">
        <v>89</v>
      </c>
      <c r="B5">
        <v>13</v>
      </c>
      <c r="C5">
        <v>-0.43675813520163942</v>
      </c>
      <c r="D5">
        <v>0.46006606523853694</v>
      </c>
    </row>
    <row r="6" spans="1:4" x14ac:dyDescent="0.25">
      <c r="A6" t="s">
        <v>90</v>
      </c>
      <c r="B6">
        <v>12</v>
      </c>
      <c r="C6">
        <v>0.2584152779704148</v>
      </c>
      <c r="D6">
        <v>-0.28506962583186302</v>
      </c>
    </row>
    <row r="7" spans="1:4" x14ac:dyDescent="0.25">
      <c r="A7" t="s">
        <v>91</v>
      </c>
      <c r="B7">
        <v>12</v>
      </c>
      <c r="C7">
        <v>0.36326596408193151</v>
      </c>
      <c r="D7">
        <v>-0.45972718401764129</v>
      </c>
    </row>
    <row r="8" spans="1:4" x14ac:dyDescent="0.25">
      <c r="A8" t="s">
        <v>92</v>
      </c>
      <c r="B8">
        <v>12</v>
      </c>
      <c r="C8">
        <v>0.64895818090282342</v>
      </c>
      <c r="D8">
        <v>-0.66856530415370441</v>
      </c>
    </row>
    <row r="9" spans="1:4" x14ac:dyDescent="0.25">
      <c r="A9" t="s">
        <v>93</v>
      </c>
      <c r="B9">
        <v>12</v>
      </c>
      <c r="C9">
        <v>0.48826802272715969</v>
      </c>
      <c r="D9">
        <v>-0.44177418825389658</v>
      </c>
    </row>
    <row r="10" spans="1:4" x14ac:dyDescent="0.25">
      <c r="A10" t="s">
        <v>94</v>
      </c>
      <c r="B10">
        <v>13</v>
      </c>
      <c r="C10">
        <v>0.41738377954418754</v>
      </c>
      <c r="D10">
        <v>-0.47518401246712905</v>
      </c>
    </row>
    <row r="11" spans="1:4" x14ac:dyDescent="0.25">
      <c r="A11" t="s">
        <v>95</v>
      </c>
      <c r="B11">
        <v>12</v>
      </c>
      <c r="C11">
        <v>8.8820165762384787E-2</v>
      </c>
      <c r="D11">
        <v>-9.3721397465032663E-2</v>
      </c>
    </row>
    <row r="12" spans="1:4" x14ac:dyDescent="0.25">
      <c r="A12" t="s">
        <v>96</v>
      </c>
      <c r="B12">
        <v>13</v>
      </c>
      <c r="C12">
        <v>-0.2140924505225873</v>
      </c>
      <c r="D12">
        <v>0.24849577028853234</v>
      </c>
    </row>
    <row r="13" spans="1:4" x14ac:dyDescent="0.25">
      <c r="A13" t="s">
        <v>97</v>
      </c>
      <c r="B13">
        <v>8</v>
      </c>
      <c r="C13">
        <v>-0.54999656300259858</v>
      </c>
      <c r="D13">
        <v>0.59037641914751493</v>
      </c>
    </row>
    <row r="14" spans="1:4" x14ac:dyDescent="0.25">
      <c r="A14" t="s">
        <v>98</v>
      </c>
      <c r="B14">
        <v>7</v>
      </c>
      <c r="C14">
        <v>0.66708701944240079</v>
      </c>
      <c r="D14">
        <v>-0.76148110482238685</v>
      </c>
    </row>
    <row r="15" spans="1:4" x14ac:dyDescent="0.25">
      <c r="A15" t="s">
        <v>99</v>
      </c>
      <c r="B15">
        <v>12</v>
      </c>
      <c r="C15">
        <v>0.54815080902272795</v>
      </c>
      <c r="D15">
        <v>-0.66264267865348958</v>
      </c>
    </row>
    <row r="16" spans="1:4" x14ac:dyDescent="0.25">
      <c r="A16" t="s">
        <v>100</v>
      </c>
      <c r="B16">
        <v>13</v>
      </c>
      <c r="C16">
        <v>-0.40641582085346362</v>
      </c>
      <c r="D16">
        <v>0.41551616656911727</v>
      </c>
    </row>
    <row r="17" spans="1:4" x14ac:dyDescent="0.25">
      <c r="A17" t="s">
        <v>101</v>
      </c>
      <c r="B17">
        <v>13</v>
      </c>
      <c r="C17">
        <v>-0.23345644846687344</v>
      </c>
      <c r="D17">
        <v>0.25278325112640865</v>
      </c>
    </row>
    <row r="18" spans="1:4" x14ac:dyDescent="0.25">
      <c r="A18" t="s">
        <v>102</v>
      </c>
      <c r="B18">
        <v>13</v>
      </c>
      <c r="C18">
        <v>-0.40734840483157819</v>
      </c>
      <c r="D18">
        <v>0.43656469667414416</v>
      </c>
    </row>
    <row r="19" spans="1:4" x14ac:dyDescent="0.25">
      <c r="A19" t="s">
        <v>103</v>
      </c>
      <c r="B19">
        <v>13</v>
      </c>
      <c r="C19">
        <v>-0.29765532427720931</v>
      </c>
      <c r="D19">
        <v>0.38720269669961205</v>
      </c>
    </row>
    <row r="20" spans="1:4" x14ac:dyDescent="0.25">
      <c r="A20" t="s">
        <v>104</v>
      </c>
      <c r="B20">
        <v>12</v>
      </c>
      <c r="C20">
        <v>0.48813090917499458</v>
      </c>
      <c r="D20">
        <v>-0.55137940697115706</v>
      </c>
    </row>
    <row r="21" spans="1:4" x14ac:dyDescent="0.25">
      <c r="A21" t="s">
        <v>106</v>
      </c>
      <c r="B21">
        <v>3</v>
      </c>
      <c r="C21">
        <v>3.7649033273302081E-2</v>
      </c>
      <c r="D21">
        <v>-2.4462240691449644E-3</v>
      </c>
    </row>
    <row r="22" spans="1:4" x14ac:dyDescent="0.25">
      <c r="A22" t="s">
        <v>105</v>
      </c>
      <c r="B22">
        <v>3</v>
      </c>
      <c r="C22">
        <v>-0.23475134702010983</v>
      </c>
      <c r="D22">
        <v>0.35940266707261098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2255-CD25-45D5-8EA3-A85EAA61BA6F}">
  <sheetPr codeName="Sheet6"/>
  <dimension ref="A1:N22"/>
  <sheetViews>
    <sheetView workbookViewId="0">
      <selection activeCell="O21" sqref="O21"/>
    </sheetView>
  </sheetViews>
  <sheetFormatPr defaultRowHeight="15" x14ac:dyDescent="0.25"/>
  <cols>
    <col min="1" max="1" width="19.42578125" bestFit="1" customWidth="1"/>
    <col min="2" max="2" width="6.5703125" bestFit="1" customWidth="1"/>
    <col min="3" max="4" width="12" bestFit="1" customWidth="1"/>
    <col min="5" max="5" width="12" customWidth="1"/>
    <col min="6" max="7" width="12" bestFit="1" customWidth="1"/>
    <col min="8" max="8" width="9.7109375" bestFit="1" customWidth="1"/>
    <col min="9" max="9" width="10.140625" bestFit="1" customWidth="1"/>
    <col min="10" max="10" width="6.140625" bestFit="1" customWidth="1"/>
  </cols>
  <sheetData>
    <row r="1" spans="1:14" x14ac:dyDescent="0.25">
      <c r="A1" t="s">
        <v>7</v>
      </c>
      <c r="B1" t="s">
        <v>8</v>
      </c>
      <c r="C1" t="s">
        <v>15</v>
      </c>
      <c r="D1" t="s">
        <v>16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4" x14ac:dyDescent="0.25">
      <c r="A2" t="s">
        <v>86</v>
      </c>
      <c r="B2">
        <v>13</v>
      </c>
      <c r="C2">
        <v>1.420379329548743</v>
      </c>
      <c r="D2">
        <v>1.9848677112028281</v>
      </c>
      <c r="E2">
        <f>(1/(1+(ABS(D2/C2))^$N$2))</f>
        <v>0.44736737891414968</v>
      </c>
      <c r="F2">
        <f>B2*E2</f>
        <v>5.8157759258839459</v>
      </c>
      <c r="G2">
        <f>B2-F2</f>
        <v>7.1842240741160541</v>
      </c>
      <c r="H2">
        <v>4</v>
      </c>
      <c r="I2">
        <v>8</v>
      </c>
      <c r="J2">
        <f>H2/B2</f>
        <v>0.30769230769230771</v>
      </c>
      <c r="K2">
        <f>J2-E2</f>
        <v>-0.13967507122184197</v>
      </c>
      <c r="L2">
        <f>ABS(K2)</f>
        <v>0.13967507122184197</v>
      </c>
      <c r="N2">
        <v>0.63148666752053628</v>
      </c>
    </row>
    <row r="3" spans="1:14" x14ac:dyDescent="0.25">
      <c r="A3" t="s">
        <v>87</v>
      </c>
      <c r="B3">
        <v>13</v>
      </c>
      <c r="C3">
        <v>3.1033357266545156</v>
      </c>
      <c r="D3">
        <v>0.43464555005518779</v>
      </c>
      <c r="E3">
        <f t="shared" ref="E3:E22" si="0">(1/(1+(ABS(D3/C3))^$N$2))</f>
        <v>0.77579275540532633</v>
      </c>
      <c r="F3">
        <f t="shared" ref="F3:F5" si="1">B3*E3</f>
        <v>10.085305820269243</v>
      </c>
      <c r="G3">
        <f t="shared" ref="G3:G5" si="2">B3-F3</f>
        <v>2.9146941797307573</v>
      </c>
      <c r="H3">
        <v>8</v>
      </c>
      <c r="I3">
        <v>4</v>
      </c>
      <c r="J3">
        <f t="shared" ref="J3:J5" si="3">H3/B3</f>
        <v>0.61538461538461542</v>
      </c>
      <c r="K3">
        <f t="shared" ref="K3:K5" si="4">J3-E3</f>
        <v>-0.16040814002071091</v>
      </c>
      <c r="L3">
        <f t="shared" ref="L3:L5" si="5">ABS(K3)</f>
        <v>0.16040814002071091</v>
      </c>
      <c r="N3">
        <f>AVERAGE(L2:L21)</f>
        <v>0.11226731465825905</v>
      </c>
    </row>
    <row r="4" spans="1:14" x14ac:dyDescent="0.25">
      <c r="A4" t="s">
        <v>88</v>
      </c>
      <c r="B4">
        <v>8</v>
      </c>
      <c r="C4">
        <v>0.61996118199792094</v>
      </c>
      <c r="D4">
        <v>2.3107579214497558</v>
      </c>
      <c r="E4">
        <f t="shared" si="0"/>
        <v>0.30346947660274903</v>
      </c>
      <c r="F4">
        <f t="shared" si="1"/>
        <v>2.4277558128219923</v>
      </c>
      <c r="G4">
        <f t="shared" si="2"/>
        <v>5.5722441871780077</v>
      </c>
      <c r="H4">
        <v>0</v>
      </c>
      <c r="I4">
        <v>8</v>
      </c>
      <c r="J4">
        <f t="shared" si="3"/>
        <v>0</v>
      </c>
      <c r="K4">
        <f t="shared" si="4"/>
        <v>-0.30346947660274903</v>
      </c>
      <c r="L4">
        <f t="shared" si="5"/>
        <v>0.30346947660274903</v>
      </c>
    </row>
    <row r="5" spans="1:14" x14ac:dyDescent="0.25">
      <c r="A5" t="s">
        <v>89</v>
      </c>
      <c r="B5">
        <v>13</v>
      </c>
      <c r="C5">
        <v>2.2829119813554857</v>
      </c>
      <c r="D5">
        <v>1.0014723962999246</v>
      </c>
      <c r="E5">
        <f t="shared" si="0"/>
        <v>0.62722555934278656</v>
      </c>
      <c r="F5">
        <f t="shared" si="1"/>
        <v>8.1539322714562257</v>
      </c>
      <c r="G5">
        <f t="shared" si="2"/>
        <v>4.8460677285437743</v>
      </c>
      <c r="H5">
        <v>7</v>
      </c>
      <c r="I5">
        <v>5</v>
      </c>
      <c r="J5">
        <f t="shared" si="3"/>
        <v>0.53846153846153844</v>
      </c>
      <c r="K5">
        <f t="shared" si="4"/>
        <v>-8.8764020881248129E-2</v>
      </c>
      <c r="L5">
        <f t="shared" si="5"/>
        <v>8.8764020881248129E-2</v>
      </c>
    </row>
    <row r="6" spans="1:14" x14ac:dyDescent="0.25">
      <c r="A6" t="s">
        <v>90</v>
      </c>
      <c r="B6">
        <v>12</v>
      </c>
      <c r="C6">
        <v>0.2415847220295852</v>
      </c>
      <c r="D6">
        <v>2.7850696258318628</v>
      </c>
      <c r="E6">
        <f t="shared" si="0"/>
        <v>0.17597432144080119</v>
      </c>
      <c r="F6">
        <f t="shared" ref="F6:F22" si="6">B6*E6</f>
        <v>2.1116918572896144</v>
      </c>
      <c r="G6">
        <f t="shared" ref="G6:G22" si="7">B6-F6</f>
        <v>9.8883081427103861</v>
      </c>
      <c r="H6">
        <v>2</v>
      </c>
      <c r="I6">
        <v>9</v>
      </c>
      <c r="J6">
        <f t="shared" ref="J6:J22" si="8">H6/B6</f>
        <v>0.16666666666666666</v>
      </c>
      <c r="K6">
        <f t="shared" ref="K6:K22" si="9">J6-E6</f>
        <v>-9.3076547741345328E-3</v>
      </c>
      <c r="L6">
        <f t="shared" ref="L6:L22" si="10">ABS(K6)</f>
        <v>9.3076547741345328E-3</v>
      </c>
    </row>
    <row r="7" spans="1:14" x14ac:dyDescent="0.25">
      <c r="A7" t="s">
        <v>91</v>
      </c>
      <c r="B7">
        <v>12</v>
      </c>
      <c r="C7">
        <v>1.2200673692514017</v>
      </c>
      <c r="D7">
        <v>2.1263938506843081</v>
      </c>
      <c r="E7">
        <f t="shared" si="0"/>
        <v>0.41318737405742728</v>
      </c>
      <c r="F7">
        <f t="shared" si="6"/>
        <v>4.9582484886891276</v>
      </c>
      <c r="G7">
        <f t="shared" si="7"/>
        <v>7.0417515113108724</v>
      </c>
      <c r="H7">
        <v>7</v>
      </c>
      <c r="I7">
        <v>5</v>
      </c>
      <c r="J7">
        <f t="shared" si="8"/>
        <v>0.58333333333333337</v>
      </c>
      <c r="K7">
        <f t="shared" si="9"/>
        <v>0.17014595927590609</v>
      </c>
      <c r="L7">
        <f t="shared" si="10"/>
        <v>0.17014595927590609</v>
      </c>
    </row>
    <row r="8" spans="1:14" x14ac:dyDescent="0.25">
      <c r="A8" t="s">
        <v>92</v>
      </c>
      <c r="B8">
        <v>12</v>
      </c>
      <c r="C8">
        <v>2.0177084857638432</v>
      </c>
      <c r="D8">
        <v>1.2518986374870378</v>
      </c>
      <c r="E8">
        <f t="shared" si="0"/>
        <v>0.57478699811257938</v>
      </c>
      <c r="F8">
        <f t="shared" si="6"/>
        <v>6.897443977350953</v>
      </c>
      <c r="G8">
        <f t="shared" si="7"/>
        <v>5.102556022649047</v>
      </c>
      <c r="H8">
        <v>9</v>
      </c>
      <c r="I8">
        <v>2</v>
      </c>
      <c r="J8">
        <f t="shared" si="8"/>
        <v>0.75</v>
      </c>
      <c r="K8">
        <f t="shared" si="9"/>
        <v>0.17521300188742062</v>
      </c>
      <c r="L8">
        <f t="shared" si="10"/>
        <v>0.17521300188742062</v>
      </c>
    </row>
    <row r="9" spans="1:14" x14ac:dyDescent="0.25">
      <c r="A9" t="s">
        <v>93</v>
      </c>
      <c r="B9">
        <v>12</v>
      </c>
      <c r="C9">
        <v>-7.1601356060493004E-2</v>
      </c>
      <c r="D9">
        <v>3.1917741882538966</v>
      </c>
      <c r="E9">
        <f t="shared" si="0"/>
        <v>8.3333532396943508E-2</v>
      </c>
      <c r="F9">
        <f t="shared" si="6"/>
        <v>1.000002388763322</v>
      </c>
      <c r="G9">
        <f t="shared" si="7"/>
        <v>10.999997611236678</v>
      </c>
      <c r="H9">
        <v>1</v>
      </c>
      <c r="I9">
        <v>10</v>
      </c>
      <c r="J9">
        <f t="shared" si="8"/>
        <v>8.3333333333333329E-2</v>
      </c>
      <c r="K9">
        <f t="shared" si="9"/>
        <v>-1.9906361017896224E-7</v>
      </c>
      <c r="L9">
        <f t="shared" si="10"/>
        <v>1.9906361017896224E-7</v>
      </c>
    </row>
    <row r="10" spans="1:14" x14ac:dyDescent="0.25">
      <c r="A10" t="s">
        <v>94</v>
      </c>
      <c r="B10">
        <v>13</v>
      </c>
      <c r="C10">
        <v>0.58261622045581252</v>
      </c>
      <c r="D10">
        <v>2.5521070893902063</v>
      </c>
      <c r="E10">
        <f t="shared" si="0"/>
        <v>0.28235741502169326</v>
      </c>
      <c r="F10">
        <f t="shared" si="6"/>
        <v>3.6706463952820125</v>
      </c>
      <c r="G10">
        <f t="shared" si="7"/>
        <v>9.329353604717987</v>
      </c>
      <c r="H10">
        <v>4</v>
      </c>
      <c r="I10">
        <v>8</v>
      </c>
      <c r="J10">
        <f t="shared" si="8"/>
        <v>0.30769230769230771</v>
      </c>
      <c r="K10">
        <f t="shared" si="9"/>
        <v>2.5334892670614451E-2</v>
      </c>
      <c r="L10">
        <f t="shared" si="10"/>
        <v>2.5334892670614451E-2</v>
      </c>
    </row>
    <row r="11" spans="1:14" x14ac:dyDescent="0.25">
      <c r="A11" t="s">
        <v>95</v>
      </c>
      <c r="B11">
        <v>12</v>
      </c>
      <c r="C11">
        <v>1.4111798342376152</v>
      </c>
      <c r="D11">
        <v>1.7603880641316993</v>
      </c>
      <c r="E11">
        <f t="shared" si="0"/>
        <v>0.46514988675845637</v>
      </c>
      <c r="F11">
        <f t="shared" si="6"/>
        <v>5.5817986411014768</v>
      </c>
      <c r="G11">
        <f t="shared" si="7"/>
        <v>6.4182013588985232</v>
      </c>
      <c r="H11">
        <v>6</v>
      </c>
      <c r="I11">
        <v>5</v>
      </c>
      <c r="J11">
        <f t="shared" si="8"/>
        <v>0.5</v>
      </c>
      <c r="K11">
        <f t="shared" si="9"/>
        <v>3.4850113241543634E-2</v>
      </c>
      <c r="L11">
        <f t="shared" si="10"/>
        <v>3.4850113241543634E-2</v>
      </c>
    </row>
    <row r="12" spans="1:14" x14ac:dyDescent="0.25">
      <c r="A12" t="s">
        <v>96</v>
      </c>
      <c r="B12">
        <v>13</v>
      </c>
      <c r="C12">
        <v>3.2140924505225872</v>
      </c>
      <c r="D12">
        <v>-9.4649616442378487E-2</v>
      </c>
      <c r="E12">
        <f t="shared" si="0"/>
        <v>0.9025658885829857</v>
      </c>
      <c r="F12">
        <f t="shared" si="6"/>
        <v>11.733356551578813</v>
      </c>
      <c r="G12">
        <f t="shared" si="7"/>
        <v>1.2666434484211866</v>
      </c>
      <c r="H12">
        <v>12</v>
      </c>
      <c r="I12">
        <v>0</v>
      </c>
      <c r="J12">
        <f t="shared" si="8"/>
        <v>0.92307692307692313</v>
      </c>
      <c r="K12">
        <f t="shared" si="9"/>
        <v>2.051103449393743E-2</v>
      </c>
      <c r="L12">
        <f t="shared" si="10"/>
        <v>2.051103449393743E-2</v>
      </c>
    </row>
    <row r="13" spans="1:14" x14ac:dyDescent="0.25">
      <c r="A13" t="s">
        <v>97</v>
      </c>
      <c r="B13">
        <v>8</v>
      </c>
      <c r="C13">
        <v>2.0499965630025985</v>
      </c>
      <c r="D13">
        <v>1.2846235808524851</v>
      </c>
      <c r="E13">
        <f t="shared" si="0"/>
        <v>0.57325388065281246</v>
      </c>
      <c r="F13">
        <f t="shared" si="6"/>
        <v>4.5860310452224997</v>
      </c>
      <c r="G13">
        <f t="shared" si="7"/>
        <v>3.4139689547775003</v>
      </c>
      <c r="H13">
        <v>4</v>
      </c>
      <c r="I13">
        <v>4</v>
      </c>
      <c r="J13">
        <f t="shared" si="8"/>
        <v>0.5</v>
      </c>
      <c r="K13">
        <f t="shared" si="9"/>
        <v>-7.3253880652812464E-2</v>
      </c>
      <c r="L13">
        <f t="shared" si="10"/>
        <v>7.3253880652812464E-2</v>
      </c>
    </row>
    <row r="14" spans="1:14" x14ac:dyDescent="0.25">
      <c r="A14" t="s">
        <v>98</v>
      </c>
      <c r="B14">
        <v>7</v>
      </c>
      <c r="C14">
        <v>-0.66708701944240079</v>
      </c>
      <c r="D14">
        <v>3.7614811048223871</v>
      </c>
      <c r="E14">
        <f t="shared" si="0"/>
        <v>0.25119494237443973</v>
      </c>
      <c r="F14">
        <f t="shared" si="6"/>
        <v>1.7583645966210781</v>
      </c>
      <c r="G14">
        <f t="shared" si="7"/>
        <v>5.2416354033789219</v>
      </c>
      <c r="H14">
        <v>0</v>
      </c>
      <c r="I14">
        <v>7</v>
      </c>
      <c r="J14">
        <f t="shared" si="8"/>
        <v>0</v>
      </c>
      <c r="K14">
        <f t="shared" si="9"/>
        <v>-0.25119494237443973</v>
      </c>
      <c r="L14">
        <f t="shared" si="10"/>
        <v>0.25119494237443973</v>
      </c>
    </row>
    <row r="15" spans="1:14" x14ac:dyDescent="0.25">
      <c r="A15" t="s">
        <v>99</v>
      </c>
      <c r="B15">
        <v>12</v>
      </c>
      <c r="C15">
        <v>1.7018491909772719</v>
      </c>
      <c r="D15">
        <v>1.6626426786534896</v>
      </c>
      <c r="E15">
        <f t="shared" si="0"/>
        <v>0.50367946551631149</v>
      </c>
      <c r="F15">
        <f t="shared" si="6"/>
        <v>6.0441535861957378</v>
      </c>
      <c r="G15">
        <f t="shared" si="7"/>
        <v>5.9558464138042622</v>
      </c>
      <c r="H15">
        <v>8</v>
      </c>
      <c r="I15">
        <v>3</v>
      </c>
      <c r="J15">
        <f t="shared" si="8"/>
        <v>0.66666666666666663</v>
      </c>
      <c r="K15">
        <f t="shared" si="9"/>
        <v>0.16298720115035514</v>
      </c>
      <c r="L15">
        <f t="shared" si="10"/>
        <v>0.16298720115035514</v>
      </c>
    </row>
    <row r="16" spans="1:14" x14ac:dyDescent="0.25">
      <c r="A16" t="s">
        <v>100</v>
      </c>
      <c r="B16">
        <v>13</v>
      </c>
      <c r="C16">
        <v>2.0218004362380793</v>
      </c>
      <c r="D16">
        <v>1.4306376795847289</v>
      </c>
      <c r="E16">
        <f t="shared" si="0"/>
        <v>0.55438674942541211</v>
      </c>
      <c r="F16">
        <f t="shared" si="6"/>
        <v>7.2070277425303573</v>
      </c>
      <c r="G16">
        <f t="shared" si="7"/>
        <v>5.7929722574696427</v>
      </c>
      <c r="H16">
        <v>5</v>
      </c>
      <c r="I16">
        <v>7</v>
      </c>
      <c r="J16">
        <f t="shared" si="8"/>
        <v>0.38461538461538464</v>
      </c>
      <c r="K16">
        <f t="shared" si="9"/>
        <v>-0.16977136481002747</v>
      </c>
      <c r="L16">
        <f t="shared" si="10"/>
        <v>0.16977136481002747</v>
      </c>
    </row>
    <row r="17" spans="1:12" x14ac:dyDescent="0.25">
      <c r="A17" t="s">
        <v>101</v>
      </c>
      <c r="B17">
        <v>13</v>
      </c>
      <c r="C17">
        <v>2.4642256792361041</v>
      </c>
      <c r="D17">
        <v>0.9010629027197451</v>
      </c>
      <c r="E17">
        <f t="shared" si="0"/>
        <v>0.65369299010681237</v>
      </c>
      <c r="F17">
        <f t="shared" si="6"/>
        <v>8.49800887138856</v>
      </c>
      <c r="G17">
        <f t="shared" si="7"/>
        <v>4.50199112861144</v>
      </c>
      <c r="H17">
        <v>8</v>
      </c>
      <c r="I17">
        <v>4</v>
      </c>
      <c r="J17">
        <f t="shared" si="8"/>
        <v>0.61538461538461542</v>
      </c>
      <c r="K17">
        <f t="shared" si="9"/>
        <v>-3.8308374722196947E-2</v>
      </c>
      <c r="L17">
        <f t="shared" si="10"/>
        <v>3.8308374722196947E-2</v>
      </c>
    </row>
    <row r="18" spans="1:12" x14ac:dyDescent="0.25">
      <c r="A18" t="s">
        <v>102</v>
      </c>
      <c r="B18">
        <v>13</v>
      </c>
      <c r="C18">
        <v>2.2535022509854246</v>
      </c>
      <c r="D18">
        <v>1.1018968417873944</v>
      </c>
      <c r="E18">
        <f t="shared" si="0"/>
        <v>0.61106680419769499</v>
      </c>
      <c r="F18">
        <f t="shared" si="6"/>
        <v>7.9438684545700351</v>
      </c>
      <c r="G18">
        <f t="shared" si="7"/>
        <v>5.0561315454299649</v>
      </c>
      <c r="H18">
        <v>6</v>
      </c>
      <c r="I18">
        <v>6</v>
      </c>
      <c r="J18">
        <f t="shared" si="8"/>
        <v>0.46153846153846156</v>
      </c>
      <c r="K18">
        <f t="shared" si="9"/>
        <v>-0.14952834265923343</v>
      </c>
      <c r="L18">
        <f t="shared" si="10"/>
        <v>0.14952834265923343</v>
      </c>
    </row>
    <row r="19" spans="1:12" x14ac:dyDescent="0.25">
      <c r="A19" t="s">
        <v>103</v>
      </c>
      <c r="B19">
        <v>13</v>
      </c>
      <c r="C19">
        <v>2.9899630165849018</v>
      </c>
      <c r="D19">
        <v>0.61279730330038795</v>
      </c>
      <c r="E19">
        <f t="shared" si="0"/>
        <v>0.7312345200274768</v>
      </c>
      <c r="F19">
        <f t="shared" si="6"/>
        <v>9.5060487603571993</v>
      </c>
      <c r="G19">
        <f t="shared" si="7"/>
        <v>3.4939512396428007</v>
      </c>
      <c r="H19">
        <v>10</v>
      </c>
      <c r="I19">
        <v>2</v>
      </c>
      <c r="J19">
        <f t="shared" si="8"/>
        <v>0.76923076923076927</v>
      </c>
      <c r="K19">
        <f t="shared" si="9"/>
        <v>3.7996249203292476E-2</v>
      </c>
      <c r="L19">
        <f t="shared" si="10"/>
        <v>3.7996249203292476E-2</v>
      </c>
    </row>
    <row r="20" spans="1:12" x14ac:dyDescent="0.25">
      <c r="A20" t="s">
        <v>104</v>
      </c>
      <c r="B20">
        <v>12</v>
      </c>
      <c r="C20">
        <v>0.51186909082500542</v>
      </c>
      <c r="D20">
        <v>2.6347127403044905</v>
      </c>
      <c r="E20">
        <f t="shared" si="0"/>
        <v>0.2621805074244587</v>
      </c>
      <c r="F20">
        <f t="shared" si="6"/>
        <v>3.1461660890935041</v>
      </c>
      <c r="G20">
        <f t="shared" si="7"/>
        <v>8.853833910906495</v>
      </c>
      <c r="H20">
        <v>4</v>
      </c>
      <c r="I20">
        <v>7</v>
      </c>
      <c r="J20">
        <f t="shared" si="8"/>
        <v>0.33333333333333331</v>
      </c>
      <c r="K20">
        <f t="shared" si="9"/>
        <v>7.1152825908874617E-2</v>
      </c>
      <c r="L20">
        <f t="shared" si="10"/>
        <v>7.1152825908874617E-2</v>
      </c>
    </row>
    <row r="21" spans="1:12" x14ac:dyDescent="0.25">
      <c r="A21" t="s">
        <v>106</v>
      </c>
      <c r="B21">
        <v>3</v>
      </c>
      <c r="C21">
        <v>1.9623509667266978</v>
      </c>
      <c r="D21">
        <v>2.002446224069145</v>
      </c>
      <c r="E21">
        <f t="shared" si="0"/>
        <v>0.49680688088356495</v>
      </c>
      <c r="F21">
        <f t="shared" si="6"/>
        <v>1.4904206426506947</v>
      </c>
      <c r="G21">
        <f t="shared" si="7"/>
        <v>1.5095793573493053</v>
      </c>
      <c r="H21">
        <v>1</v>
      </c>
      <c r="I21">
        <v>1</v>
      </c>
      <c r="J21">
        <f t="shared" si="8"/>
        <v>0.33333333333333331</v>
      </c>
      <c r="K21">
        <f t="shared" si="9"/>
        <v>-0.16347354755023163</v>
      </c>
      <c r="L21">
        <f t="shared" si="10"/>
        <v>0.16347354755023163</v>
      </c>
    </row>
    <row r="22" spans="1:12" x14ac:dyDescent="0.25">
      <c r="A22" t="s">
        <v>105</v>
      </c>
      <c r="B22">
        <v>3</v>
      </c>
      <c r="C22">
        <v>2.5680846803534432</v>
      </c>
      <c r="D22">
        <v>1.3072639995940558</v>
      </c>
      <c r="E22">
        <f t="shared" si="0"/>
        <v>0.6050124824276446</v>
      </c>
      <c r="F22">
        <f t="shared" si="6"/>
        <v>1.8150374472829338</v>
      </c>
      <c r="G22">
        <f t="shared" si="7"/>
        <v>1.1849625527170662</v>
      </c>
      <c r="H22">
        <v>1</v>
      </c>
      <c r="I22">
        <v>1</v>
      </c>
      <c r="J22">
        <f t="shared" si="8"/>
        <v>0.33333333333333331</v>
      </c>
      <c r="K22">
        <f t="shared" si="9"/>
        <v>-0.27167914909431129</v>
      </c>
      <c r="L22">
        <f t="shared" si="10"/>
        <v>0.27167914909431129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Exponent_find">
                <anchor moveWithCells="1" sizeWithCells="1">
                  <from>
                    <xdr:col>14</xdr:col>
                    <xdr:colOff>600075</xdr:colOff>
                    <xdr:row>1</xdr:row>
                    <xdr:rowOff>9525</xdr:rowOff>
                  </from>
                  <to>
                    <xdr:col>15</xdr:col>
                    <xdr:colOff>600075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5A21-85A6-41FD-8156-721ECD97BFAB}">
  <sheetPr codeName="Sheet12"/>
  <dimension ref="A1:C1001"/>
  <sheetViews>
    <sheetView workbookViewId="0">
      <selection activeCell="J39" sqref="J39"/>
    </sheetView>
  </sheetViews>
  <sheetFormatPr defaultRowHeight="15" x14ac:dyDescent="0.25"/>
  <sheetData>
    <row r="1" spans="2:3" x14ac:dyDescent="0.25">
      <c r="B1">
        <v>0.74000000000000044</v>
      </c>
      <c r="C1">
        <v>9.912585338028726E-2</v>
      </c>
    </row>
    <row r="2" spans="2:3" x14ac:dyDescent="0.25">
      <c r="B2">
        <v>0.75000000000000044</v>
      </c>
      <c r="C2">
        <v>9.9163930937498049E-2</v>
      </c>
    </row>
    <row r="3" spans="2:3" x14ac:dyDescent="0.25">
      <c r="B3">
        <v>0.76000000000000045</v>
      </c>
      <c r="C3">
        <v>9.9199952264365565E-2</v>
      </c>
    </row>
    <row r="4" spans="2:3" x14ac:dyDescent="0.25">
      <c r="B4">
        <v>0.77000000000000046</v>
      </c>
      <c r="C4">
        <v>9.9233996269674926E-2</v>
      </c>
    </row>
    <row r="5" spans="2:3" x14ac:dyDescent="0.25">
      <c r="B5">
        <v>0.78000000000000047</v>
      </c>
      <c r="C5">
        <v>9.9266141144326331E-2</v>
      </c>
    </row>
    <row r="6" spans="2:3" x14ac:dyDescent="0.25">
      <c r="B6">
        <v>0.79000000000000048</v>
      </c>
      <c r="C6">
        <v>9.9296464295056355E-2</v>
      </c>
    </row>
    <row r="7" spans="2:3" x14ac:dyDescent="0.25">
      <c r="B7">
        <v>0.73000000000000043</v>
      </c>
      <c r="C7">
        <v>9.9303628852121656E-2</v>
      </c>
    </row>
    <row r="8" spans="2:3" x14ac:dyDescent="0.25">
      <c r="B8">
        <v>0.80000000000000049</v>
      </c>
      <c r="C8">
        <v>9.9325042283290726E-2</v>
      </c>
    </row>
    <row r="9" spans="2:3" x14ac:dyDescent="0.25">
      <c r="B9">
        <v>0.8100000000000005</v>
      </c>
      <c r="C9">
        <v>9.9351950768945124E-2</v>
      </c>
    </row>
    <row r="10" spans="2:3" x14ac:dyDescent="0.25">
      <c r="B10">
        <v>0.82000000000000051</v>
      </c>
      <c r="C10">
        <v>9.9377264458986425E-2</v>
      </c>
    </row>
    <row r="11" spans="2:3" x14ac:dyDescent="0.25">
      <c r="B11">
        <v>0.83000000000000052</v>
      </c>
      <c r="C11">
        <v>9.9401057060567719E-2</v>
      </c>
    </row>
    <row r="12" spans="2:3" x14ac:dyDescent="0.25">
      <c r="B12">
        <v>0.84000000000000052</v>
      </c>
      <c r="C12">
        <v>9.9423401238546052E-2</v>
      </c>
    </row>
    <row r="13" spans="2:3" x14ac:dyDescent="0.25">
      <c r="B13">
        <v>0.85000000000000053</v>
      </c>
      <c r="C13">
        <v>9.9444368577194686E-2</v>
      </c>
    </row>
    <row r="14" spans="2:3" x14ac:dyDescent="0.25">
      <c r="B14">
        <v>0.86000000000000054</v>
      </c>
      <c r="C14">
        <v>9.9464029545920707E-2</v>
      </c>
    </row>
    <row r="15" spans="2:3" x14ac:dyDescent="0.25">
      <c r="B15">
        <v>0.87000000000000055</v>
      </c>
      <c r="C15">
        <v>9.9482453468801912E-2</v>
      </c>
    </row>
    <row r="16" spans="2:3" x14ac:dyDescent="0.25">
      <c r="B16">
        <v>0.88000000000000056</v>
      </c>
      <c r="C16">
        <v>9.94997084977573E-2</v>
      </c>
    </row>
    <row r="17" spans="2:3" x14ac:dyDescent="0.25">
      <c r="B17">
        <v>0.89000000000000057</v>
      </c>
      <c r="C17">
        <v>9.9515861589170057E-2</v>
      </c>
    </row>
    <row r="18" spans="2:3" x14ac:dyDescent="0.25">
      <c r="B18">
        <v>0.90000000000000058</v>
      </c>
      <c r="C18">
        <v>9.9530978483783672E-2</v>
      </c>
    </row>
    <row r="19" spans="2:3" x14ac:dyDescent="0.25">
      <c r="B19">
        <v>0.72000000000000042</v>
      </c>
      <c r="C19">
        <v>9.9543050693328611E-2</v>
      </c>
    </row>
    <row r="20" spans="2:3" x14ac:dyDescent="0.25">
      <c r="B20">
        <v>0.91000000000000059</v>
      </c>
      <c r="C20">
        <v>9.9545123689696785E-2</v>
      </c>
    </row>
    <row r="21" spans="2:3" x14ac:dyDescent="0.25">
      <c r="B21">
        <v>0.9200000000000006</v>
      </c>
      <c r="C21">
        <v>9.9558360468285589E-2</v>
      </c>
    </row>
    <row r="22" spans="2:3" x14ac:dyDescent="0.25">
      <c r="B22">
        <v>0.9300000000000006</v>
      </c>
      <c r="C22">
        <v>9.9570750822887369E-2</v>
      </c>
    </row>
    <row r="23" spans="2:3" x14ac:dyDescent="0.25">
      <c r="B23">
        <v>0.94000000000000061</v>
      </c>
      <c r="C23">
        <v>9.9621742414691641E-2</v>
      </c>
    </row>
    <row r="24" spans="2:3" x14ac:dyDescent="0.25">
      <c r="B24">
        <v>0.95000000000000062</v>
      </c>
      <c r="C24">
        <v>9.9770626306061552E-2</v>
      </c>
    </row>
    <row r="25" spans="2:3" x14ac:dyDescent="0.25">
      <c r="B25">
        <v>0.71000000000000041</v>
      </c>
      <c r="C25">
        <v>9.9782240027279534E-2</v>
      </c>
    </row>
    <row r="26" spans="2:3" x14ac:dyDescent="0.25">
      <c r="B26">
        <v>0.96000000000000063</v>
      </c>
      <c r="C26">
        <v>9.9918614671353892E-2</v>
      </c>
    </row>
    <row r="27" spans="2:3" x14ac:dyDescent="0.25">
      <c r="B27">
        <v>0.7000000000000004</v>
      </c>
      <c r="C27">
        <v>0.10002110677937845</v>
      </c>
    </row>
    <row r="28" spans="2:3" x14ac:dyDescent="0.25">
      <c r="B28">
        <v>0.97000000000000064</v>
      </c>
      <c r="C28">
        <v>0.10006576252990355</v>
      </c>
    </row>
    <row r="29" spans="2:3" x14ac:dyDescent="0.25">
      <c r="B29">
        <v>0.98000000000000065</v>
      </c>
      <c r="C29">
        <v>0.1002121236368007</v>
      </c>
    </row>
    <row r="30" spans="2:3" x14ac:dyDescent="0.25">
      <c r="B30">
        <v>0.69000000000000039</v>
      </c>
      <c r="C30">
        <v>0.10025955998095423</v>
      </c>
    </row>
    <row r="31" spans="2:3" x14ac:dyDescent="0.25">
      <c r="B31">
        <v>0.99000000000000066</v>
      </c>
      <c r="C31">
        <v>0.10035775048499959</v>
      </c>
    </row>
    <row r="32" spans="2:3" x14ac:dyDescent="0.25">
      <c r="B32">
        <v>1.0000000000000007</v>
      </c>
      <c r="C32">
        <v>0.10050269430916119</v>
      </c>
    </row>
    <row r="33" spans="2:3" x14ac:dyDescent="0.25">
      <c r="B33">
        <v>0.68000000000000038</v>
      </c>
      <c r="C33">
        <v>0.10057321685001375</v>
      </c>
    </row>
    <row r="34" spans="2:3" x14ac:dyDescent="0.25">
      <c r="B34">
        <v>1.0100000000000007</v>
      </c>
      <c r="C34">
        <v>0.10064700509110436</v>
      </c>
    </row>
    <row r="35" spans="2:3" x14ac:dyDescent="0.25">
      <c r="B35">
        <v>1.0200000000000007</v>
      </c>
      <c r="C35">
        <v>0.10079073156674596</v>
      </c>
    </row>
    <row r="36" spans="2:3" x14ac:dyDescent="0.25">
      <c r="B36">
        <v>0.67000000000000037</v>
      </c>
      <c r="C36">
        <v>0.10091313603291674</v>
      </c>
    </row>
    <row r="37" spans="2:3" x14ac:dyDescent="0.25">
      <c r="B37">
        <v>1.0300000000000007</v>
      </c>
      <c r="C37">
        <v>0.10093392123441469</v>
      </c>
    </row>
    <row r="38" spans="2:3" x14ac:dyDescent="0.25">
      <c r="B38">
        <v>1.0400000000000007</v>
      </c>
      <c r="C38">
        <v>0.1010766203644298</v>
      </c>
    </row>
    <row r="39" spans="2:3" x14ac:dyDescent="0.25">
      <c r="B39">
        <v>1.0500000000000007</v>
      </c>
      <c r="C39">
        <v>0.1012188740098396</v>
      </c>
    </row>
    <row r="40" spans="2:3" x14ac:dyDescent="0.25">
      <c r="B40">
        <v>0.66000000000000036</v>
      </c>
      <c r="C40">
        <v>0.10125242419715834</v>
      </c>
    </row>
    <row r="41" spans="2:3" x14ac:dyDescent="0.25">
      <c r="B41">
        <v>1.0600000000000007</v>
      </c>
      <c r="C41">
        <v>0.10136072601822188</v>
      </c>
    </row>
    <row r="42" spans="2:3" x14ac:dyDescent="0.25">
      <c r="B42">
        <v>1.0700000000000007</v>
      </c>
      <c r="C42">
        <v>0.10150221904445052</v>
      </c>
    </row>
    <row r="43" spans="2:3" x14ac:dyDescent="0.25">
      <c r="B43">
        <v>0.65000000000000036</v>
      </c>
      <c r="C43">
        <v>0.10159098697497249</v>
      </c>
    </row>
    <row r="44" spans="2:3" x14ac:dyDescent="0.25">
      <c r="B44">
        <v>1.0800000000000007</v>
      </c>
      <c r="C44">
        <v>0.10164339456433982</v>
      </c>
    </row>
    <row r="45" spans="2:3" x14ac:dyDescent="0.25">
      <c r="B45">
        <v>1.0900000000000007</v>
      </c>
      <c r="C45">
        <v>0.10178429288908183</v>
      </c>
    </row>
    <row r="46" spans="2:3" x14ac:dyDescent="0.25">
      <c r="B46">
        <v>1.1000000000000008</v>
      </c>
      <c r="C46">
        <v>0.10192495318039574</v>
      </c>
    </row>
    <row r="47" spans="2:3" x14ac:dyDescent="0.25">
      <c r="B47">
        <v>0.64000000000000035</v>
      </c>
      <c r="C47">
        <v>0.10192872964808006</v>
      </c>
    </row>
    <row r="48" spans="2:3" x14ac:dyDescent="0.25">
      <c r="B48">
        <v>1.1100000000000008</v>
      </c>
      <c r="C48">
        <v>0.10206541346631492</v>
      </c>
    </row>
    <row r="49" spans="2:3" x14ac:dyDescent="0.25">
      <c r="B49">
        <v>1.1200000000000008</v>
      </c>
      <c r="C49">
        <v>0.10220571065753932</v>
      </c>
    </row>
    <row r="50" spans="2:3" x14ac:dyDescent="0.25">
      <c r="B50">
        <v>1.1300000000000008</v>
      </c>
      <c r="C50">
        <v>0.10234588056428573</v>
      </c>
    </row>
    <row r="51" spans="2:3" x14ac:dyDescent="0.25">
      <c r="B51">
        <v>1.1400000000000008</v>
      </c>
      <c r="C51">
        <v>0.10248595791357407</v>
      </c>
    </row>
    <row r="52" spans="2:3" x14ac:dyDescent="0.25">
      <c r="B52">
        <v>0.63000000000000034</v>
      </c>
      <c r="C52">
        <v>0.10254459220631662</v>
      </c>
    </row>
    <row r="53" spans="2:3" x14ac:dyDescent="0.25">
      <c r="B53">
        <v>1.1500000000000008</v>
      </c>
      <c r="C53">
        <v>0.10262597636688842</v>
      </c>
    </row>
    <row r="54" spans="2:3" x14ac:dyDescent="0.25">
      <c r="B54">
        <v>1.1600000000000008</v>
      </c>
      <c r="C54">
        <v>0.1027659685381586</v>
      </c>
    </row>
    <row r="55" spans="2:3" x14ac:dyDescent="0.25">
      <c r="B55">
        <v>1.1700000000000008</v>
      </c>
      <c r="C55">
        <v>0.10290596601200952</v>
      </c>
    </row>
    <row r="56" spans="2:3" x14ac:dyDescent="0.25">
      <c r="B56">
        <v>1.1800000000000008</v>
      </c>
      <c r="C56">
        <v>0.10304599936222907</v>
      </c>
    </row>
    <row r="57" spans="2:3" x14ac:dyDescent="0.25">
      <c r="B57">
        <v>1.1900000000000008</v>
      </c>
      <c r="C57">
        <v>0.1031860981704102</v>
      </c>
    </row>
    <row r="58" spans="2:3" x14ac:dyDescent="0.25">
      <c r="B58">
        <v>0.62000000000000033</v>
      </c>
      <c r="C58">
        <v>0.10321322033983305</v>
      </c>
    </row>
    <row r="59" spans="2:3" x14ac:dyDescent="0.25">
      <c r="B59">
        <v>1.2000000000000008</v>
      </c>
      <c r="C59">
        <v>0.10332629104472335</v>
      </c>
    </row>
    <row r="60" spans="2:3" x14ac:dyDescent="0.25">
      <c r="B60">
        <v>1.2100000000000009</v>
      </c>
      <c r="C60">
        <v>0.10346660563878092</v>
      </c>
    </row>
    <row r="61" spans="2:3" x14ac:dyDescent="0.25">
      <c r="B61">
        <v>1.2200000000000009</v>
      </c>
      <c r="C61">
        <v>0.10360706867055627</v>
      </c>
    </row>
    <row r="62" spans="2:3" x14ac:dyDescent="0.25">
      <c r="B62">
        <v>1.2300000000000009</v>
      </c>
      <c r="C62">
        <v>0.10374770594132392</v>
      </c>
    </row>
    <row r="63" spans="2:3" x14ac:dyDescent="0.25">
      <c r="B63">
        <v>1.2400000000000009</v>
      </c>
      <c r="C63">
        <v>0.10388854235458882</v>
      </c>
    </row>
    <row r="64" spans="2:3" x14ac:dyDescent="0.25">
      <c r="B64">
        <v>0.61000000000000032</v>
      </c>
      <c r="C64">
        <v>0.10388914391069934</v>
      </c>
    </row>
    <row r="65" spans="2:3" x14ac:dyDescent="0.25">
      <c r="B65">
        <v>1.2500000000000009</v>
      </c>
      <c r="C65">
        <v>0.10402960193497597</v>
      </c>
    </row>
    <row r="66" spans="2:3" x14ac:dyDescent="0.25">
      <c r="B66">
        <v>1.2600000000000009</v>
      </c>
      <c r="C66">
        <v>0.10417090784705414</v>
      </c>
    </row>
    <row r="67" spans="2:3" x14ac:dyDescent="0.25">
      <c r="B67">
        <v>1.2700000000000009</v>
      </c>
      <c r="C67">
        <v>0.10431248241406785</v>
      </c>
    </row>
    <row r="68" spans="2:3" x14ac:dyDescent="0.25">
      <c r="B68">
        <v>1.2800000000000009</v>
      </c>
      <c r="C68">
        <v>0.10445434713655635</v>
      </c>
    </row>
    <row r="69" spans="2:3" x14ac:dyDescent="0.25">
      <c r="B69">
        <v>0.60000000000000031</v>
      </c>
      <c r="C69">
        <v>0.1045724024641755</v>
      </c>
    </row>
    <row r="70" spans="2:3" x14ac:dyDescent="0.25">
      <c r="B70">
        <v>1.2900000000000009</v>
      </c>
      <c r="C70">
        <v>0.10459652271083816</v>
      </c>
    </row>
    <row r="71" spans="2:3" x14ac:dyDescent="0.25">
      <c r="B71">
        <v>1.3000000000000009</v>
      </c>
      <c r="C71">
        <v>0.10473902904734267</v>
      </c>
    </row>
    <row r="72" spans="2:3" x14ac:dyDescent="0.25">
      <c r="B72">
        <v>1.3100000000000009</v>
      </c>
      <c r="C72">
        <v>0.10488188528877154</v>
      </c>
    </row>
    <row r="73" spans="2:3" x14ac:dyDescent="0.25">
      <c r="B73">
        <v>1.320000000000001</v>
      </c>
      <c r="C73">
        <v>0.10502510982807492</v>
      </c>
    </row>
    <row r="74" spans="2:3" x14ac:dyDescent="0.25">
      <c r="B74">
        <v>1.330000000000001</v>
      </c>
      <c r="C74">
        <v>0.10516872032622775</v>
      </c>
    </row>
    <row r="75" spans="2:3" x14ac:dyDescent="0.25">
      <c r="B75">
        <v>0.5900000000000003</v>
      </c>
      <c r="C75">
        <v>0.1052630334380001</v>
      </c>
    </row>
    <row r="76" spans="2:3" x14ac:dyDescent="0.25">
      <c r="B76">
        <v>1.340000000000001</v>
      </c>
      <c r="C76">
        <v>0.10531273372979429</v>
      </c>
    </row>
    <row r="77" spans="2:3" x14ac:dyDescent="0.25">
      <c r="B77">
        <v>1.350000000000001</v>
      </c>
      <c r="C77">
        <v>0.10545716628826948</v>
      </c>
    </row>
    <row r="78" spans="2:3" x14ac:dyDescent="0.25">
      <c r="B78">
        <v>1.360000000000001</v>
      </c>
      <c r="C78">
        <v>0.10569225145339808</v>
      </c>
    </row>
    <row r="79" spans="2:3" x14ac:dyDescent="0.25">
      <c r="B79">
        <v>0.58000000000000029</v>
      </c>
      <c r="C79">
        <v>0.10596107199675378</v>
      </c>
    </row>
    <row r="80" spans="2:3" x14ac:dyDescent="0.25">
      <c r="B80">
        <v>1.370000000000001</v>
      </c>
      <c r="C80">
        <v>0.10598726861401583</v>
      </c>
    </row>
    <row r="81" spans="2:3" x14ac:dyDescent="0.25">
      <c r="B81">
        <v>1.380000000000001</v>
      </c>
      <c r="C81">
        <v>0.10628096129754203</v>
      </c>
    </row>
    <row r="82" spans="2:3" x14ac:dyDescent="0.25">
      <c r="B82">
        <v>1.390000000000001</v>
      </c>
      <c r="C82">
        <v>0.10657335785879525</v>
      </c>
    </row>
    <row r="83" spans="2:3" x14ac:dyDescent="0.25">
      <c r="B83">
        <v>0.57000000000000028</v>
      </c>
      <c r="C83">
        <v>0.10666655086054</v>
      </c>
    </row>
    <row r="84" spans="2:3" x14ac:dyDescent="0.25">
      <c r="B84">
        <v>1.400000000000001</v>
      </c>
      <c r="C84">
        <v>0.10686448610084756</v>
      </c>
    </row>
    <row r="85" spans="2:3" x14ac:dyDescent="0.25">
      <c r="B85">
        <v>1.410000000000001</v>
      </c>
      <c r="C85">
        <v>0.10715437328461234</v>
      </c>
    </row>
    <row r="86" spans="2:3" x14ac:dyDescent="0.25">
      <c r="B86">
        <v>0.56000000000000028</v>
      </c>
      <c r="C86">
        <v>0.10737950012815675</v>
      </c>
    </row>
    <row r="87" spans="2:3" x14ac:dyDescent="0.25">
      <c r="B87">
        <v>1.420000000000001</v>
      </c>
      <c r="C87">
        <v>0.1074430461383042</v>
      </c>
    </row>
    <row r="88" spans="2:3" x14ac:dyDescent="0.25">
      <c r="B88">
        <v>1.430000000000001</v>
      </c>
      <c r="C88">
        <v>0.10773053086676662</v>
      </c>
    </row>
    <row r="89" spans="2:3" x14ac:dyDescent="0.25">
      <c r="B89">
        <v>1.4400000000000011</v>
      </c>
      <c r="C89">
        <v>0.10801685316066531</v>
      </c>
    </row>
    <row r="90" spans="2:3" x14ac:dyDescent="0.25">
      <c r="B90">
        <v>0.55000000000000027</v>
      </c>
      <c r="C90">
        <v>0.10820673202941034</v>
      </c>
    </row>
    <row r="91" spans="2:3" x14ac:dyDescent="0.25">
      <c r="B91">
        <v>1.4500000000000011</v>
      </c>
      <c r="C91">
        <v>0.1083020382055437</v>
      </c>
    </row>
    <row r="92" spans="2:3" x14ac:dyDescent="0.25">
      <c r="B92">
        <v>1.4600000000000011</v>
      </c>
      <c r="C92">
        <v>0.10858611069073976</v>
      </c>
    </row>
    <row r="93" spans="2:3" x14ac:dyDescent="0.25">
      <c r="B93">
        <v>1.4700000000000011</v>
      </c>
      <c r="C93">
        <v>0.10886909481816254</v>
      </c>
    </row>
    <row r="94" spans="2:3" x14ac:dyDescent="0.25">
      <c r="B94">
        <v>0.54000000000000026</v>
      </c>
      <c r="C94">
        <v>0.10910406697950722</v>
      </c>
    </row>
    <row r="95" spans="2:3" x14ac:dyDescent="0.25">
      <c r="B95">
        <v>1.4800000000000011</v>
      </c>
      <c r="C95">
        <v>0.10915101431092671</v>
      </c>
    </row>
    <row r="96" spans="2:3" x14ac:dyDescent="0.25">
      <c r="B96">
        <v>1.4900000000000011</v>
      </c>
      <c r="C96">
        <v>0.10943189242184508</v>
      </c>
    </row>
    <row r="97" spans="2:3" x14ac:dyDescent="0.25">
      <c r="B97">
        <v>1.5000000000000011</v>
      </c>
      <c r="C97">
        <v>0.10971175194177914</v>
      </c>
    </row>
    <row r="98" spans="2:3" x14ac:dyDescent="0.25">
      <c r="B98">
        <v>0.53000000000000025</v>
      </c>
      <c r="C98">
        <v>0.11006722372457364</v>
      </c>
    </row>
    <row r="99" spans="2:3" x14ac:dyDescent="0.25">
      <c r="B99">
        <v>1.5100000000000011</v>
      </c>
      <c r="C99">
        <v>0.11012718159618766</v>
      </c>
    </row>
    <row r="100" spans="2:3" x14ac:dyDescent="0.25">
      <c r="B100">
        <v>1.5200000000000011</v>
      </c>
      <c r="C100">
        <v>0.11054164015822972</v>
      </c>
    </row>
    <row r="101" spans="2:3" x14ac:dyDescent="0.25">
      <c r="B101">
        <v>1.5300000000000011</v>
      </c>
      <c r="C101">
        <v>0.11095464117255405</v>
      </c>
    </row>
    <row r="102" spans="2:3" x14ac:dyDescent="0.25">
      <c r="B102">
        <v>0.52000000000000024</v>
      </c>
      <c r="C102">
        <v>0.11103807463312809</v>
      </c>
    </row>
    <row r="103" spans="2:3" x14ac:dyDescent="0.25">
      <c r="B103">
        <v>1.5400000000000011</v>
      </c>
      <c r="C103">
        <v>0.11136620482577304</v>
      </c>
    </row>
    <row r="104" spans="2:3" x14ac:dyDescent="0.25">
      <c r="B104">
        <v>1.5500000000000012</v>
      </c>
      <c r="C104">
        <v>0.11177635091539488</v>
      </c>
    </row>
    <row r="105" spans="2:3" x14ac:dyDescent="0.25">
      <c r="B105">
        <v>0.51000000000000023</v>
      </c>
      <c r="C105">
        <v>0.11201663146032008</v>
      </c>
    </row>
    <row r="106" spans="2:3" x14ac:dyDescent="0.25">
      <c r="B106">
        <v>1.5600000000000012</v>
      </c>
      <c r="C106">
        <v>0.11226395591726442</v>
      </c>
    </row>
    <row r="107" spans="2:3" x14ac:dyDescent="0.25">
      <c r="B107">
        <v>1.5700000000000012</v>
      </c>
      <c r="C107">
        <v>0.11280688280624455</v>
      </c>
    </row>
    <row r="108" spans="2:3" x14ac:dyDescent="0.25">
      <c r="B108">
        <v>0.50000000000000022</v>
      </c>
      <c r="C108">
        <v>0.11300290217231512</v>
      </c>
    </row>
    <row r="109" spans="2:3" x14ac:dyDescent="0.25">
      <c r="B109">
        <v>1.5800000000000012</v>
      </c>
      <c r="C109">
        <v>0.11334717511423338</v>
      </c>
    </row>
    <row r="110" spans="2:3" x14ac:dyDescent="0.25">
      <c r="B110">
        <v>1.5900000000000012</v>
      </c>
      <c r="C110">
        <v>0.11388485865751571</v>
      </c>
    </row>
    <row r="111" spans="2:3" x14ac:dyDescent="0.25">
      <c r="B111">
        <v>0.49000000000000027</v>
      </c>
      <c r="C111">
        <v>0.11399689073942847</v>
      </c>
    </row>
    <row r="112" spans="2:3" x14ac:dyDescent="0.25">
      <c r="B112">
        <v>1.6000000000000012</v>
      </c>
      <c r="C112">
        <v>0.11441995895435245</v>
      </c>
    </row>
    <row r="113" spans="2:3" x14ac:dyDescent="0.25">
      <c r="B113">
        <v>1.6100000000000012</v>
      </c>
      <c r="C113">
        <v>0.11495250122890995</v>
      </c>
    </row>
    <row r="114" spans="2:3" x14ac:dyDescent="0.25">
      <c r="B114">
        <v>0.48000000000000026</v>
      </c>
      <c r="C114">
        <v>0.11499859692672312</v>
      </c>
    </row>
    <row r="115" spans="2:3" x14ac:dyDescent="0.25">
      <c r="B115">
        <v>1.6200000000000012</v>
      </c>
      <c r="C115">
        <v>0.11548251041509945</v>
      </c>
    </row>
    <row r="116" spans="2:3" x14ac:dyDescent="0.25">
      <c r="B116">
        <v>0.47000000000000025</v>
      </c>
      <c r="C116">
        <v>0.11600801608267</v>
      </c>
    </row>
    <row r="117" spans="2:3" x14ac:dyDescent="0.25">
      <c r="B117">
        <v>1.6300000000000012</v>
      </c>
      <c r="C117">
        <v>0.11601001116032868</v>
      </c>
    </row>
    <row r="118" spans="2:3" x14ac:dyDescent="0.25">
      <c r="B118">
        <v>1.6400000000000012</v>
      </c>
      <c r="C118">
        <v>0.11653502782916829</v>
      </c>
    </row>
    <row r="119" spans="2:3" x14ac:dyDescent="0.25">
      <c r="B119">
        <v>0.46000000000000024</v>
      </c>
      <c r="C119">
        <v>0.11702513892651767</v>
      </c>
    </row>
    <row r="120" spans="2:3" x14ac:dyDescent="0.25">
      <c r="B120">
        <v>1.6500000000000012</v>
      </c>
      <c r="C120">
        <v>0.11705758450693537</v>
      </c>
    </row>
    <row r="121" spans="2:3" x14ac:dyDescent="0.25">
      <c r="B121">
        <v>1.6600000000000013</v>
      </c>
      <c r="C121">
        <v>0.1175777050031966</v>
      </c>
    </row>
    <row r="122" spans="2:3" x14ac:dyDescent="0.25">
      <c r="B122">
        <v>0.45000000000000023</v>
      </c>
      <c r="C122">
        <v>0.11804995133507397</v>
      </c>
    </row>
    <row r="123" spans="2:3" x14ac:dyDescent="0.25">
      <c r="B123">
        <v>1.6700000000000013</v>
      </c>
      <c r="C123">
        <v>0.11809541285519305</v>
      </c>
    </row>
    <row r="124" spans="2:3" x14ac:dyDescent="0.25">
      <c r="B124">
        <v>1.6800000000000013</v>
      </c>
      <c r="C124">
        <v>0.11861073133118974</v>
      </c>
    </row>
    <row r="125" spans="2:3" x14ac:dyDescent="0.25">
      <c r="B125">
        <v>0.44000000000000022</v>
      </c>
      <c r="C125">
        <v>0.11908243412965383</v>
      </c>
    </row>
    <row r="126" spans="2:3" x14ac:dyDescent="0.25">
      <c r="B126">
        <v>1.6900000000000013</v>
      </c>
      <c r="C126">
        <v>0.11912368343375124</v>
      </c>
    </row>
    <row r="127" spans="2:3" x14ac:dyDescent="0.25">
      <c r="B127">
        <v>1.7000000000000013</v>
      </c>
      <c r="C127">
        <v>0.11963429190294723</v>
      </c>
    </row>
    <row r="128" spans="2:3" x14ac:dyDescent="0.25">
      <c r="B128">
        <v>0.43000000000000022</v>
      </c>
      <c r="C128">
        <v>0.12012256286400091</v>
      </c>
    </row>
    <row r="129" spans="2:3" x14ac:dyDescent="0.25">
      <c r="B129">
        <v>1.7100000000000013</v>
      </c>
      <c r="C129">
        <v>0.12014257921948826</v>
      </c>
    </row>
    <row r="130" spans="2:3" x14ac:dyDescent="0.25">
      <c r="B130">
        <v>1.7200000000000013</v>
      </c>
      <c r="C130">
        <v>0.1206485676077961</v>
      </c>
    </row>
    <row r="131" spans="2:3" x14ac:dyDescent="0.25">
      <c r="B131">
        <v>1.7300000000000013</v>
      </c>
      <c r="C131">
        <v>0.12115227903900963</v>
      </c>
    </row>
    <row r="132" spans="2:3" x14ac:dyDescent="0.25">
      <c r="B132">
        <v>0.42000000000000021</v>
      </c>
      <c r="C132">
        <v>0.12117030761403988</v>
      </c>
    </row>
    <row r="133" spans="2:3" x14ac:dyDescent="0.25">
      <c r="B133">
        <v>1.7400000000000013</v>
      </c>
      <c r="C133">
        <v>0.12165373523392872</v>
      </c>
    </row>
    <row r="134" spans="2:3" x14ac:dyDescent="0.25">
      <c r="B134">
        <v>1.7500000000000013</v>
      </c>
      <c r="C134">
        <v>0.12215295766589844</v>
      </c>
    </row>
    <row r="135" spans="2:3" x14ac:dyDescent="0.25">
      <c r="B135">
        <v>0.4100000000000002</v>
      </c>
      <c r="C135">
        <v>0.12222563277036713</v>
      </c>
    </row>
    <row r="136" spans="2:3" x14ac:dyDescent="0.25">
      <c r="B136">
        <v>1.7600000000000013</v>
      </c>
      <c r="C136">
        <v>0.12264996756363586</v>
      </c>
    </row>
    <row r="137" spans="2:3" x14ac:dyDescent="0.25">
      <c r="B137">
        <v>1.7700000000000014</v>
      </c>
      <c r="C137">
        <v>0.1231447859140012</v>
      </c>
    </row>
    <row r="138" spans="2:3" x14ac:dyDescent="0.25">
      <c r="B138">
        <v>0.40000000000000019</v>
      </c>
      <c r="C138">
        <v>0.12328849683443206</v>
      </c>
    </row>
    <row r="139" spans="2:3" x14ac:dyDescent="0.25">
      <c r="B139">
        <v>1.7800000000000014</v>
      </c>
      <c r="C139">
        <v>0.12363743346471515</v>
      </c>
    </row>
    <row r="140" spans="2:3" x14ac:dyDescent="0.25">
      <c r="B140">
        <v>1.7900000000000014</v>
      </c>
      <c r="C140">
        <v>0.12412793072702513</v>
      </c>
    </row>
    <row r="141" spans="2:3" x14ac:dyDescent="0.25">
      <c r="B141">
        <v>0.39000000000000018</v>
      </c>
      <c r="C141">
        <v>0.12435885221940823</v>
      </c>
    </row>
    <row r="142" spans="2:3" x14ac:dyDescent="0.25">
      <c r="B142">
        <v>1.8000000000000014</v>
      </c>
      <c r="C142">
        <v>0.12461629797832167</v>
      </c>
    </row>
    <row r="143" spans="2:3" x14ac:dyDescent="0.25">
      <c r="B143">
        <v>1.8100000000000014</v>
      </c>
      <c r="C143">
        <v>0.12510255526470698</v>
      </c>
    </row>
    <row r="144" spans="2:3" x14ac:dyDescent="0.25">
      <c r="B144">
        <v>0.38000000000000017</v>
      </c>
      <c r="C144">
        <v>0.12543664505679034</v>
      </c>
    </row>
    <row r="145" spans="2:3" x14ac:dyDescent="0.25">
      <c r="B145">
        <v>1.8200000000000014</v>
      </c>
      <c r="C145">
        <v>0.12558672240351762</v>
      </c>
    </row>
    <row r="146" spans="2:3" x14ac:dyDescent="0.25">
      <c r="B146">
        <v>1.8300000000000014</v>
      </c>
      <c r="C146">
        <v>0.12606881898580286</v>
      </c>
    </row>
    <row r="147" spans="2:3" x14ac:dyDescent="0.25">
      <c r="B147">
        <v>0.37000000000000016</v>
      </c>
      <c r="C147">
        <v>0.12652181500979082</v>
      </c>
    </row>
    <row r="148" spans="2:3" x14ac:dyDescent="0.25">
      <c r="B148">
        <v>1.8400000000000014</v>
      </c>
      <c r="C148">
        <v>0.1265488643787607</v>
      </c>
    </row>
    <row r="149" spans="2:3" x14ac:dyDescent="0.25">
      <c r="B149">
        <v>1.8500000000000014</v>
      </c>
      <c r="C149">
        <v>0.12702687772813265</v>
      </c>
    </row>
    <row r="150" spans="2:3" x14ac:dyDescent="0.25">
      <c r="B150">
        <v>1.8600000000000014</v>
      </c>
      <c r="C150">
        <v>0.12750287796055965</v>
      </c>
    </row>
    <row r="151" spans="2:3" x14ac:dyDescent="0.25">
      <c r="B151">
        <v>0.36000000000000015</v>
      </c>
      <c r="C151">
        <v>0.12761429509464328</v>
      </c>
    </row>
    <row r="152" spans="2:3" x14ac:dyDescent="0.25">
      <c r="B152">
        <v>1.8700000000000014</v>
      </c>
      <c r="C152">
        <v>0.12797688378589972</v>
      </c>
    </row>
    <row r="153" spans="2:3" x14ac:dyDescent="0.25">
      <c r="B153">
        <v>1.8800000000000014</v>
      </c>
      <c r="C153">
        <v>0.12844891369950956</v>
      </c>
    </row>
    <row r="154" spans="2:3" x14ac:dyDescent="0.25">
      <c r="B154">
        <v>0.35000000000000014</v>
      </c>
      <c r="C154">
        <v>0.12871401151094078</v>
      </c>
    </row>
    <row r="155" spans="2:3" x14ac:dyDescent="0.25">
      <c r="B155">
        <v>1.8900000000000015</v>
      </c>
      <c r="C155">
        <v>0.1289189859844912</v>
      </c>
    </row>
    <row r="156" spans="2:3" x14ac:dyDescent="0.25">
      <c r="B156">
        <v>1.9000000000000015</v>
      </c>
      <c r="C156">
        <v>0.12938711871390501</v>
      </c>
    </row>
    <row r="157" spans="2:3" x14ac:dyDescent="0.25">
      <c r="B157">
        <v>0.34000000000000014</v>
      </c>
      <c r="C157">
        <v>0.12982088348216267</v>
      </c>
    </row>
    <row r="158" spans="2:3" x14ac:dyDescent="0.25">
      <c r="B158">
        <v>1.9100000000000015</v>
      </c>
      <c r="C158">
        <v>0.12985332975295064</v>
      </c>
    </row>
    <row r="159" spans="2:3" x14ac:dyDescent="0.25">
      <c r="B159">
        <v>1.9200000000000015</v>
      </c>
      <c r="C159">
        <v>0.13031763676111643</v>
      </c>
    </row>
    <row r="160" spans="2:3" x14ac:dyDescent="0.25">
      <c r="B160">
        <v>1.9300000000000015</v>
      </c>
      <c r="C160">
        <v>0.13078005719429997</v>
      </c>
    </row>
    <row r="161" spans="2:3" x14ac:dyDescent="0.25">
      <c r="B161">
        <v>0.33000000000000013</v>
      </c>
      <c r="C161">
        <v>0.13093482310755261</v>
      </c>
    </row>
    <row r="162" spans="2:3" x14ac:dyDescent="0.25">
      <c r="B162">
        <v>1.9400000000000015</v>
      </c>
      <c r="C162">
        <v>0.13124060830689901</v>
      </c>
    </row>
    <row r="163" spans="2:3" x14ac:dyDescent="0.25">
      <c r="B163">
        <v>1.9500000000000015</v>
      </c>
      <c r="C163">
        <v>0.13169930715387554</v>
      </c>
    </row>
    <row r="164" spans="2:3" x14ac:dyDescent="0.25">
      <c r="B164">
        <v>0.32000000000000012</v>
      </c>
      <c r="C164">
        <v>0.13205573522651839</v>
      </c>
    </row>
    <row r="165" spans="2:3" x14ac:dyDescent="0.25">
      <c r="B165">
        <v>1.9600000000000015</v>
      </c>
      <c r="C165">
        <v>0.1321561705927928</v>
      </c>
    </row>
    <row r="166" spans="2:3" x14ac:dyDescent="0.25">
      <c r="B166">
        <v>1.9700000000000015</v>
      </c>
      <c r="C166">
        <v>0.13261121528582745</v>
      </c>
    </row>
    <row r="167" spans="2:3" x14ac:dyDescent="0.25">
      <c r="B167">
        <v>1.9800000000000015</v>
      </c>
      <c r="C167">
        <v>0.13306445770175651</v>
      </c>
    </row>
    <row r="168" spans="2:3" x14ac:dyDescent="0.25">
      <c r="B168">
        <v>0.31000000000000011</v>
      </c>
      <c r="C168">
        <v>0.13318351729672259</v>
      </c>
    </row>
    <row r="169" spans="2:3" x14ac:dyDescent="0.25">
      <c r="B169">
        <v>1.9900000000000015</v>
      </c>
      <c r="C169">
        <v>0.13351591411792141</v>
      </c>
    </row>
    <row r="170" spans="2:3" x14ac:dyDescent="0.25">
      <c r="B170">
        <v>2.0000000000000013</v>
      </c>
      <c r="C170">
        <v>0.13396560062216856</v>
      </c>
    </row>
    <row r="171" spans="2:3" x14ac:dyDescent="0.25">
      <c r="B171">
        <v>0.3000000000000001</v>
      </c>
      <c r="C171">
        <v>0.13431805928702117</v>
      </c>
    </row>
    <row r="172" spans="2:3" x14ac:dyDescent="0.25">
      <c r="B172">
        <v>2.0100000000000011</v>
      </c>
      <c r="C172">
        <v>0.1344135331147685</v>
      </c>
    </row>
    <row r="173" spans="2:3" x14ac:dyDescent="0.25">
      <c r="B173">
        <v>2.0200000000000009</v>
      </c>
      <c r="C173">
        <v>0.13485972731031387</v>
      </c>
    </row>
    <row r="174" spans="2:3" x14ac:dyDescent="0.25">
      <c r="B174">
        <v>2.0300000000000007</v>
      </c>
      <c r="C174">
        <v>0.13530419873959695</v>
      </c>
    </row>
    <row r="175" spans="2:3" x14ac:dyDescent="0.25">
      <c r="B175">
        <v>0.29000000000000009</v>
      </c>
      <c r="C175">
        <v>0.13545924358639044</v>
      </c>
    </row>
    <row r="176" spans="2:3" x14ac:dyDescent="0.25">
      <c r="B176">
        <v>2.0400000000000005</v>
      </c>
      <c r="C176">
        <v>0.13574696275146722</v>
      </c>
    </row>
    <row r="177" spans="2:3" x14ac:dyDescent="0.25">
      <c r="B177">
        <v>2.0500000000000003</v>
      </c>
      <c r="C177">
        <v>0.13618803451467054</v>
      </c>
    </row>
    <row r="178" spans="2:3" x14ac:dyDescent="0.25">
      <c r="B178">
        <v>0.28000000000000008</v>
      </c>
      <c r="C178">
        <v>0.13660694492995185</v>
      </c>
    </row>
    <row r="179" spans="2:3" x14ac:dyDescent="0.25">
      <c r="B179">
        <v>2.06</v>
      </c>
      <c r="C179">
        <v>0.13665436763694272</v>
      </c>
    </row>
    <row r="180" spans="2:3" x14ac:dyDescent="0.25">
      <c r="B180">
        <v>2.0699999999999998</v>
      </c>
      <c r="C180">
        <v>0.13719957708100522</v>
      </c>
    </row>
    <row r="181" spans="2:3" x14ac:dyDescent="0.25">
      <c r="B181">
        <v>2.0799999999999996</v>
      </c>
      <c r="C181">
        <v>0.13774270316517173</v>
      </c>
    </row>
    <row r="182" spans="2:3" x14ac:dyDescent="0.25">
      <c r="B182">
        <v>0.27000000000000007</v>
      </c>
      <c r="C182">
        <v>0.13776103034316961</v>
      </c>
    </row>
    <row r="183" spans="2:3" x14ac:dyDescent="0.25">
      <c r="B183">
        <v>2.0899999999999994</v>
      </c>
      <c r="C183">
        <v>0.13828376058315048</v>
      </c>
    </row>
    <row r="184" spans="2:3" x14ac:dyDescent="0.25">
      <c r="B184">
        <v>2.0999999999999992</v>
      </c>
      <c r="C184">
        <v>0.13882276387531303</v>
      </c>
    </row>
    <row r="185" spans="2:3" x14ac:dyDescent="0.25">
      <c r="B185">
        <v>0.26000000000000006</v>
      </c>
      <c r="C185">
        <v>0.13892135910524447</v>
      </c>
    </row>
    <row r="186" spans="2:3" x14ac:dyDescent="0.25">
      <c r="B186">
        <v>2.109999999999999</v>
      </c>
      <c r="C186">
        <v>0.13935972743026886</v>
      </c>
    </row>
    <row r="187" spans="2:3" x14ac:dyDescent="0.25">
      <c r="B187">
        <v>2.1199999999999988</v>
      </c>
      <c r="C187">
        <v>0.1398946654864234</v>
      </c>
    </row>
    <row r="188" spans="2:3" x14ac:dyDescent="0.25">
      <c r="B188">
        <v>0.25000000000000006</v>
      </c>
      <c r="C188">
        <v>0.1400877827326735</v>
      </c>
    </row>
    <row r="189" spans="2:3" x14ac:dyDescent="0.25">
      <c r="B189">
        <v>2.1299999999999986</v>
      </c>
      <c r="C189">
        <v>0.14042759213352143</v>
      </c>
    </row>
    <row r="190" spans="2:3" x14ac:dyDescent="0.25">
      <c r="B190">
        <v>2.1399999999999983</v>
      </c>
      <c r="C190">
        <v>0.14095852131417536</v>
      </c>
    </row>
    <row r="191" spans="2:3" x14ac:dyDescent="0.25">
      <c r="B191">
        <v>0.24000000000000007</v>
      </c>
      <c r="C191">
        <v>0.14126014498387421</v>
      </c>
    </row>
    <row r="192" spans="2:3" x14ac:dyDescent="0.25">
      <c r="B192">
        <v>2.1499999999999981</v>
      </c>
      <c r="C192">
        <v>0.14148746682537958</v>
      </c>
    </row>
    <row r="193" spans="2:3" x14ac:dyDescent="0.25">
      <c r="B193">
        <v>2.1599999999999979</v>
      </c>
      <c r="C193">
        <v>0.14201444232001023</v>
      </c>
    </row>
    <row r="194" spans="2:3" x14ac:dyDescent="0.25">
      <c r="B194">
        <v>0.23000000000000007</v>
      </c>
      <c r="C194">
        <v>0.14243828188569621</v>
      </c>
    </row>
    <row r="195" spans="2:3" x14ac:dyDescent="0.25">
      <c r="B195">
        <v>2.1699999999999977</v>
      </c>
      <c r="C195">
        <v>0.14253946130831194</v>
      </c>
    </row>
    <row r="196" spans="2:3" x14ac:dyDescent="0.25">
      <c r="B196">
        <v>2.1799999999999975</v>
      </c>
      <c r="C196">
        <v>0.14306253715937098</v>
      </c>
    </row>
    <row r="197" spans="2:3" x14ac:dyDescent="0.25">
      <c r="B197">
        <v>2.1899999999999973</v>
      </c>
      <c r="C197">
        <v>0.14358368310257535</v>
      </c>
    </row>
    <row r="198" spans="2:3" x14ac:dyDescent="0.25">
      <c r="B198">
        <v>0.22000000000000006</v>
      </c>
      <c r="C198">
        <v>0.14362202178255473</v>
      </c>
    </row>
    <row r="199" spans="2:3" x14ac:dyDescent="0.25">
      <c r="B199">
        <v>2.1999999999999971</v>
      </c>
      <c r="C199">
        <v>0.14410291222906263</v>
      </c>
    </row>
    <row r="200" spans="2:3" x14ac:dyDescent="0.25">
      <c r="B200">
        <v>2.2099999999999969</v>
      </c>
      <c r="C200">
        <v>0.14462023749315497</v>
      </c>
    </row>
    <row r="201" spans="2:3" x14ac:dyDescent="0.25">
      <c r="B201">
        <v>0.21000000000000005</v>
      </c>
      <c r="C201">
        <v>0.14481118540882348</v>
      </c>
    </row>
    <row r="202" spans="2:3" x14ac:dyDescent="0.25">
      <c r="B202">
        <v>2.2199999999999966</v>
      </c>
      <c r="C202">
        <v>0.14513567171378211</v>
      </c>
    </row>
    <row r="203" spans="2:3" x14ac:dyDescent="0.25">
      <c r="B203">
        <v>2.2299999999999964</v>
      </c>
      <c r="C203">
        <v>0.14564922757589269</v>
      </c>
    </row>
    <row r="204" spans="2:3" x14ac:dyDescent="0.25">
      <c r="B204">
        <v>0.20000000000000004</v>
      </c>
      <c r="C204">
        <v>0.14600558598501745</v>
      </c>
    </row>
    <row r="205" spans="2:3" x14ac:dyDescent="0.25">
      <c r="B205">
        <v>2.2399999999999962</v>
      </c>
      <c r="C205">
        <v>0.14616091763185349</v>
      </c>
    </row>
    <row r="206" spans="2:3" x14ac:dyDescent="0.25">
      <c r="B206">
        <v>2.249999999999996</v>
      </c>
      <c r="C206">
        <v>0.14667075430283757</v>
      </c>
    </row>
    <row r="207" spans="2:3" x14ac:dyDescent="0.25">
      <c r="B207">
        <v>2.2599999999999958</v>
      </c>
      <c r="C207">
        <v>0.14717874988020124</v>
      </c>
    </row>
    <row r="208" spans="2:3" x14ac:dyDescent="0.25">
      <c r="B208">
        <v>0.19000000000000003</v>
      </c>
      <c r="C208">
        <v>0.14720502933818172</v>
      </c>
    </row>
    <row r="209" spans="2:3" x14ac:dyDescent="0.25">
      <c r="B209">
        <v>2.2699999999999956</v>
      </c>
      <c r="C209">
        <v>0.14768491652684915</v>
      </c>
    </row>
    <row r="210" spans="2:3" x14ac:dyDescent="0.25">
      <c r="B210">
        <v>2.2799999999999954</v>
      </c>
      <c r="C210">
        <v>0.14818926627858969</v>
      </c>
    </row>
    <row r="211" spans="2:3" x14ac:dyDescent="0.25">
      <c r="B211">
        <v>0.18000000000000002</v>
      </c>
      <c r="C211">
        <v>0.14840931404677887</v>
      </c>
    </row>
    <row r="212" spans="2:3" x14ac:dyDescent="0.25">
      <c r="B212">
        <v>2.2899999999999952</v>
      </c>
      <c r="C212">
        <v>0.1486918110454786</v>
      </c>
    </row>
    <row r="213" spans="2:3" x14ac:dyDescent="0.25">
      <c r="B213">
        <v>2.2999999999999949</v>
      </c>
      <c r="C213">
        <v>0.14919256261315242</v>
      </c>
    </row>
    <row r="214" spans="2:3" x14ac:dyDescent="0.25">
      <c r="B214">
        <v>0.17</v>
      </c>
      <c r="C214">
        <v>0.14961823161023699</v>
      </c>
    </row>
    <row r="215" spans="2:3" x14ac:dyDescent="0.25">
      <c r="B215">
        <v>2.3099999999999947</v>
      </c>
      <c r="C215">
        <v>0.14969153264415147</v>
      </c>
    </row>
    <row r="216" spans="2:3" x14ac:dyDescent="0.25">
      <c r="B216">
        <v>2.3199999999999945</v>
      </c>
      <c r="C216">
        <v>0.15018873267923238</v>
      </c>
    </row>
    <row r="217" spans="2:3" x14ac:dyDescent="0.25">
      <c r="B217">
        <v>2.3299999999999943</v>
      </c>
      <c r="C217">
        <v>0.1506841741386703</v>
      </c>
    </row>
    <row r="218" spans="2:3" x14ac:dyDescent="0.25">
      <c r="B218">
        <v>0.16</v>
      </c>
      <c r="C218">
        <v>0.15083156664318442</v>
      </c>
    </row>
    <row r="219" spans="2:3" x14ac:dyDescent="0.25">
      <c r="B219">
        <v>2.3399999999999941</v>
      </c>
      <c r="C219">
        <v>0.15117786832355129</v>
      </c>
    </row>
    <row r="220" spans="2:3" x14ac:dyDescent="0.25">
      <c r="B220">
        <v>2.3499999999999939</v>
      </c>
      <c r="C220">
        <v>0.15166982641705426</v>
      </c>
    </row>
    <row r="221" spans="2:3" x14ac:dyDescent="0.25">
      <c r="B221">
        <v>0.15</v>
      </c>
      <c r="C221">
        <v>0.1520490970942544</v>
      </c>
    </row>
    <row r="222" spans="2:3" x14ac:dyDescent="0.25">
      <c r="B222">
        <v>2.3599999999999937</v>
      </c>
      <c r="C222">
        <v>0.15216005948572314</v>
      </c>
    </row>
    <row r="223" spans="2:3" x14ac:dyDescent="0.25">
      <c r="B223">
        <v>2.3699999999999934</v>
      </c>
      <c r="C223">
        <v>0.1526485784807296</v>
      </c>
    </row>
    <row r="224" spans="2:3" x14ac:dyDescent="0.25">
      <c r="B224">
        <v>2.3799999999999932</v>
      </c>
      <c r="C224">
        <v>0.15313539423912489</v>
      </c>
    </row>
    <row r="225" spans="2:3" x14ac:dyDescent="0.25">
      <c r="B225">
        <v>0.13999999999999999</v>
      </c>
      <c r="C225">
        <v>0.15327059448919728</v>
      </c>
    </row>
    <row r="226" spans="2:3" x14ac:dyDescent="0.25">
      <c r="B226">
        <v>2.389999999999993</v>
      </c>
      <c r="C226">
        <v>0.1536205174850834</v>
      </c>
    </row>
    <row r="227" spans="2:3" x14ac:dyDescent="0.25">
      <c r="B227">
        <v>2.3999999999999928</v>
      </c>
      <c r="C227">
        <v>0.15410395883113531</v>
      </c>
    </row>
    <row r="228" spans="2:3" x14ac:dyDescent="0.25">
      <c r="B228">
        <v>0.12999999999999998</v>
      </c>
      <c r="C228">
        <v>0.15449582419788829</v>
      </c>
    </row>
    <row r="229" spans="2:3" x14ac:dyDescent="0.25">
      <c r="B229">
        <v>2.4099999999999926</v>
      </c>
      <c r="C229">
        <v>0.15458572877939011</v>
      </c>
    </row>
    <row r="230" spans="2:3" x14ac:dyDescent="0.25">
      <c r="B230">
        <v>2.4199999999999924</v>
      </c>
      <c r="C230">
        <v>0.15506583772275123</v>
      </c>
    </row>
    <row r="231" spans="2:3" x14ac:dyDescent="0.25">
      <c r="B231">
        <v>2.4299999999999922</v>
      </c>
      <c r="C231">
        <v>0.15554429594611965</v>
      </c>
    </row>
    <row r="232" spans="2:3" x14ac:dyDescent="0.25">
      <c r="B232">
        <v>0.11999999999999998</v>
      </c>
      <c r="C232">
        <v>0.15572454572466915</v>
      </c>
    </row>
    <row r="233" spans="2:3" x14ac:dyDescent="0.25">
      <c r="B233">
        <v>2.439999999999992</v>
      </c>
      <c r="C233">
        <v>0.15602111362758944</v>
      </c>
    </row>
    <row r="234" spans="2:3" x14ac:dyDescent="0.25">
      <c r="B234">
        <v>2.4499999999999917</v>
      </c>
      <c r="C234">
        <v>0.15649630083963345</v>
      </c>
    </row>
    <row r="235" spans="2:3" x14ac:dyDescent="0.25">
      <c r="B235">
        <v>0.10999999999999999</v>
      </c>
      <c r="C235">
        <v>0.15695651302130922</v>
      </c>
    </row>
    <row r="236" spans="2:3" x14ac:dyDescent="0.25">
      <c r="B236">
        <v>2.4599999999999915</v>
      </c>
      <c r="C236">
        <v>0.15696986755027925</v>
      </c>
    </row>
    <row r="237" spans="2:3" x14ac:dyDescent="0.25">
      <c r="B237">
        <v>2.4699999999999913</v>
      </c>
      <c r="C237">
        <v>0.15744182362427611</v>
      </c>
    </row>
    <row r="238" spans="2:3" x14ac:dyDescent="0.25">
      <c r="B238">
        <v>2.4799999999999911</v>
      </c>
      <c r="C238">
        <v>0.15791217882425262</v>
      </c>
    </row>
    <row r="239" spans="2:3" x14ac:dyDescent="0.25">
      <c r="B239">
        <v>9.9999999999999992E-2</v>
      </c>
      <c r="C239">
        <v>0.15819147482172308</v>
      </c>
    </row>
    <row r="240" spans="2:3" x14ac:dyDescent="0.25">
      <c r="B240">
        <v>2.4899999999999909</v>
      </c>
      <c r="C240">
        <v>0.15838094281186477</v>
      </c>
    </row>
    <row r="241" spans="2:3" x14ac:dyDescent="0.25">
      <c r="B241">
        <v>2.4999999999999907</v>
      </c>
      <c r="C241">
        <v>0.15884812514893518</v>
      </c>
    </row>
    <row r="242" spans="2:3" x14ac:dyDescent="0.25">
      <c r="B242">
        <v>2.5099999999999905</v>
      </c>
      <c r="C242">
        <v>0.15931373529858259</v>
      </c>
    </row>
    <row r="243" spans="2:3" x14ac:dyDescent="0.25">
      <c r="B243">
        <v>0.09</v>
      </c>
      <c r="C243">
        <v>0.15942917499743467</v>
      </c>
    </row>
    <row r="244" spans="2:3" x14ac:dyDescent="0.25">
      <c r="B244">
        <v>2.5199999999999902</v>
      </c>
      <c r="C244">
        <v>0.15977778262634254</v>
      </c>
    </row>
    <row r="245" spans="2:3" x14ac:dyDescent="0.25">
      <c r="B245">
        <v>2.52999999999999</v>
      </c>
      <c r="C245">
        <v>0.16024027640127847</v>
      </c>
    </row>
    <row r="246" spans="2:3" x14ac:dyDescent="0.25">
      <c r="B246">
        <v>0.08</v>
      </c>
      <c r="C246">
        <v>0.16066935293263285</v>
      </c>
    </row>
    <row r="247" spans="2:3" x14ac:dyDescent="0.25">
      <c r="B247">
        <v>2.5399999999999898</v>
      </c>
      <c r="C247">
        <v>0.16070122579708407</v>
      </c>
    </row>
    <row r="248" spans="2:3" x14ac:dyDescent="0.25">
      <c r="B248">
        <v>2.5499999999999896</v>
      </c>
      <c r="C248">
        <v>0.16116063989317597</v>
      </c>
    </row>
    <row r="249" spans="2:3" x14ac:dyDescent="0.25">
      <c r="B249">
        <v>2.5599999999999894</v>
      </c>
      <c r="C249">
        <v>0.16161852767577758</v>
      </c>
    </row>
    <row r="250" spans="2:3" x14ac:dyDescent="0.25">
      <c r="B250">
        <v>7.0000000000000007E-2</v>
      </c>
      <c r="C250">
        <v>0.16191174391752874</v>
      </c>
    </row>
    <row r="251" spans="2:3" x14ac:dyDescent="0.25">
      <c r="B251">
        <v>2.5699999999999892</v>
      </c>
      <c r="C251">
        <v>0.16207489803899394</v>
      </c>
    </row>
    <row r="252" spans="2:3" x14ac:dyDescent="0.25">
      <c r="B252">
        <v>2.579999999999989</v>
      </c>
      <c r="C252">
        <v>0.16252975978587675</v>
      </c>
    </row>
    <row r="253" spans="2:3" x14ac:dyDescent="0.25">
      <c r="B253">
        <v>2.5899999999999888</v>
      </c>
      <c r="C253">
        <v>0.16298312162948109</v>
      </c>
    </row>
    <row r="254" spans="2:3" x14ac:dyDescent="0.25">
      <c r="B254">
        <v>6.0000000000000005E-2</v>
      </c>
      <c r="C254">
        <v>0.16315607955859229</v>
      </c>
    </row>
    <row r="255" spans="2:3" x14ac:dyDescent="0.25">
      <c r="B255">
        <v>2.5999999999999885</v>
      </c>
      <c r="C255">
        <v>0.1635068614977761</v>
      </c>
    </row>
    <row r="256" spans="2:3" x14ac:dyDescent="0.25">
      <c r="B256">
        <v>2.6099999999999883</v>
      </c>
      <c r="C256">
        <v>0.16403283894032578</v>
      </c>
    </row>
    <row r="257" spans="2:3" x14ac:dyDescent="0.25">
      <c r="B257">
        <v>0.05</v>
      </c>
      <c r="C257">
        <v>0.16440208820412372</v>
      </c>
    </row>
    <row r="258" spans="2:3" x14ac:dyDescent="0.25">
      <c r="B258">
        <v>2.6199999999999881</v>
      </c>
      <c r="C258">
        <v>0.16455682904716393</v>
      </c>
    </row>
    <row r="259" spans="2:3" x14ac:dyDescent="0.25">
      <c r="B259">
        <v>2.6299999999999879</v>
      </c>
      <c r="C259">
        <v>0.16507884271421269</v>
      </c>
    </row>
    <row r="260" spans="2:3" x14ac:dyDescent="0.25">
      <c r="B260">
        <v>2.6399999999999877</v>
      </c>
      <c r="C260">
        <v>0.165598890754695</v>
      </c>
    </row>
    <row r="261" spans="2:3" x14ac:dyDescent="0.25">
      <c r="B261">
        <v>0.04</v>
      </c>
      <c r="C261">
        <v>0.16564949538350587</v>
      </c>
    </row>
    <row r="262" spans="2:3" x14ac:dyDescent="0.25">
      <c r="B262">
        <v>2.6499999999999875</v>
      </c>
      <c r="C262">
        <v>0.16611698389986262</v>
      </c>
    </row>
    <row r="263" spans="2:3" x14ac:dyDescent="0.25">
      <c r="B263">
        <v>2.6599999999999873</v>
      </c>
      <c r="C263">
        <v>0.16663313279971895</v>
      </c>
    </row>
    <row r="264" spans="2:3" x14ac:dyDescent="0.25">
      <c r="B264">
        <v>0.03</v>
      </c>
      <c r="C264">
        <v>0.16689802425837824</v>
      </c>
    </row>
    <row r="265" spans="2:3" x14ac:dyDescent="0.25">
      <c r="B265">
        <v>2.6699999999999871</v>
      </c>
      <c r="C265">
        <v>0.1671473480237366</v>
      </c>
    </row>
    <row r="266" spans="2:3" x14ac:dyDescent="0.25">
      <c r="B266">
        <v>2.6799999999999868</v>
      </c>
      <c r="C266">
        <v>0.16765964006157025</v>
      </c>
    </row>
    <row r="267" spans="2:3" x14ac:dyDescent="0.25">
      <c r="B267">
        <v>0.02</v>
      </c>
      <c r="C267">
        <v>0.16814739608388787</v>
      </c>
    </row>
    <row r="268" spans="2:3" x14ac:dyDescent="0.25">
      <c r="B268">
        <v>2.6899999999999866</v>
      </c>
      <c r="C268">
        <v>0.16817001932376413</v>
      </c>
    </row>
    <row r="269" spans="2:3" x14ac:dyDescent="0.25">
      <c r="B269">
        <v>2.6999999999999864</v>
      </c>
      <c r="C269">
        <v>0.16867849614245461</v>
      </c>
    </row>
    <row r="270" spans="2:3" x14ac:dyDescent="0.25">
      <c r="B270">
        <v>2.7099999999999862</v>
      </c>
      <c r="C270">
        <v>0.16918508077206731</v>
      </c>
    </row>
    <row r="271" spans="2:3" x14ac:dyDescent="0.25">
      <c r="B271">
        <v>0.01</v>
      </c>
      <c r="C271">
        <v>0.16939733067809448</v>
      </c>
    </row>
    <row r="272" spans="2:3" x14ac:dyDescent="0.25">
      <c r="B272">
        <v>2.719999999999986</v>
      </c>
      <c r="C272">
        <v>0.16968978339000954</v>
      </c>
    </row>
    <row r="273" spans="2:3" x14ac:dyDescent="0.25">
      <c r="B273">
        <v>2.7299999999999858</v>
      </c>
      <c r="C273">
        <v>0.17019261409735734</v>
      </c>
    </row>
    <row r="274" spans="2:3" x14ac:dyDescent="0.25">
      <c r="B274">
        <v>2.7399999999999856</v>
      </c>
      <c r="C274">
        <v>0.17069358291953754</v>
      </c>
    </row>
    <row r="275" spans="2:3" x14ac:dyDescent="0.25">
      <c r="B275">
        <v>2.7499999999999853</v>
      </c>
      <c r="C275">
        <v>0.17119269980700472</v>
      </c>
    </row>
    <row r="276" spans="2:3" x14ac:dyDescent="0.25">
      <c r="B276">
        <v>2.7599999999999851</v>
      </c>
      <c r="C276">
        <v>0.17168997463591307</v>
      </c>
    </row>
    <row r="277" spans="2:3" x14ac:dyDescent="0.25">
      <c r="B277">
        <v>2.7699999999999849</v>
      </c>
      <c r="C277">
        <v>0.17218541720878272</v>
      </c>
    </row>
    <row r="278" spans="2:3" x14ac:dyDescent="0.25">
      <c r="B278">
        <v>2.7799999999999847</v>
      </c>
      <c r="C278">
        <v>0.17267903725516184</v>
      </c>
    </row>
    <row r="279" spans="2:3" x14ac:dyDescent="0.25">
      <c r="B279">
        <v>2.7899999999999845</v>
      </c>
      <c r="C279">
        <v>0.17317084443228301</v>
      </c>
    </row>
    <row r="280" spans="2:3" x14ac:dyDescent="0.25">
      <c r="B280">
        <v>2.7999999999999843</v>
      </c>
      <c r="C280">
        <v>0.17366084832571432</v>
      </c>
    </row>
    <row r="281" spans="2:3" x14ac:dyDescent="0.25">
      <c r="B281">
        <v>2.8099999999999841</v>
      </c>
      <c r="C281">
        <v>0.17414905845000589</v>
      </c>
    </row>
    <row r="282" spans="2:3" x14ac:dyDescent="0.25">
      <c r="B282">
        <v>2.8199999999999839</v>
      </c>
      <c r="C282">
        <v>0.17463548424933098</v>
      </c>
    </row>
    <row r="283" spans="2:3" x14ac:dyDescent="0.25">
      <c r="B283">
        <v>2.8299999999999836</v>
      </c>
      <c r="C283">
        <v>0.17512013509812233</v>
      </c>
    </row>
    <row r="284" spans="2:3" x14ac:dyDescent="0.25">
      <c r="B284">
        <v>2.8399999999999834</v>
      </c>
      <c r="C284">
        <v>0.17560302030170283</v>
      </c>
    </row>
    <row r="285" spans="2:3" x14ac:dyDescent="0.25">
      <c r="B285">
        <v>2.8499999999999832</v>
      </c>
      <c r="C285">
        <v>0.17608414909691134</v>
      </c>
    </row>
    <row r="286" spans="2:3" x14ac:dyDescent="0.25">
      <c r="B286">
        <v>2.859999999999983</v>
      </c>
      <c r="C286">
        <v>0.17656353065272429</v>
      </c>
    </row>
    <row r="287" spans="2:3" x14ac:dyDescent="0.25">
      <c r="B287">
        <v>2.8699999999999828</v>
      </c>
      <c r="C287">
        <v>0.17704117407087047</v>
      </c>
    </row>
    <row r="288" spans="2:3" x14ac:dyDescent="0.25">
      <c r="B288">
        <v>2.8799999999999826</v>
      </c>
      <c r="C288">
        <v>0.17751708838644248</v>
      </c>
    </row>
    <row r="289" spans="2:3" x14ac:dyDescent="0.25">
      <c r="B289">
        <v>2.8899999999999824</v>
      </c>
      <c r="C289">
        <v>0.17799128256850194</v>
      </c>
    </row>
    <row r="290" spans="2:3" x14ac:dyDescent="0.25">
      <c r="B290">
        <v>2.8999999999999821</v>
      </c>
      <c r="C290">
        <v>0.17846376552068038</v>
      </c>
    </row>
    <row r="291" spans="2:3" x14ac:dyDescent="0.25">
      <c r="B291">
        <v>2.9099999999999819</v>
      </c>
      <c r="C291">
        <v>0.17893454608177461</v>
      </c>
    </row>
    <row r="292" spans="2:3" x14ac:dyDescent="0.25">
      <c r="B292">
        <v>2.9199999999999817</v>
      </c>
      <c r="C292">
        <v>0.17940363302633747</v>
      </c>
    </row>
    <row r="293" spans="2:3" x14ac:dyDescent="0.25">
      <c r="B293">
        <v>2.9299999999999815</v>
      </c>
      <c r="C293">
        <v>0.17987103506526292</v>
      </c>
    </row>
    <row r="294" spans="2:3" x14ac:dyDescent="0.25">
      <c r="B294">
        <v>2.9399999999999813</v>
      </c>
      <c r="C294">
        <v>0.18033676084636735</v>
      </c>
    </row>
    <row r="295" spans="2:3" x14ac:dyDescent="0.25">
      <c r="B295">
        <v>2.9499999999999811</v>
      </c>
      <c r="C295">
        <v>0.18080081895496408</v>
      </c>
    </row>
    <row r="296" spans="2:3" x14ac:dyDescent="0.25">
      <c r="B296">
        <v>2.9599999999999809</v>
      </c>
      <c r="C296">
        <v>0.18126321791443489</v>
      </c>
    </row>
    <row r="297" spans="2:3" x14ac:dyDescent="0.25">
      <c r="B297">
        <v>2.9699999999999807</v>
      </c>
      <c r="C297">
        <v>0.18172396618679496</v>
      </c>
    </row>
    <row r="298" spans="2:3" x14ac:dyDescent="0.25">
      <c r="B298">
        <v>2.9799999999999804</v>
      </c>
      <c r="C298">
        <v>0.18218307217325375</v>
      </c>
    </row>
    <row r="299" spans="2:3" x14ac:dyDescent="0.25">
      <c r="B299">
        <v>2.9899999999999802</v>
      </c>
      <c r="C299">
        <v>0.18264054421477058</v>
      </c>
    </row>
    <row r="300" spans="2:3" x14ac:dyDescent="0.25">
      <c r="B300">
        <v>2.99999999999998</v>
      </c>
      <c r="C300">
        <v>0.18309639059260552</v>
      </c>
    </row>
    <row r="301" spans="2:3" x14ac:dyDescent="0.25">
      <c r="B301">
        <v>3.0099999999999798</v>
      </c>
      <c r="C301">
        <v>0.18355061952886539</v>
      </c>
    </row>
    <row r="302" spans="2:3" x14ac:dyDescent="0.25">
      <c r="B302">
        <v>3.0199999999999796</v>
      </c>
      <c r="C302">
        <v>0.18400323918704442</v>
      </c>
    </row>
    <row r="303" spans="2:3" x14ac:dyDescent="0.25">
      <c r="B303">
        <v>3.0299999999999794</v>
      </c>
      <c r="C303">
        <v>0.18445425767256038</v>
      </c>
    </row>
    <row r="304" spans="2:3" x14ac:dyDescent="0.25">
      <c r="B304">
        <v>3.0399999999999792</v>
      </c>
      <c r="C304">
        <v>0.18490368303328655</v>
      </c>
    </row>
    <row r="305" spans="2:3" x14ac:dyDescent="0.25">
      <c r="B305">
        <v>3.049999999999979</v>
      </c>
      <c r="C305">
        <v>0.18535152326007703</v>
      </c>
    </row>
    <row r="306" spans="2:3" x14ac:dyDescent="0.25">
      <c r="B306">
        <v>3.0599999999999787</v>
      </c>
      <c r="C306">
        <v>0.18579778628728941</v>
      </c>
    </row>
    <row r="307" spans="2:3" x14ac:dyDescent="0.25">
      <c r="B307">
        <v>3.0699999999999785</v>
      </c>
      <c r="C307">
        <v>0.18624247999330099</v>
      </c>
    </row>
    <row r="308" spans="2:3" x14ac:dyDescent="0.25">
      <c r="B308">
        <v>3.0799999999999783</v>
      </c>
      <c r="C308">
        <v>0.18668561220102137</v>
      </c>
    </row>
    <row r="309" spans="2:3" x14ac:dyDescent="0.25">
      <c r="B309">
        <v>3.0899999999999781</v>
      </c>
      <c r="C309">
        <v>0.18712719067839903</v>
      </c>
    </row>
    <row r="310" spans="2:3" x14ac:dyDescent="0.25">
      <c r="B310">
        <v>3.0999999999999779</v>
      </c>
      <c r="C310">
        <v>0.18756722313892479</v>
      </c>
    </row>
    <row r="311" spans="2:3" x14ac:dyDescent="0.25">
      <c r="B311">
        <v>3.1099999999999777</v>
      </c>
      <c r="C311">
        <v>0.18800571724212933</v>
      </c>
    </row>
    <row r="312" spans="2:3" x14ac:dyDescent="0.25">
      <c r="B312">
        <v>3.1199999999999775</v>
      </c>
      <c r="C312">
        <v>0.18844268059407648</v>
      </c>
    </row>
    <row r="313" spans="2:3" x14ac:dyDescent="0.25">
      <c r="B313">
        <v>3.1299999999999772</v>
      </c>
      <c r="C313">
        <v>0.18887812074785162</v>
      </c>
    </row>
    <row r="314" spans="2:3" x14ac:dyDescent="0.25">
      <c r="B314">
        <v>3.139999999999977</v>
      </c>
      <c r="C314">
        <v>0.18931204520404599</v>
      </c>
    </row>
    <row r="315" spans="2:3" x14ac:dyDescent="0.25">
      <c r="B315">
        <v>3.1499999999999768</v>
      </c>
      <c r="C315">
        <v>0.18974446141123602</v>
      </c>
    </row>
    <row r="316" spans="2:3" x14ac:dyDescent="0.25">
      <c r="B316">
        <v>3.1599999999999766</v>
      </c>
      <c r="C316">
        <v>0.19017537676645765</v>
      </c>
    </row>
    <row r="317" spans="2:3" x14ac:dyDescent="0.25">
      <c r="B317">
        <v>3.1699999999999764</v>
      </c>
      <c r="C317">
        <v>0.19060479861567745</v>
      </c>
    </row>
    <row r="318" spans="2:3" x14ac:dyDescent="0.25">
      <c r="B318">
        <v>3.1799999999999762</v>
      </c>
      <c r="C318">
        <v>0.19103273425425729</v>
      </c>
    </row>
    <row r="319" spans="2:3" x14ac:dyDescent="0.25">
      <c r="B319">
        <v>3.189999999999976</v>
      </c>
      <c r="C319">
        <v>0.19145919092741645</v>
      </c>
    </row>
    <row r="320" spans="2:3" x14ac:dyDescent="0.25">
      <c r="B320">
        <v>3.1999999999999758</v>
      </c>
      <c r="C320">
        <v>0.1918841758306879</v>
      </c>
    </row>
    <row r="321" spans="2:3" x14ac:dyDescent="0.25">
      <c r="B321">
        <v>3.2099999999999755</v>
      </c>
      <c r="C321">
        <v>0.1923076961103706</v>
      </c>
    </row>
    <row r="322" spans="2:3" x14ac:dyDescent="0.25">
      <c r="B322">
        <v>3.2199999999999753</v>
      </c>
      <c r="C322">
        <v>0.1927297588639777</v>
      </c>
    </row>
    <row r="323" spans="2:3" x14ac:dyDescent="0.25">
      <c r="B323">
        <v>3.2299999999999751</v>
      </c>
      <c r="C323">
        <v>0.19315037114067982</v>
      </c>
    </row>
    <row r="324" spans="2:3" x14ac:dyDescent="0.25">
      <c r="B324">
        <v>3.2399999999999749</v>
      </c>
      <c r="C324">
        <v>0.19356953994174411</v>
      </c>
    </row>
    <row r="325" spans="2:3" x14ac:dyDescent="0.25">
      <c r="B325">
        <v>3.2499999999999747</v>
      </c>
      <c r="C325">
        <v>0.19398727222096951</v>
      </c>
    </row>
    <row r="326" spans="2:3" x14ac:dyDescent="0.25">
      <c r="B326">
        <v>3.2599999999999745</v>
      </c>
      <c r="C326">
        <v>0.19440357488511661</v>
      </c>
    </row>
    <row r="327" spans="2:3" x14ac:dyDescent="0.25">
      <c r="B327">
        <v>3.2699999999999743</v>
      </c>
      <c r="C327">
        <v>0.1948184547943346</v>
      </c>
    </row>
    <row r="328" spans="2:3" x14ac:dyDescent="0.25">
      <c r="B328">
        <v>3.279999999999974</v>
      </c>
      <c r="C328">
        <v>0.19523191876258292</v>
      </c>
    </row>
    <row r="329" spans="2:3" x14ac:dyDescent="0.25">
      <c r="B329">
        <v>3.2899999999999738</v>
      </c>
      <c r="C329">
        <v>0.19564397355804891</v>
      </c>
    </row>
    <row r="330" spans="2:3" x14ac:dyDescent="0.25">
      <c r="B330">
        <v>3.2999999999999736</v>
      </c>
      <c r="C330">
        <v>0.19605462590356199</v>
      </c>
    </row>
    <row r="331" spans="2:3" x14ac:dyDescent="0.25">
      <c r="B331">
        <v>3.3099999999999734</v>
      </c>
      <c r="C331">
        <v>0.19646388247700255</v>
      </c>
    </row>
    <row r="332" spans="2:3" x14ac:dyDescent="0.25">
      <c r="B332">
        <v>3.3199999999999732</v>
      </c>
      <c r="C332">
        <v>0.19687174991170781</v>
      </c>
    </row>
    <row r="333" spans="2:3" x14ac:dyDescent="0.25">
      <c r="B333">
        <v>3.329999999999973</v>
      </c>
      <c r="C333">
        <v>0.1972782347968727</v>
      </c>
    </row>
    <row r="334" spans="2:3" x14ac:dyDescent="0.25">
      <c r="B334">
        <v>3.3399999999999728</v>
      </c>
      <c r="C334">
        <v>0.19768334367794743</v>
      </c>
    </row>
    <row r="335" spans="2:3" x14ac:dyDescent="0.25">
      <c r="B335">
        <v>3.3499999999999726</v>
      </c>
      <c r="C335">
        <v>0.19808708305703049</v>
      </c>
    </row>
    <row r="336" spans="2:3" x14ac:dyDescent="0.25">
      <c r="B336">
        <v>3.3599999999999723</v>
      </c>
      <c r="C336">
        <v>0.19848945939325791</v>
      </c>
    </row>
    <row r="337" spans="2:3" x14ac:dyDescent="0.25">
      <c r="B337">
        <v>3.3699999999999721</v>
      </c>
      <c r="C337">
        <v>0.19889047910318863</v>
      </c>
    </row>
    <row r="338" spans="2:3" x14ac:dyDescent="0.25">
      <c r="B338">
        <v>3.3799999999999719</v>
      </c>
      <c r="C338">
        <v>0.19929014856118565</v>
      </c>
    </row>
    <row r="339" spans="2:3" x14ac:dyDescent="0.25">
      <c r="B339">
        <v>3.3899999999999717</v>
      </c>
      <c r="C339">
        <v>0.19968847409979357</v>
      </c>
    </row>
    <row r="340" spans="2:3" x14ac:dyDescent="0.25">
      <c r="B340">
        <v>3.3999999999999715</v>
      </c>
      <c r="C340">
        <v>0.2000854620101121</v>
      </c>
    </row>
    <row r="341" spans="2:3" x14ac:dyDescent="0.25">
      <c r="B341">
        <v>3.4099999999999713</v>
      </c>
      <c r="C341">
        <v>0.20048111854216591</v>
      </c>
    </row>
    <row r="342" spans="2:3" x14ac:dyDescent="0.25">
      <c r="B342">
        <v>3.4199999999999711</v>
      </c>
      <c r="C342">
        <v>0.20087544990527045</v>
      </c>
    </row>
    <row r="343" spans="2:3" x14ac:dyDescent="0.25">
      <c r="B343">
        <v>3.4299999999999708</v>
      </c>
      <c r="C343">
        <v>0.20126846226839437</v>
      </c>
    </row>
    <row r="344" spans="2:3" x14ac:dyDescent="0.25">
      <c r="B344">
        <v>3.4399999999999706</v>
      </c>
      <c r="C344">
        <v>0.20166016176051738</v>
      </c>
    </row>
    <row r="345" spans="2:3" x14ac:dyDescent="0.25">
      <c r="B345">
        <v>3.4499999999999704</v>
      </c>
      <c r="C345">
        <v>0.20205055447098569</v>
      </c>
    </row>
    <row r="346" spans="2:3" x14ac:dyDescent="0.25">
      <c r="B346">
        <v>3.4599999999999702</v>
      </c>
      <c r="C346">
        <v>0.20243964644986262</v>
      </c>
    </row>
    <row r="347" spans="2:3" x14ac:dyDescent="0.25">
      <c r="B347">
        <v>3.46999999999997</v>
      </c>
      <c r="C347">
        <v>0.20282744370827607</v>
      </c>
    </row>
    <row r="348" spans="2:3" x14ac:dyDescent="0.25">
      <c r="B348">
        <v>3.4799999999999698</v>
      </c>
      <c r="C348">
        <v>0.20321395221876282</v>
      </c>
    </row>
    <row r="349" spans="2:3" x14ac:dyDescent="0.25">
      <c r="B349">
        <v>3.4899999999999696</v>
      </c>
      <c r="C349">
        <v>0.20359917791560775</v>
      </c>
    </row>
    <row r="350" spans="2:3" x14ac:dyDescent="0.25">
      <c r="B350">
        <v>3.4999999999999694</v>
      </c>
      <c r="C350">
        <v>0.20398312669518179</v>
      </c>
    </row>
    <row r="351" spans="2:3" x14ac:dyDescent="0.25">
      <c r="B351">
        <v>3.5099999999999691</v>
      </c>
      <c r="C351">
        <v>0.20436580441627422</v>
      </c>
    </row>
    <row r="352" spans="2:3" x14ac:dyDescent="0.25">
      <c r="B352">
        <v>3.5199999999999689</v>
      </c>
      <c r="C352">
        <v>0.20474721690042258</v>
      </c>
    </row>
    <row r="353" spans="2:3" x14ac:dyDescent="0.25">
      <c r="B353">
        <v>3.5299999999999687</v>
      </c>
      <c r="C353">
        <v>0.20512736993223943</v>
      </c>
    </row>
    <row r="354" spans="2:3" x14ac:dyDescent="0.25">
      <c r="B354">
        <v>3.5399999999999685</v>
      </c>
      <c r="C354">
        <v>0.20550626925973448</v>
      </c>
    </row>
    <row r="355" spans="2:3" x14ac:dyDescent="0.25">
      <c r="B355">
        <v>3.5499999999999683</v>
      </c>
      <c r="C355">
        <v>0.20588392059463462</v>
      </c>
    </row>
    <row r="356" spans="2:3" x14ac:dyDescent="0.25">
      <c r="B356">
        <v>3.5599999999999681</v>
      </c>
      <c r="C356">
        <v>0.20626032961269983</v>
      </c>
    </row>
    <row r="357" spans="2:3" x14ac:dyDescent="0.25">
      <c r="B357">
        <v>3.5699999999999679</v>
      </c>
      <c r="C357">
        <v>0.20663550195403607</v>
      </c>
    </row>
    <row r="358" spans="2:3" x14ac:dyDescent="0.25">
      <c r="B358">
        <v>3.5799999999999677</v>
      </c>
      <c r="C358">
        <v>0.20700944322340487</v>
      </c>
    </row>
    <row r="359" spans="2:3" x14ac:dyDescent="0.25">
      <c r="B359">
        <v>3.5899999999999674</v>
      </c>
      <c r="C359">
        <v>0.20738215899052959</v>
      </c>
    </row>
    <row r="360" spans="2:3" x14ac:dyDescent="0.25">
      <c r="B360">
        <v>3.5999999999999672</v>
      </c>
      <c r="C360">
        <v>0.20775365479039834</v>
      </c>
    </row>
    <row r="361" spans="2:3" x14ac:dyDescent="0.25">
      <c r="B361">
        <v>3.609999999999967</v>
      </c>
      <c r="C361">
        <v>0.20812393612356397</v>
      </c>
    </row>
    <row r="362" spans="2:3" x14ac:dyDescent="0.25">
      <c r="B362">
        <v>3.6199999999999668</v>
      </c>
      <c r="C362">
        <v>0.20849300845644098</v>
      </c>
    </row>
    <row r="363" spans="2:3" x14ac:dyDescent="0.25">
      <c r="B363">
        <v>3.6299999999999666</v>
      </c>
      <c r="C363">
        <v>0.20886087722159888</v>
      </c>
    </row>
    <row r="364" spans="2:3" x14ac:dyDescent="0.25">
      <c r="B364">
        <v>3.6399999999999664</v>
      </c>
      <c r="C364">
        <v>0.20922754781805269</v>
      </c>
    </row>
    <row r="365" spans="2:3" x14ac:dyDescent="0.25">
      <c r="B365">
        <v>3.6499999999999662</v>
      </c>
      <c r="C365">
        <v>0.20959302561155066</v>
      </c>
    </row>
    <row r="366" spans="2:3" x14ac:dyDescent="0.25">
      <c r="B366">
        <v>3.6599999999999659</v>
      </c>
      <c r="C366">
        <v>0.20995731593485831</v>
      </c>
    </row>
    <row r="367" spans="2:3" x14ac:dyDescent="0.25">
      <c r="B367">
        <v>3.6699999999999657</v>
      </c>
      <c r="C367">
        <v>0.21032042408804008</v>
      </c>
    </row>
    <row r="368" spans="2:3" x14ac:dyDescent="0.25">
      <c r="B368">
        <v>3.6799999999999655</v>
      </c>
      <c r="C368">
        <v>0.21068235533873772</v>
      </c>
    </row>
    <row r="369" spans="2:3" x14ac:dyDescent="0.25">
      <c r="B369">
        <v>3.6899999999999653</v>
      </c>
      <c r="C369">
        <v>0.21104311492244573</v>
      </c>
    </row>
    <row r="370" spans="2:3" x14ac:dyDescent="0.25">
      <c r="B370">
        <v>3.6999999999999651</v>
      </c>
      <c r="C370">
        <v>0.21140270804278413</v>
      </c>
    </row>
    <row r="371" spans="2:3" x14ac:dyDescent="0.25">
      <c r="B371">
        <v>3.7099999999999649</v>
      </c>
      <c r="C371">
        <v>0.21176113987176787</v>
      </c>
    </row>
    <row r="372" spans="2:3" x14ac:dyDescent="0.25">
      <c r="B372">
        <v>3.7199999999999647</v>
      </c>
      <c r="C372">
        <v>0.21211841555007394</v>
      </c>
    </row>
    <row r="373" spans="2:3" x14ac:dyDescent="0.25">
      <c r="B373">
        <v>3.7299999999999645</v>
      </c>
      <c r="C373">
        <v>0.21247454018730533</v>
      </c>
    </row>
    <row r="374" spans="2:3" x14ac:dyDescent="0.25">
      <c r="B374">
        <v>3.7399999999999642</v>
      </c>
      <c r="C374">
        <v>0.21282951886225235</v>
      </c>
    </row>
    <row r="375" spans="2:3" x14ac:dyDescent="0.25">
      <c r="B375">
        <v>3.749999999999964</v>
      </c>
      <c r="C375">
        <v>0.21318335662315099</v>
      </c>
    </row>
    <row r="376" spans="2:3" x14ac:dyDescent="0.25">
      <c r="B376">
        <v>3.7599999999999638</v>
      </c>
      <c r="C376">
        <v>0.21353605848793866</v>
      </c>
    </row>
    <row r="377" spans="2:3" x14ac:dyDescent="0.25">
      <c r="B377">
        <v>3.7699999999999636</v>
      </c>
      <c r="C377">
        <v>0.21388762944450751</v>
      </c>
    </row>
    <row r="378" spans="2:3" x14ac:dyDescent="0.25">
      <c r="B378">
        <v>3.7799999999999634</v>
      </c>
      <c r="C378">
        <v>0.21423807445095452</v>
      </c>
    </row>
    <row r="379" spans="2:3" x14ac:dyDescent="0.25">
      <c r="B379">
        <v>3.7899999999999632</v>
      </c>
      <c r="C379">
        <v>0.21458739843582944</v>
      </c>
    </row>
    <row r="380" spans="2:3" x14ac:dyDescent="0.25">
      <c r="B380">
        <v>3.799999999999963</v>
      </c>
      <c r="C380">
        <v>0.21493560629837968</v>
      </c>
    </row>
    <row r="381" spans="2:3" x14ac:dyDescent="0.25">
      <c r="B381">
        <v>3.8099999999999627</v>
      </c>
      <c r="C381">
        <v>0.21528270290879331</v>
      </c>
    </row>
    <row r="382" spans="2:3" x14ac:dyDescent="0.25">
      <c r="B382">
        <v>3.8199999999999625</v>
      </c>
      <c r="C382">
        <v>0.21562869310843841</v>
      </c>
    </row>
    <row r="383" spans="2:3" x14ac:dyDescent="0.25">
      <c r="B383">
        <v>3.8299999999999623</v>
      </c>
      <c r="C383">
        <v>0.21597358171010089</v>
      </c>
    </row>
    <row r="384" spans="2:3" x14ac:dyDescent="0.25">
      <c r="B384">
        <v>3.8399999999999621</v>
      </c>
      <c r="C384">
        <v>0.21631737349821964</v>
      </c>
    </row>
    <row r="385" spans="2:3" x14ac:dyDescent="0.25">
      <c r="B385">
        <v>3.8499999999999619</v>
      </c>
      <c r="C385">
        <v>0.21666007322911854</v>
      </c>
    </row>
    <row r="386" spans="2:3" x14ac:dyDescent="0.25">
      <c r="B386">
        <v>3.8599999999999617</v>
      </c>
      <c r="C386">
        <v>0.21700168563123653</v>
      </c>
    </row>
    <row r="387" spans="2:3" x14ac:dyDescent="0.25">
      <c r="B387">
        <v>3.8699999999999615</v>
      </c>
      <c r="C387">
        <v>0.21734221540535575</v>
      </c>
    </row>
    <row r="388" spans="2:3" x14ac:dyDescent="0.25">
      <c r="B388">
        <v>3.8799999999999613</v>
      </c>
      <c r="C388">
        <v>0.21768166722482593</v>
      </c>
    </row>
    <row r="389" spans="2:3" x14ac:dyDescent="0.25">
      <c r="B389">
        <v>3.889999999999961</v>
      </c>
      <c r="C389">
        <v>0.21802004573578793</v>
      </c>
    </row>
    <row r="390" spans="2:3" x14ac:dyDescent="0.25">
      <c r="B390">
        <v>3.8999999999999608</v>
      </c>
      <c r="C390">
        <v>0.21835735555739375</v>
      </c>
    </row>
    <row r="391" spans="2:3" x14ac:dyDescent="0.25">
      <c r="B391">
        <v>3.9099999999999606</v>
      </c>
      <c r="C391">
        <v>0.21869360128202495</v>
      </c>
    </row>
    <row r="392" spans="2:3" x14ac:dyDescent="0.25">
      <c r="B392">
        <v>3.9199999999999604</v>
      </c>
      <c r="C392">
        <v>0.21902878747550858</v>
      </c>
    </row>
    <row r="393" spans="2:3" x14ac:dyDescent="0.25">
      <c r="B393">
        <v>3.9299999999999602</v>
      </c>
      <c r="C393">
        <v>0.21936291867733057</v>
      </c>
    </row>
    <row r="394" spans="2:3" x14ac:dyDescent="0.25">
      <c r="B394">
        <v>3.93999999999996</v>
      </c>
      <c r="C394">
        <v>0.21969599940084725</v>
      </c>
    </row>
    <row r="395" spans="2:3" x14ac:dyDescent="0.25">
      <c r="B395">
        <v>3.9499999999999598</v>
      </c>
      <c r="C395">
        <v>0.22002803413349464</v>
      </c>
    </row>
    <row r="396" spans="2:3" x14ac:dyDescent="0.25">
      <c r="B396">
        <v>3.9599999999999596</v>
      </c>
      <c r="C396">
        <v>0.22035902733699508</v>
      </c>
    </row>
    <row r="397" spans="2:3" x14ac:dyDescent="0.25">
      <c r="B397">
        <v>3.9699999999999593</v>
      </c>
      <c r="C397">
        <v>0.22068898344756244</v>
      </c>
    </row>
    <row r="398" spans="2:3" x14ac:dyDescent="0.25">
      <c r="B398">
        <v>3.9799999999999591</v>
      </c>
      <c r="C398">
        <v>0.22101790687610459</v>
      </c>
    </row>
    <row r="399" spans="2:3" x14ac:dyDescent="0.25">
      <c r="B399">
        <v>3.9899999999999589</v>
      </c>
      <c r="C399">
        <v>0.22134580200842396</v>
      </c>
    </row>
    <row r="400" spans="2:3" x14ac:dyDescent="0.25">
      <c r="B400">
        <v>3.9999999999999587</v>
      </c>
      <c r="C400">
        <v>0.22167267320541589</v>
      </c>
    </row>
    <row r="401" spans="2:3" x14ac:dyDescent="0.25">
      <c r="B401">
        <v>4.0099999999999589</v>
      </c>
      <c r="C401">
        <v>0.22199852480326571</v>
      </c>
    </row>
    <row r="402" spans="2:3" x14ac:dyDescent="0.25">
      <c r="B402">
        <v>4.0199999999999587</v>
      </c>
      <c r="C402">
        <v>0.22232336111364207</v>
      </c>
    </row>
    <row r="403" spans="2:3" x14ac:dyDescent="0.25">
      <c r="B403">
        <v>4.0299999999999585</v>
      </c>
      <c r="C403">
        <v>0.22264718642388998</v>
      </c>
    </row>
    <row r="404" spans="2:3" x14ac:dyDescent="0.25">
      <c r="B404">
        <v>4.0399999999999583</v>
      </c>
      <c r="C404">
        <v>0.22297000499722103</v>
      </c>
    </row>
    <row r="405" spans="2:3" x14ac:dyDescent="0.25">
      <c r="B405">
        <v>4.0499999999999581</v>
      </c>
      <c r="C405">
        <v>0.22329182107290196</v>
      </c>
    </row>
    <row r="406" spans="2:3" x14ac:dyDescent="0.25">
      <c r="B406">
        <v>4.0599999999999579</v>
      </c>
      <c r="C406">
        <v>0.22361263886644034</v>
      </c>
    </row>
    <row r="407" spans="2:3" x14ac:dyDescent="0.25">
      <c r="B407">
        <v>4.0699999999999577</v>
      </c>
      <c r="C407">
        <v>0.22393246256977015</v>
      </c>
    </row>
    <row r="408" spans="2:3" x14ac:dyDescent="0.25">
      <c r="B408">
        <v>4.0799999999999574</v>
      </c>
      <c r="C408">
        <v>0.22425129635143337</v>
      </c>
    </row>
    <row r="409" spans="2:3" x14ac:dyDescent="0.25">
      <c r="B409">
        <v>4.0899999999999572</v>
      </c>
      <c r="C409">
        <v>0.22456914435676137</v>
      </c>
    </row>
    <row r="410" spans="2:3" x14ac:dyDescent="0.25">
      <c r="B410">
        <v>4.099999999999957</v>
      </c>
      <c r="C410">
        <v>0.22488601070805356</v>
      </c>
    </row>
    <row r="411" spans="2:3" x14ac:dyDescent="0.25">
      <c r="B411">
        <v>4.1099999999999568</v>
      </c>
      <c r="C411">
        <v>0.22520189950475422</v>
      </c>
    </row>
    <row r="412" spans="2:3" x14ac:dyDescent="0.25">
      <c r="B412">
        <v>4.1199999999999566</v>
      </c>
      <c r="C412">
        <v>0.22551681482362804</v>
      </c>
    </row>
    <row r="413" spans="2:3" x14ac:dyDescent="0.25">
      <c r="B413">
        <v>4.1299999999999564</v>
      </c>
      <c r="C413">
        <v>0.22583076071893315</v>
      </c>
    </row>
    <row r="414" spans="2:3" x14ac:dyDescent="0.25">
      <c r="B414">
        <v>4.1399999999999562</v>
      </c>
      <c r="C414">
        <v>0.22614374122259323</v>
      </c>
    </row>
    <row r="415" spans="2:3" x14ac:dyDescent="0.25">
      <c r="B415">
        <v>4.1499999999999559</v>
      </c>
      <c r="C415">
        <v>0.22645576034436657</v>
      </c>
    </row>
    <row r="416" spans="2:3" x14ac:dyDescent="0.25">
      <c r="B416">
        <v>4.1599999999999557</v>
      </c>
      <c r="C416">
        <v>0.22676682207201529</v>
      </c>
    </row>
    <row r="417" spans="2:3" x14ac:dyDescent="0.25">
      <c r="B417">
        <v>4.1699999999999555</v>
      </c>
      <c r="C417">
        <v>0.22707693037147064</v>
      </c>
    </row>
    <row r="418" spans="2:3" x14ac:dyDescent="0.25">
      <c r="B418">
        <v>4.1799999999999553</v>
      </c>
      <c r="C418">
        <v>0.22738608918699868</v>
      </c>
    </row>
    <row r="419" spans="2:3" x14ac:dyDescent="0.25">
      <c r="B419">
        <v>4.1899999999999551</v>
      </c>
      <c r="C419">
        <v>0.22769430244136277</v>
      </c>
    </row>
    <row r="420" spans="2:3" x14ac:dyDescent="0.25">
      <c r="B420">
        <v>4.1999999999999549</v>
      </c>
      <c r="C420">
        <v>0.22800157403598503</v>
      </c>
    </row>
    <row r="421" spans="2:3" x14ac:dyDescent="0.25">
      <c r="B421">
        <v>4.2099999999999547</v>
      </c>
      <c r="C421">
        <v>0.22830790785110641</v>
      </c>
    </row>
    <row r="422" spans="2:3" x14ac:dyDescent="0.25">
      <c r="B422">
        <v>4.2199999999999545</v>
      </c>
      <c r="C422">
        <v>0.22861330774594438</v>
      </c>
    </row>
    <row r="423" spans="2:3" x14ac:dyDescent="0.25">
      <c r="B423">
        <v>4.2299999999999542</v>
      </c>
      <c r="C423">
        <v>0.22891777755884996</v>
      </c>
    </row>
    <row r="424" spans="2:3" x14ac:dyDescent="0.25">
      <c r="B424">
        <v>4.239999999999954</v>
      </c>
      <c r="C424">
        <v>0.22922132110746224</v>
      </c>
    </row>
    <row r="425" spans="2:3" x14ac:dyDescent="0.25">
      <c r="B425">
        <v>4.2499999999999538</v>
      </c>
      <c r="C425">
        <v>0.22952394218886227</v>
      </c>
    </row>
    <row r="426" spans="2:3" x14ac:dyDescent="0.25">
      <c r="B426">
        <v>4.2599999999999536</v>
      </c>
      <c r="C426">
        <v>0.22982564457972451</v>
      </c>
    </row>
    <row r="427" spans="2:3" x14ac:dyDescent="0.25">
      <c r="B427">
        <v>4.2699999999999534</v>
      </c>
      <c r="C427">
        <v>0.23012643203646746</v>
      </c>
    </row>
    <row r="428" spans="2:3" x14ac:dyDescent="0.25">
      <c r="B428">
        <v>4.2799999999999532</v>
      </c>
      <c r="C428">
        <v>0.23042630829540225</v>
      </c>
    </row>
    <row r="429" spans="2:3" x14ac:dyDescent="0.25">
      <c r="B429">
        <v>4.289999999999953</v>
      </c>
      <c r="C429">
        <v>0.23072527707288054</v>
      </c>
    </row>
    <row r="430" spans="2:3" x14ac:dyDescent="0.25">
      <c r="B430">
        <v>4.2999999999999527</v>
      </c>
      <c r="C430">
        <v>0.23102334206543956</v>
      </c>
    </row>
    <row r="431" spans="2:3" x14ac:dyDescent="0.25">
      <c r="B431">
        <v>4.3099999999999525</v>
      </c>
      <c r="C431">
        <v>0.23132050694994746</v>
      </c>
    </row>
    <row r="432" spans="2:3" x14ac:dyDescent="0.25">
      <c r="B432">
        <v>4.3199999999999523</v>
      </c>
      <c r="C432">
        <v>0.2316167753837457</v>
      </c>
    </row>
    <row r="433" spans="2:3" x14ac:dyDescent="0.25">
      <c r="B433">
        <v>4.3299999999999521</v>
      </c>
      <c r="C433">
        <v>0.23191215100479079</v>
      </c>
    </row>
    <row r="434" spans="2:3" x14ac:dyDescent="0.25">
      <c r="B434">
        <v>4.3399999999999519</v>
      </c>
      <c r="C434">
        <v>0.23220663743179468</v>
      </c>
    </row>
    <row r="435" spans="2:3" x14ac:dyDescent="0.25">
      <c r="B435">
        <v>4.3499999999999517</v>
      </c>
      <c r="C435">
        <v>0.23250023826436356</v>
      </c>
    </row>
    <row r="436" spans="2:3" x14ac:dyDescent="0.25">
      <c r="B436">
        <v>4.3599999999999515</v>
      </c>
      <c r="C436">
        <v>0.23279295708313477</v>
      </c>
    </row>
    <row r="437" spans="2:3" x14ac:dyDescent="0.25">
      <c r="B437">
        <v>4.3699999999999513</v>
      </c>
      <c r="C437">
        <v>0.23308479744991367</v>
      </c>
    </row>
    <row r="438" spans="2:3" x14ac:dyDescent="0.25">
      <c r="B438">
        <v>4.379999999999951</v>
      </c>
      <c r="C438">
        <v>0.23337576290780784</v>
      </c>
    </row>
    <row r="439" spans="2:3" x14ac:dyDescent="0.25">
      <c r="B439">
        <v>4.3899999999999508</v>
      </c>
      <c r="C439">
        <v>0.23366585698136072</v>
      </c>
    </row>
    <row r="440" spans="2:3" x14ac:dyDescent="0.25">
      <c r="B440">
        <v>4.3999999999999506</v>
      </c>
      <c r="C440">
        <v>0.23395508317668384</v>
      </c>
    </row>
    <row r="441" spans="2:3" x14ac:dyDescent="0.25">
      <c r="B441">
        <v>4.4099999999999504</v>
      </c>
      <c r="C441">
        <v>0.23424344498158742</v>
      </c>
    </row>
    <row r="442" spans="2:3" x14ac:dyDescent="0.25">
      <c r="B442">
        <v>4.4199999999999502</v>
      </c>
      <c r="C442">
        <v>0.23453094586571002</v>
      </c>
    </row>
    <row r="443" spans="2:3" x14ac:dyDescent="0.25">
      <c r="B443">
        <v>4.42999999999995</v>
      </c>
      <c r="C443">
        <v>0.23481758928064717</v>
      </c>
    </row>
    <row r="444" spans="2:3" x14ac:dyDescent="0.25">
      <c r="B444">
        <v>4.4399999999999498</v>
      </c>
      <c r="C444">
        <v>0.23510337866007811</v>
      </c>
    </row>
    <row r="445" spans="2:3" x14ac:dyDescent="0.25">
      <c r="B445">
        <v>4.4499999999999496</v>
      </c>
      <c r="C445">
        <v>0.2353883174198915</v>
      </c>
    </row>
    <row r="446" spans="2:3" x14ac:dyDescent="0.25">
      <c r="B446">
        <v>4.4599999999999493</v>
      </c>
      <c r="C446">
        <v>0.23567240895831035</v>
      </c>
    </row>
    <row r="447" spans="2:3" x14ac:dyDescent="0.25">
      <c r="B447">
        <v>4.4699999999999491</v>
      </c>
      <c r="C447">
        <v>0.23595565665601556</v>
      </c>
    </row>
    <row r="448" spans="2:3" x14ac:dyDescent="0.25">
      <c r="B448">
        <v>4.4799999999999489</v>
      </c>
      <c r="C448">
        <v>0.23623806387626786</v>
      </c>
    </row>
    <row r="449" spans="2:3" x14ac:dyDescent="0.25">
      <c r="B449">
        <v>4.4899999999999487</v>
      </c>
      <c r="C449">
        <v>0.23651963396502892</v>
      </c>
    </row>
    <row r="450" spans="2:3" x14ac:dyDescent="0.25">
      <c r="B450">
        <v>4.4999999999999485</v>
      </c>
      <c r="C450">
        <v>0.23680037025108155</v>
      </c>
    </row>
    <row r="451" spans="2:3" x14ac:dyDescent="0.25">
      <c r="B451">
        <v>4.5099999999999483</v>
      </c>
      <c r="C451">
        <v>0.23708027604614812</v>
      </c>
    </row>
    <row r="452" spans="2:3" x14ac:dyDescent="0.25">
      <c r="B452">
        <v>4.5199999999999481</v>
      </c>
      <c r="C452">
        <v>0.2373593546450084</v>
      </c>
    </row>
    <row r="453" spans="2:3" x14ac:dyDescent="0.25">
      <c r="B453">
        <v>4.5299999999999478</v>
      </c>
      <c r="C453">
        <v>0.23763760932561606</v>
      </c>
    </row>
    <row r="454" spans="2:3" x14ac:dyDescent="0.25">
      <c r="B454">
        <v>4.5399999999999476</v>
      </c>
      <c r="C454">
        <v>0.2379150433492144</v>
      </c>
    </row>
    <row r="455" spans="2:3" x14ac:dyDescent="0.25">
      <c r="B455">
        <v>4.5499999999999474</v>
      </c>
      <c r="C455">
        <v>0.23819165996044997</v>
      </c>
    </row>
    <row r="456" spans="2:3" x14ac:dyDescent="0.25">
      <c r="B456">
        <v>4.5599999999999472</v>
      </c>
      <c r="C456">
        <v>0.23846746238748651</v>
      </c>
    </row>
    <row r="457" spans="2:3" x14ac:dyDescent="0.25">
      <c r="B457">
        <v>4.569999999999947</v>
      </c>
      <c r="C457">
        <v>0.23874245384211673</v>
      </c>
    </row>
    <row r="458" spans="2:3" x14ac:dyDescent="0.25">
      <c r="B458">
        <v>4.5799999999999468</v>
      </c>
      <c r="C458">
        <v>0.23901663751987381</v>
      </c>
    </row>
    <row r="459" spans="2:3" x14ac:dyDescent="0.25">
      <c r="B459">
        <v>4.5899999999999466</v>
      </c>
      <c r="C459">
        <v>0.23929001660014132</v>
      </c>
    </row>
    <row r="460" spans="2:3" x14ac:dyDescent="0.25">
      <c r="B460">
        <v>4.5999999999999464</v>
      </c>
      <c r="C460">
        <v>0.23956259424626211</v>
      </c>
    </row>
    <row r="461" spans="2:3" x14ac:dyDescent="0.25">
      <c r="B461">
        <v>4.6099999999999461</v>
      </c>
      <c r="C461">
        <v>0.2398343736056468</v>
      </c>
    </row>
    <row r="462" spans="2:3" x14ac:dyDescent="0.25">
      <c r="B462">
        <v>4.6199999999999459</v>
      </c>
      <c r="C462">
        <v>0.2401053578098804</v>
      </c>
    </row>
    <row r="463" spans="2:3" x14ac:dyDescent="0.25">
      <c r="B463">
        <v>4.6299999999999457</v>
      </c>
      <c r="C463">
        <v>0.24037554997482874</v>
      </c>
    </row>
    <row r="464" spans="2:3" x14ac:dyDescent="0.25">
      <c r="B464">
        <v>4.6399999999999455</v>
      </c>
      <c r="C464">
        <v>0.24064495320074339</v>
      </c>
    </row>
    <row r="465" spans="2:3" x14ac:dyDescent="0.25">
      <c r="B465">
        <v>4.6499999999999453</v>
      </c>
      <c r="C465">
        <v>0.24091357057236565</v>
      </c>
    </row>
    <row r="466" spans="2:3" x14ac:dyDescent="0.25">
      <c r="B466">
        <v>4.6599999999999451</v>
      </c>
      <c r="C466">
        <v>0.24118140515903005</v>
      </c>
    </row>
    <row r="467" spans="2:3" x14ac:dyDescent="0.25">
      <c r="B467">
        <v>4.6699999999999449</v>
      </c>
      <c r="C467">
        <v>0.24144846001476625</v>
      </c>
    </row>
    <row r="468" spans="2:3" x14ac:dyDescent="0.25">
      <c r="B468">
        <v>4.6799999999999446</v>
      </c>
      <c r="C468">
        <v>0.24171473817840061</v>
      </c>
    </row>
    <row r="469" spans="2:3" x14ac:dyDescent="0.25">
      <c r="B469">
        <v>4.6899999999999444</v>
      </c>
      <c r="C469">
        <v>0.24198024267365623</v>
      </c>
    </row>
    <row r="470" spans="2:3" x14ac:dyDescent="0.25">
      <c r="B470">
        <v>4.6999999999999442</v>
      </c>
      <c r="C470">
        <v>0.24224497650925264</v>
      </c>
    </row>
    <row r="471" spans="2:3" x14ac:dyDescent="0.25">
      <c r="B471">
        <v>4.709999999999944</v>
      </c>
      <c r="C471">
        <v>0.24250894267900436</v>
      </c>
    </row>
    <row r="472" spans="2:3" x14ac:dyDescent="0.25">
      <c r="B472">
        <v>4.7199999999999438</v>
      </c>
      <c r="C472">
        <v>0.24277214416191834</v>
      </c>
    </row>
    <row r="473" spans="2:3" x14ac:dyDescent="0.25">
      <c r="B473">
        <v>4.7299999999999436</v>
      </c>
      <c r="C473">
        <v>0.24303458392229088</v>
      </c>
    </row>
    <row r="474" spans="2:3" x14ac:dyDescent="0.25">
      <c r="B474">
        <v>4.7399999999999434</v>
      </c>
      <c r="C474">
        <v>0.24329626490980344</v>
      </c>
    </row>
    <row r="475" spans="2:3" x14ac:dyDescent="0.25">
      <c r="B475">
        <v>4.7499999999999432</v>
      </c>
      <c r="C475">
        <v>0.24355719005961801</v>
      </c>
    </row>
    <row r="476" spans="2:3" x14ac:dyDescent="0.25">
      <c r="B476">
        <v>4.7599999999999429</v>
      </c>
      <c r="C476">
        <v>0.24381736229247092</v>
      </c>
    </row>
    <row r="477" spans="2:3" x14ac:dyDescent="0.25">
      <c r="B477">
        <v>4.7699999999999427</v>
      </c>
      <c r="C477">
        <v>0.24407678451476592</v>
      </c>
    </row>
    <row r="478" spans="2:3" x14ac:dyDescent="0.25">
      <c r="B478">
        <v>4.7799999999999425</v>
      </c>
      <c r="C478">
        <v>0.24433545961866771</v>
      </c>
    </row>
    <row r="479" spans="2:3" x14ac:dyDescent="0.25">
      <c r="B479">
        <v>4.7899999999999423</v>
      </c>
      <c r="C479">
        <v>0.24459339048219259</v>
      </c>
    </row>
    <row r="480" spans="2:3" x14ac:dyDescent="0.25">
      <c r="B480">
        <v>4.7999999999999421</v>
      </c>
      <c r="C480">
        <v>0.24485057996929988</v>
      </c>
    </row>
    <row r="481" spans="2:3" x14ac:dyDescent="0.25">
      <c r="B481">
        <v>4.8099999999999419</v>
      </c>
      <c r="C481">
        <v>0.24510703092998201</v>
      </c>
    </row>
    <row r="482" spans="2:3" x14ac:dyDescent="0.25">
      <c r="B482">
        <v>4.8199999999999417</v>
      </c>
      <c r="C482">
        <v>0.24536274620035328</v>
      </c>
    </row>
    <row r="483" spans="2:3" x14ac:dyDescent="0.25">
      <c r="B483">
        <v>4.8299999999999415</v>
      </c>
      <c r="C483">
        <v>0.24561772860273928</v>
      </c>
    </row>
    <row r="484" spans="2:3" x14ac:dyDescent="0.25">
      <c r="B484">
        <v>4.8399999999999412</v>
      </c>
      <c r="C484">
        <v>0.2458719809457636</v>
      </c>
    </row>
    <row r="485" spans="2:3" x14ac:dyDescent="0.25">
      <c r="B485">
        <v>4.849999999999941</v>
      </c>
      <c r="C485">
        <v>0.24612550602443567</v>
      </c>
    </row>
    <row r="486" spans="2:3" x14ac:dyDescent="0.25">
      <c r="B486">
        <v>4.8599999999999408</v>
      </c>
      <c r="C486">
        <v>0.2463783066202363</v>
      </c>
    </row>
    <row r="487" spans="2:3" x14ac:dyDescent="0.25">
      <c r="B487">
        <v>4.8699999999999406</v>
      </c>
      <c r="C487">
        <v>0.24663038550120339</v>
      </c>
    </row>
    <row r="488" spans="2:3" x14ac:dyDescent="0.25">
      <c r="B488">
        <v>4.8799999999999404</v>
      </c>
      <c r="C488">
        <v>0.24688174542201685</v>
      </c>
    </row>
    <row r="489" spans="2:3" x14ac:dyDescent="0.25">
      <c r="B489">
        <v>4.8899999999999402</v>
      </c>
      <c r="C489">
        <v>0.24713238912408228</v>
      </c>
    </row>
    <row r="490" spans="2:3" x14ac:dyDescent="0.25">
      <c r="B490">
        <v>4.89999999999994</v>
      </c>
      <c r="C490">
        <v>0.24738231933561433</v>
      </c>
    </row>
    <row r="491" spans="2:3" x14ac:dyDescent="0.25">
      <c r="B491">
        <v>4.9099999999999397</v>
      </c>
      <c r="C491">
        <v>0.24763153877171903</v>
      </c>
    </row>
    <row r="492" spans="2:3" x14ac:dyDescent="0.25">
      <c r="B492">
        <v>4.9199999999999395</v>
      </c>
      <c r="C492">
        <v>0.24788005013447609</v>
      </c>
    </row>
    <row r="493" spans="2:3" x14ac:dyDescent="0.25">
      <c r="B493">
        <v>4.9299999999999393</v>
      </c>
      <c r="C493">
        <v>0.24812785611301957</v>
      </c>
    </row>
    <row r="494" spans="2:3" x14ac:dyDescent="0.25">
      <c r="B494">
        <v>4.9399999999999391</v>
      </c>
      <c r="C494">
        <v>0.24837495938361864</v>
      </c>
    </row>
    <row r="495" spans="2:3" x14ac:dyDescent="0.25">
      <c r="B495">
        <v>4.9499999999999389</v>
      </c>
      <c r="C495">
        <v>0.24862136260975701</v>
      </c>
    </row>
    <row r="496" spans="2:3" x14ac:dyDescent="0.25">
      <c r="B496">
        <v>4.9599999999999387</v>
      </c>
      <c r="C496">
        <v>0.24886706844221237</v>
      </c>
    </row>
    <row r="497" spans="2:3" x14ac:dyDescent="0.25">
      <c r="B497">
        <v>4.9699999999999385</v>
      </c>
      <c r="C497">
        <v>0.24911207951913453</v>
      </c>
    </row>
    <row r="498" spans="2:3" x14ac:dyDescent="0.25">
      <c r="B498">
        <v>4.9799999999999383</v>
      </c>
      <c r="C498">
        <v>0.24935639846612329</v>
      </c>
    </row>
    <row r="499" spans="2:3" x14ac:dyDescent="0.25">
      <c r="B499">
        <v>4.989999999999938</v>
      </c>
      <c r="C499">
        <v>0.24960002789630553</v>
      </c>
    </row>
    <row r="500" spans="2:3" x14ac:dyDescent="0.25">
      <c r="B500">
        <v>4.9999999999999378</v>
      </c>
      <c r="C500">
        <v>0.24984297041041142</v>
      </c>
    </row>
    <row r="501" spans="2:3" x14ac:dyDescent="0.25">
      <c r="B501">
        <v>5.0099999999999376</v>
      </c>
      <c r="C501">
        <v>0.25008522859685084</v>
      </c>
    </row>
    <row r="502" spans="2:3" x14ac:dyDescent="0.25">
      <c r="B502">
        <v>5.0199999999999374</v>
      </c>
      <c r="C502">
        <v>0.25032680503178784</v>
      </c>
    </row>
    <row r="503" spans="2:3" x14ac:dyDescent="0.25">
      <c r="B503">
        <v>5.0299999999999372</v>
      </c>
      <c r="C503">
        <v>0.25056770227921549</v>
      </c>
    </row>
    <row r="504" spans="2:3" x14ac:dyDescent="0.25">
      <c r="B504">
        <v>5.039999999999937</v>
      </c>
      <c r="C504">
        <v>0.25080792289102993</v>
      </c>
    </row>
    <row r="505" spans="2:3" x14ac:dyDescent="0.25">
      <c r="B505">
        <v>5.0499999999999368</v>
      </c>
      <c r="C505">
        <v>0.25104746940710371</v>
      </c>
    </row>
    <row r="506" spans="2:3" x14ac:dyDescent="0.25">
      <c r="B506">
        <v>5.0599999999999365</v>
      </c>
      <c r="C506">
        <v>0.25128634435535813</v>
      </c>
    </row>
    <row r="507" spans="2:3" x14ac:dyDescent="0.25">
      <c r="B507">
        <v>5.0699999999999363</v>
      </c>
      <c r="C507">
        <v>0.25152455025183584</v>
      </c>
    </row>
    <row r="508" spans="2:3" x14ac:dyDescent="0.25">
      <c r="B508">
        <v>5.0799999999999361</v>
      </c>
      <c r="C508">
        <v>0.25176208960077201</v>
      </c>
    </row>
    <row r="509" spans="2:3" x14ac:dyDescent="0.25">
      <c r="B509">
        <v>5.0899999999999359</v>
      </c>
      <c r="C509">
        <v>0.25199896489466539</v>
      </c>
    </row>
    <row r="510" spans="2:3" x14ac:dyDescent="0.25">
      <c r="B510">
        <v>5.0999999999999357</v>
      </c>
      <c r="C510">
        <v>0.2522351786143488</v>
      </c>
    </row>
    <row r="511" spans="2:3" x14ac:dyDescent="0.25">
      <c r="B511">
        <v>5.1099999999999355</v>
      </c>
      <c r="C511">
        <v>0.25247073322905872</v>
      </c>
    </row>
    <row r="512" spans="2:3" x14ac:dyDescent="0.25">
      <c r="B512">
        <v>5.1199999999999353</v>
      </c>
      <c r="C512">
        <v>0.25270563119650463</v>
      </c>
    </row>
    <row r="513" spans="2:3" x14ac:dyDescent="0.25">
      <c r="B513">
        <v>5.1299999999999351</v>
      </c>
      <c r="C513">
        <v>0.25293987496293768</v>
      </c>
    </row>
    <row r="514" spans="2:3" x14ac:dyDescent="0.25">
      <c r="B514">
        <v>5.1399999999999348</v>
      </c>
      <c r="C514">
        <v>0.25317346696321874</v>
      </c>
    </row>
    <row r="515" spans="2:3" x14ac:dyDescent="0.25">
      <c r="B515">
        <v>5.1499999999999346</v>
      </c>
      <c r="C515">
        <v>0.25340640962088606</v>
      </c>
    </row>
    <row r="516" spans="2:3" x14ac:dyDescent="0.25">
      <c r="B516">
        <v>5.1599999999999344</v>
      </c>
      <c r="C516">
        <v>0.25363870534822208</v>
      </c>
    </row>
    <row r="517" spans="2:3" x14ac:dyDescent="0.25">
      <c r="B517">
        <v>5.1699999999999342</v>
      </c>
      <c r="C517">
        <v>0.25387035654632023</v>
      </c>
    </row>
    <row r="518" spans="2:3" x14ac:dyDescent="0.25">
      <c r="B518">
        <v>5.179999999999934</v>
      </c>
      <c r="C518">
        <v>0.25410136560515062</v>
      </c>
    </row>
    <row r="519" spans="2:3" x14ac:dyDescent="0.25">
      <c r="B519">
        <v>5.1899999999999338</v>
      </c>
      <c r="C519">
        <v>0.25433173490362587</v>
      </c>
    </row>
    <row r="520" spans="2:3" x14ac:dyDescent="0.25">
      <c r="B520">
        <v>5.1999999999999336</v>
      </c>
      <c r="C520">
        <v>0.25456146680966529</v>
      </c>
    </row>
    <row r="521" spans="2:3" x14ac:dyDescent="0.25">
      <c r="B521">
        <v>5.2099999999999334</v>
      </c>
      <c r="C521">
        <v>0.25479056368025998</v>
      </c>
    </row>
    <row r="522" spans="2:3" x14ac:dyDescent="0.25">
      <c r="B522">
        <v>5.2199999999999331</v>
      </c>
      <c r="C522">
        <v>0.25501902786153663</v>
      </c>
    </row>
    <row r="523" spans="2:3" x14ac:dyDescent="0.25">
      <c r="B523">
        <v>5.2299999999999329</v>
      </c>
      <c r="C523">
        <v>0.25524686168882038</v>
      </c>
    </row>
    <row r="524" spans="2:3" x14ac:dyDescent="0.25">
      <c r="B524">
        <v>5.2399999999999327</v>
      </c>
      <c r="C524">
        <v>0.25547406748669826</v>
      </c>
    </row>
    <row r="525" spans="2:3" x14ac:dyDescent="0.25">
      <c r="B525">
        <v>5.2499999999999325</v>
      </c>
      <c r="C525">
        <v>0.25570064756908162</v>
      </c>
    </row>
    <row r="526" spans="2:3" x14ac:dyDescent="0.25">
      <c r="B526">
        <v>5.2599999999999323</v>
      </c>
      <c r="C526">
        <v>0.25592660423926761</v>
      </c>
    </row>
    <row r="527" spans="2:3" x14ac:dyDescent="0.25">
      <c r="B527">
        <v>5.2699999999999321</v>
      </c>
      <c r="C527">
        <v>0.25615193979000089</v>
      </c>
    </row>
    <row r="528" spans="2:3" x14ac:dyDescent="0.25">
      <c r="B528">
        <v>5.2799999999999319</v>
      </c>
      <c r="C528">
        <v>0.25637665650353464</v>
      </c>
    </row>
    <row r="529" spans="2:3" x14ac:dyDescent="0.25">
      <c r="B529">
        <v>5.2899999999999316</v>
      </c>
      <c r="C529">
        <v>0.25660075665169096</v>
      </c>
    </row>
    <row r="530" spans="2:3" x14ac:dyDescent="0.25">
      <c r="B530">
        <v>5.2999999999999314</v>
      </c>
      <c r="C530">
        <v>0.25682424249592073</v>
      </c>
    </row>
    <row r="531" spans="2:3" x14ac:dyDescent="0.25">
      <c r="B531">
        <v>5.3099999999999312</v>
      </c>
      <c r="C531">
        <v>0.25704711628736365</v>
      </c>
    </row>
    <row r="532" spans="2:3" x14ac:dyDescent="0.25">
      <c r="B532">
        <v>5.319999999999931</v>
      </c>
      <c r="C532">
        <v>0.25726938026690671</v>
      </c>
    </row>
    <row r="533" spans="2:3" x14ac:dyDescent="0.25">
      <c r="B533">
        <v>5.3299999999999308</v>
      </c>
      <c r="C533">
        <v>0.25749103666524331</v>
      </c>
    </row>
    <row r="534" spans="2:3" x14ac:dyDescent="0.25">
      <c r="B534">
        <v>5.3399999999999306</v>
      </c>
      <c r="C534">
        <v>0.2577120877029313</v>
      </c>
    </row>
    <row r="535" spans="2:3" x14ac:dyDescent="0.25">
      <c r="B535">
        <v>5.3499999999999304</v>
      </c>
      <c r="C535">
        <v>0.25793253559045104</v>
      </c>
    </row>
    <row r="536" spans="2:3" x14ac:dyDescent="0.25">
      <c r="B536">
        <v>5.3599999999999302</v>
      </c>
      <c r="C536">
        <v>0.25815238252826178</v>
      </c>
    </row>
    <row r="537" spans="2:3" x14ac:dyDescent="0.25">
      <c r="B537">
        <v>5.3699999999999299</v>
      </c>
      <c r="C537">
        <v>0.25837163070685992</v>
      </c>
    </row>
    <row r="538" spans="2:3" x14ac:dyDescent="0.25">
      <c r="B538">
        <v>5.3799999999999297</v>
      </c>
      <c r="C538">
        <v>0.2585902823068344</v>
      </c>
    </row>
    <row r="539" spans="2:3" x14ac:dyDescent="0.25">
      <c r="B539">
        <v>5.3899999999999295</v>
      </c>
      <c r="C539">
        <v>0.25880833949892312</v>
      </c>
    </row>
    <row r="540" spans="2:3" x14ac:dyDescent="0.25">
      <c r="B540">
        <v>5.3999999999999293</v>
      </c>
      <c r="C540">
        <v>0.25902580444406875</v>
      </c>
    </row>
    <row r="541" spans="2:3" x14ac:dyDescent="0.25">
      <c r="B541">
        <v>5.4099999999999291</v>
      </c>
      <c r="C541">
        <v>0.25924267929347339</v>
      </c>
    </row>
    <row r="542" spans="2:3" x14ac:dyDescent="0.25">
      <c r="B542">
        <v>5.4199999999999289</v>
      </c>
      <c r="C542">
        <v>0.25945896618865416</v>
      </c>
    </row>
    <row r="543" spans="2:3" x14ac:dyDescent="0.25">
      <c r="B543">
        <v>5.4299999999999287</v>
      </c>
      <c r="C543">
        <v>0.25967466726149674</v>
      </c>
    </row>
    <row r="544" spans="2:3" x14ac:dyDescent="0.25">
      <c r="B544">
        <v>5.4399999999999284</v>
      </c>
      <c r="C544">
        <v>0.25988978463431001</v>
      </c>
    </row>
    <row r="545" spans="2:3" x14ac:dyDescent="0.25">
      <c r="B545">
        <v>5.4499999999999282</v>
      </c>
      <c r="C545">
        <v>0.26010432041987908</v>
      </c>
    </row>
    <row r="546" spans="2:3" x14ac:dyDescent="0.25">
      <c r="B546">
        <v>5.459999999999928</v>
      </c>
      <c r="C546">
        <v>0.26031827672151886</v>
      </c>
    </row>
    <row r="547" spans="2:3" x14ac:dyDescent="0.25">
      <c r="B547">
        <v>5.4699999999999278</v>
      </c>
      <c r="C547">
        <v>0.26053165563312686</v>
      </c>
    </row>
    <row r="548" spans="2:3" x14ac:dyDescent="0.25">
      <c r="B548">
        <v>5.4799999999999276</v>
      </c>
      <c r="C548">
        <v>0.2607444592392355</v>
      </c>
    </row>
    <row r="549" spans="2:3" x14ac:dyDescent="0.25">
      <c r="B549">
        <v>5.4899999999999274</v>
      </c>
      <c r="C549">
        <v>0.26095668961506402</v>
      </c>
    </row>
    <row r="550" spans="2:3" x14ac:dyDescent="0.25">
      <c r="B550">
        <v>5.4999999999999272</v>
      </c>
      <c r="C550">
        <v>0.26116834882657003</v>
      </c>
    </row>
    <row r="551" spans="2:3" x14ac:dyDescent="0.25">
      <c r="B551">
        <v>5.509999999999927</v>
      </c>
      <c r="C551">
        <v>0.26137943893050142</v>
      </c>
    </row>
    <row r="552" spans="2:3" x14ac:dyDescent="0.25">
      <c r="B552">
        <v>5.5199999999999267</v>
      </c>
      <c r="C552">
        <v>0.26158996197444651</v>
      </c>
    </row>
    <row r="553" spans="2:3" x14ac:dyDescent="0.25">
      <c r="B553">
        <v>5.5299999999999265</v>
      </c>
      <c r="C553">
        <v>0.26179991999688484</v>
      </c>
    </row>
    <row r="554" spans="2:3" x14ac:dyDescent="0.25">
      <c r="B554">
        <v>5.5399999999999263</v>
      </c>
      <c r="C554">
        <v>0.26200931502723745</v>
      </c>
    </row>
    <row r="555" spans="2:3" x14ac:dyDescent="0.25">
      <c r="B555">
        <v>5.5499999999999261</v>
      </c>
      <c r="C555">
        <v>0.26221814908591684</v>
      </c>
    </row>
    <row r="556" spans="2:3" x14ac:dyDescent="0.25">
      <c r="B556">
        <v>5.5599999999999259</v>
      </c>
      <c r="C556">
        <v>0.26242642418437589</v>
      </c>
    </row>
    <row r="557" spans="2:3" x14ac:dyDescent="0.25">
      <c r="B557">
        <v>5.5699999999999257</v>
      </c>
      <c r="C557">
        <v>0.26263414232515714</v>
      </c>
    </row>
    <row r="558" spans="2:3" x14ac:dyDescent="0.25">
      <c r="B558">
        <v>5.5799999999999255</v>
      </c>
      <c r="C558">
        <v>0.26284130550194185</v>
      </c>
    </row>
    <row r="559" spans="2:3" x14ac:dyDescent="0.25">
      <c r="B559">
        <v>5.5899999999999253</v>
      </c>
      <c r="C559">
        <v>0.26304791569959834</v>
      </c>
    </row>
    <row r="560" spans="2:3" x14ac:dyDescent="0.25">
      <c r="B560">
        <v>5.599999999999925</v>
      </c>
      <c r="C560">
        <v>0.26325397489422936</v>
      </c>
    </row>
    <row r="561" spans="2:3" x14ac:dyDescent="0.25">
      <c r="B561">
        <v>5.6099999999999248</v>
      </c>
      <c r="C561">
        <v>0.26345948505322087</v>
      </c>
    </row>
    <row r="562" spans="2:3" x14ac:dyDescent="0.25">
      <c r="B562">
        <v>5.6199999999999246</v>
      </c>
      <c r="C562">
        <v>0.26366444813528844</v>
      </c>
    </row>
    <row r="563" spans="2:3" x14ac:dyDescent="0.25">
      <c r="B563">
        <v>5.6299999999999244</v>
      </c>
      <c r="C563">
        <v>0.2638688660905249</v>
      </c>
    </row>
    <row r="564" spans="2:3" x14ac:dyDescent="0.25">
      <c r="B564">
        <v>5.6399999999999242</v>
      </c>
      <c r="C564">
        <v>0.2640727408604468</v>
      </c>
    </row>
    <row r="565" spans="2:3" x14ac:dyDescent="0.25">
      <c r="B565">
        <v>5.649999999999924</v>
      </c>
      <c r="C565">
        <v>0.26427607437804079</v>
      </c>
    </row>
    <row r="566" spans="2:3" x14ac:dyDescent="0.25">
      <c r="B566">
        <v>5.6599999999999238</v>
      </c>
      <c r="C566">
        <v>0.26447886856780967</v>
      </c>
    </row>
    <row r="567" spans="2:3" x14ac:dyDescent="0.25">
      <c r="B567">
        <v>5.6699999999999235</v>
      </c>
      <c r="C567">
        <v>0.26468112534581867</v>
      </c>
    </row>
    <row r="568" spans="2:3" x14ac:dyDescent="0.25">
      <c r="B568">
        <v>5.6799999999999233</v>
      </c>
      <c r="C568">
        <v>0.26488284661973949</v>
      </c>
    </row>
    <row r="569" spans="2:3" x14ac:dyDescent="0.25">
      <c r="B569">
        <v>5.6899999999999231</v>
      </c>
      <c r="C569">
        <v>0.26508403428889699</v>
      </c>
    </row>
    <row r="570" spans="2:3" x14ac:dyDescent="0.25">
      <c r="B570">
        <v>5.6999999999999229</v>
      </c>
      <c r="C570">
        <v>0.26528469024431306</v>
      </c>
    </row>
    <row r="571" spans="2:3" x14ac:dyDescent="0.25">
      <c r="B571">
        <v>5.7099999999999227</v>
      </c>
      <c r="C571">
        <v>0.26548481636875121</v>
      </c>
    </row>
    <row r="572" spans="2:3" x14ac:dyDescent="0.25">
      <c r="B572">
        <v>5.7199999999999225</v>
      </c>
      <c r="C572">
        <v>0.265684414536761</v>
      </c>
    </row>
    <row r="573" spans="2:3" x14ac:dyDescent="0.25">
      <c r="B573">
        <v>5.7299999999999223</v>
      </c>
      <c r="C573">
        <v>0.2658834866147215</v>
      </c>
    </row>
    <row r="574" spans="2:3" x14ac:dyDescent="0.25">
      <c r="B574">
        <v>5.7399999999999221</v>
      </c>
      <c r="C574">
        <v>0.26608203446088541</v>
      </c>
    </row>
    <row r="575" spans="2:3" x14ac:dyDescent="0.25">
      <c r="B575">
        <v>5.7499999999999218</v>
      </c>
      <c r="C575">
        <v>0.26628005992542181</v>
      </c>
    </row>
    <row r="576" spans="2:3" x14ac:dyDescent="0.25">
      <c r="B576">
        <v>5.7599999999999216</v>
      </c>
      <c r="C576">
        <v>0.26647756485045954</v>
      </c>
    </row>
    <row r="577" spans="2:3" x14ac:dyDescent="0.25">
      <c r="B577">
        <v>5.7699999999999214</v>
      </c>
      <c r="C577">
        <v>0.26667455107012944</v>
      </c>
    </row>
    <row r="578" spans="2:3" x14ac:dyDescent="0.25">
      <c r="B578">
        <v>5.7799999999999212</v>
      </c>
      <c r="C578">
        <v>0.26687102041060717</v>
      </c>
    </row>
    <row r="579" spans="2:3" x14ac:dyDescent="0.25">
      <c r="B579">
        <v>5.789999999999921</v>
      </c>
      <c r="C579">
        <v>0.26706697469015517</v>
      </c>
    </row>
    <row r="580" spans="2:3" x14ac:dyDescent="0.25">
      <c r="B580">
        <v>5.7999999999999208</v>
      </c>
      <c r="C580">
        <v>0.2672624157191642</v>
      </c>
    </row>
    <row r="581" spans="2:3" x14ac:dyDescent="0.25">
      <c r="B581">
        <v>5.8099999999999206</v>
      </c>
      <c r="C581">
        <v>0.26745734530019549</v>
      </c>
    </row>
    <row r="582" spans="2:3" x14ac:dyDescent="0.25">
      <c r="B582">
        <v>5.8199999999999203</v>
      </c>
      <c r="C582">
        <v>0.26765176522802148</v>
      </c>
    </row>
    <row r="583" spans="2:3" x14ac:dyDescent="0.25">
      <c r="B583">
        <v>5.8299999999999201</v>
      </c>
      <c r="C583">
        <v>0.26784567728966668</v>
      </c>
    </row>
    <row r="584" spans="2:3" x14ac:dyDescent="0.25">
      <c r="B584">
        <v>5.8399999999999199</v>
      </c>
      <c r="C584">
        <v>0.26803908326444931</v>
      </c>
    </row>
    <row r="585" spans="2:3" x14ac:dyDescent="0.25">
      <c r="B585">
        <v>5.8499999999999197</v>
      </c>
      <c r="C585">
        <v>0.26823198492402039</v>
      </c>
    </row>
    <row r="586" spans="2:3" x14ac:dyDescent="0.25">
      <c r="B586">
        <v>5.8599999999999195</v>
      </c>
      <c r="C586">
        <v>0.26842438403240521</v>
      </c>
    </row>
    <row r="587" spans="2:3" x14ac:dyDescent="0.25">
      <c r="B587">
        <v>5.8699999999999193</v>
      </c>
      <c r="C587">
        <v>0.26861628234604207</v>
      </c>
    </row>
    <row r="588" spans="2:3" x14ac:dyDescent="0.25">
      <c r="B588">
        <v>5.8799999999999191</v>
      </c>
      <c r="C588">
        <v>0.26880768161382307</v>
      </c>
    </row>
    <row r="589" spans="2:3" x14ac:dyDescent="0.25">
      <c r="B589">
        <v>5.8899999999999189</v>
      </c>
      <c r="C589">
        <v>0.26899858357713241</v>
      </c>
    </row>
    <row r="590" spans="2:3" x14ac:dyDescent="0.25">
      <c r="B590">
        <v>5.8999999999999186</v>
      </c>
      <c r="C590">
        <v>0.26918898996988638</v>
      </c>
    </row>
    <row r="591" spans="2:3" x14ac:dyDescent="0.25">
      <c r="B591">
        <v>5.9099999999999184</v>
      </c>
      <c r="C591">
        <v>0.26937890251857122</v>
      </c>
    </row>
    <row r="592" spans="2:3" x14ac:dyDescent="0.25">
      <c r="B592">
        <v>5.9199999999999182</v>
      </c>
      <c r="C592">
        <v>0.26956832294228333</v>
      </c>
    </row>
    <row r="593" spans="2:3" x14ac:dyDescent="0.25">
      <c r="B593">
        <v>5.929999999999918</v>
      </c>
      <c r="C593">
        <v>0.26975725295276559</v>
      </c>
    </row>
    <row r="594" spans="2:3" x14ac:dyDescent="0.25">
      <c r="B594">
        <v>5.9399999999999178</v>
      </c>
      <c r="C594">
        <v>0.26994569425444714</v>
      </c>
    </row>
    <row r="595" spans="2:3" x14ac:dyDescent="0.25">
      <c r="B595">
        <v>5.9499999999999176</v>
      </c>
      <c r="C595">
        <v>0.27013364854448041</v>
      </c>
    </row>
    <row r="596" spans="2:3" x14ac:dyDescent="0.25">
      <c r="B596">
        <v>5.9599999999999174</v>
      </c>
      <c r="C596">
        <v>0.27032111751277882</v>
      </c>
    </row>
    <row r="597" spans="2:3" x14ac:dyDescent="0.25">
      <c r="B597">
        <v>5.9699999999999172</v>
      </c>
      <c r="C597">
        <v>0.27050810284205445</v>
      </c>
    </row>
    <row r="598" spans="2:3" x14ac:dyDescent="0.25">
      <c r="B598">
        <v>5.9799999999999169</v>
      </c>
      <c r="C598">
        <v>0.27069460620785468</v>
      </c>
    </row>
    <row r="599" spans="2:3" x14ac:dyDescent="0.25">
      <c r="B599">
        <v>5.9899999999999167</v>
      </c>
      <c r="C599">
        <v>0.27088062927859941</v>
      </c>
    </row>
    <row r="600" spans="2:3" x14ac:dyDescent="0.25">
      <c r="B600">
        <v>5.9999999999999165</v>
      </c>
      <c r="C600">
        <v>0.27106617371561764</v>
      </c>
    </row>
    <row r="601" spans="2:3" x14ac:dyDescent="0.25">
      <c r="B601">
        <v>6.0099999999999163</v>
      </c>
      <c r="C601">
        <v>0.27125124117318389</v>
      </c>
    </row>
    <row r="602" spans="2:3" x14ac:dyDescent="0.25">
      <c r="B602">
        <v>6.0199999999999161</v>
      </c>
      <c r="C602">
        <v>0.27143583329855436</v>
      </c>
    </row>
    <row r="603" spans="2:3" x14ac:dyDescent="0.25">
      <c r="B603">
        <v>6.0299999999999159</v>
      </c>
      <c r="C603">
        <v>0.27161995173200265</v>
      </c>
    </row>
    <row r="604" spans="2:3" x14ac:dyDescent="0.25">
      <c r="B604">
        <v>6.0399999999999157</v>
      </c>
      <c r="C604">
        <v>0.27180359810685595</v>
      </c>
    </row>
    <row r="605" spans="2:3" x14ac:dyDescent="0.25">
      <c r="B605">
        <v>6.0499999999999154</v>
      </c>
      <c r="C605">
        <v>0.27198677404953003</v>
      </c>
    </row>
    <row r="606" spans="2:3" x14ac:dyDescent="0.25">
      <c r="B606">
        <v>6.0599999999999152</v>
      </c>
      <c r="C606">
        <v>0.2721694811795648</v>
      </c>
    </row>
    <row r="607" spans="2:3" x14ac:dyDescent="0.25">
      <c r="B607">
        <v>6.069999999999915</v>
      </c>
      <c r="C607">
        <v>0.27235172110965938</v>
      </c>
    </row>
    <row r="608" spans="2:3" x14ac:dyDescent="0.25">
      <c r="B608">
        <v>6.0799999999999148</v>
      </c>
      <c r="C608">
        <v>0.27253349544570626</v>
      </c>
    </row>
    <row r="609" spans="2:3" x14ac:dyDescent="0.25">
      <c r="B609">
        <v>6.0899999999999146</v>
      </c>
      <c r="C609">
        <v>0.27271480578682733</v>
      </c>
    </row>
    <row r="610" spans="2:3" x14ac:dyDescent="0.25">
      <c r="B610">
        <v>6.0999999999999144</v>
      </c>
      <c r="C610">
        <v>0.27289565372540636</v>
      </c>
    </row>
    <row r="611" spans="2:3" x14ac:dyDescent="0.25">
      <c r="B611">
        <v>6.1099999999999142</v>
      </c>
      <c r="C611">
        <v>0.27307604084712506</v>
      </c>
    </row>
    <row r="612" spans="2:3" x14ac:dyDescent="0.25">
      <c r="B612">
        <v>6.119999999999914</v>
      </c>
      <c r="C612">
        <v>0.27325596873099539</v>
      </c>
    </row>
    <row r="613" spans="2:3" x14ac:dyDescent="0.25">
      <c r="B613">
        <v>6.1299999999999137</v>
      </c>
      <c r="C613">
        <v>0.27343543894939437</v>
      </c>
    </row>
    <row r="614" spans="2:3" x14ac:dyDescent="0.25">
      <c r="B614">
        <v>6.1399999999999135</v>
      </c>
      <c r="C614">
        <v>0.27361445306809717</v>
      </c>
    </row>
    <row r="615" spans="2:3" x14ac:dyDescent="0.25">
      <c r="B615">
        <v>6.1499999999999133</v>
      </c>
      <c r="C615">
        <v>0.27379301264631051</v>
      </c>
    </row>
    <row r="616" spans="2:3" x14ac:dyDescent="0.25">
      <c r="B616">
        <v>6.1599999999999131</v>
      </c>
      <c r="C616">
        <v>0.27397111923670564</v>
      </c>
    </row>
    <row r="617" spans="2:3" x14ac:dyDescent="0.25">
      <c r="B617">
        <v>6.1699999999999129</v>
      </c>
      <c r="C617">
        <v>0.27414877438545149</v>
      </c>
    </row>
    <row r="618" spans="2:3" x14ac:dyDescent="0.25">
      <c r="B618">
        <v>6.1799999999999127</v>
      </c>
      <c r="C618">
        <v>0.27432597963224714</v>
      </c>
    </row>
    <row r="619" spans="2:3" x14ac:dyDescent="0.25">
      <c r="B619">
        <v>6.1899999999999125</v>
      </c>
      <c r="C619">
        <v>0.27450273651035445</v>
      </c>
    </row>
    <row r="620" spans="2:3" x14ac:dyDescent="0.25">
      <c r="B620">
        <v>6.1999999999999122</v>
      </c>
      <c r="C620">
        <v>0.27467904654663017</v>
      </c>
    </row>
    <row r="621" spans="2:3" x14ac:dyDescent="0.25">
      <c r="B621">
        <v>6.209999999999912</v>
      </c>
      <c r="C621">
        <v>0.27485491126155814</v>
      </c>
    </row>
    <row r="622" spans="2:3" x14ac:dyDescent="0.25">
      <c r="B622">
        <v>6.2199999999999118</v>
      </c>
      <c r="C622">
        <v>0.27503033216928141</v>
      </c>
    </row>
    <row r="623" spans="2:3" x14ac:dyDescent="0.25">
      <c r="B623">
        <v>6.2299999999999116</v>
      </c>
      <c r="C623">
        <v>0.27520531077763355</v>
      </c>
    </row>
    <row r="624" spans="2:3" x14ac:dyDescent="0.25">
      <c r="B624">
        <v>6.2399999999999114</v>
      </c>
      <c r="C624">
        <v>0.27537984858817038</v>
      </c>
    </row>
    <row r="625" spans="2:3" x14ac:dyDescent="0.25">
      <c r="B625">
        <v>6.2499999999999112</v>
      </c>
      <c r="C625">
        <v>0.27555394709620112</v>
      </c>
    </row>
    <row r="626" spans="2:3" x14ac:dyDescent="0.25">
      <c r="B626">
        <v>6.259999999999911</v>
      </c>
      <c r="C626">
        <v>0.27572760779081973</v>
      </c>
    </row>
    <row r="627" spans="2:3" x14ac:dyDescent="0.25">
      <c r="B627">
        <v>6.2699999999999108</v>
      </c>
      <c r="C627">
        <v>0.27590083215493577</v>
      </c>
    </row>
    <row r="628" spans="2:3" x14ac:dyDescent="0.25">
      <c r="B628">
        <v>6.2799999999999105</v>
      </c>
      <c r="C628">
        <v>0.27607362166530497</v>
      </c>
    </row>
    <row r="629" spans="2:3" x14ac:dyDescent="0.25">
      <c r="B629">
        <v>6.2899999999999103</v>
      </c>
      <c r="C629">
        <v>0.27624597779255999</v>
      </c>
    </row>
    <row r="630" spans="2:3" x14ac:dyDescent="0.25">
      <c r="B630">
        <v>6.2999999999999101</v>
      </c>
      <c r="C630">
        <v>0.27641790200124072</v>
      </c>
    </row>
    <row r="631" spans="2:3" x14ac:dyDescent="0.25">
      <c r="B631">
        <v>6.3099999999999099</v>
      </c>
      <c r="C631">
        <v>0.27658939574982455</v>
      </c>
    </row>
    <row r="632" spans="2:3" x14ac:dyDescent="0.25">
      <c r="B632">
        <v>6.3199999999999097</v>
      </c>
      <c r="C632">
        <v>0.27676046049075598</v>
      </c>
    </row>
    <row r="633" spans="2:3" x14ac:dyDescent="0.25">
      <c r="B633">
        <v>6.3299999999999095</v>
      </c>
      <c r="C633">
        <v>0.27693109767047719</v>
      </c>
    </row>
    <row r="634" spans="2:3" x14ac:dyDescent="0.25">
      <c r="B634">
        <v>6.3399999999999093</v>
      </c>
      <c r="C634">
        <v>0.27710130872945687</v>
      </c>
    </row>
    <row r="635" spans="2:3" x14ac:dyDescent="0.25">
      <c r="B635">
        <v>6.3499999999999091</v>
      </c>
      <c r="C635">
        <v>0.27727109510222026</v>
      </c>
    </row>
    <row r="636" spans="2:3" x14ac:dyDescent="0.25">
      <c r="B636">
        <v>6.3599999999999088</v>
      </c>
      <c r="C636">
        <v>0.27744045821737817</v>
      </c>
    </row>
    <row r="637" spans="2:3" x14ac:dyDescent="0.25">
      <c r="B637">
        <v>6.3699999999999086</v>
      </c>
      <c r="C637">
        <v>0.27760939949765634</v>
      </c>
    </row>
    <row r="638" spans="2:3" x14ac:dyDescent="0.25">
      <c r="B638">
        <v>6.3799999999999084</v>
      </c>
      <c r="C638">
        <v>0.27777792035992388</v>
      </c>
    </row>
    <row r="639" spans="2:3" x14ac:dyDescent="0.25">
      <c r="B639">
        <v>6.3899999999999082</v>
      </c>
      <c r="C639">
        <v>0.2779460222152228</v>
      </c>
    </row>
    <row r="640" spans="2:3" x14ac:dyDescent="0.25">
      <c r="B640">
        <v>6.399999999999908</v>
      </c>
      <c r="C640">
        <v>0.2781137064687958</v>
      </c>
    </row>
    <row r="641" spans="2:3" x14ac:dyDescent="0.25">
      <c r="B641">
        <v>6.4099999999999078</v>
      </c>
      <c r="C641">
        <v>0.27828097452011524</v>
      </c>
    </row>
    <row r="642" spans="2:3" x14ac:dyDescent="0.25">
      <c r="B642">
        <v>6.4199999999999076</v>
      </c>
      <c r="C642">
        <v>0.27844782776291133</v>
      </c>
    </row>
    <row r="643" spans="2:3" x14ac:dyDescent="0.25">
      <c r="B643">
        <v>6.4299999999999073</v>
      </c>
      <c r="C643">
        <v>0.27861426758520003</v>
      </c>
    </row>
    <row r="644" spans="2:3" x14ac:dyDescent="0.25">
      <c r="B644">
        <v>6.4399999999999071</v>
      </c>
      <c r="C644">
        <v>0.27878029536931098</v>
      </c>
    </row>
    <row r="645" spans="2:3" x14ac:dyDescent="0.25">
      <c r="B645">
        <v>6.4499999999999069</v>
      </c>
      <c r="C645">
        <v>0.27894591249191547</v>
      </c>
    </row>
    <row r="646" spans="2:3" x14ac:dyDescent="0.25">
      <c r="B646">
        <v>6.4599999999999067</v>
      </c>
      <c r="C646">
        <v>0.27911112032405405</v>
      </c>
    </row>
    <row r="647" spans="2:3" x14ac:dyDescent="0.25">
      <c r="B647">
        <v>6.4699999999999065</v>
      </c>
      <c r="C647">
        <v>0.2792759202311636</v>
      </c>
    </row>
    <row r="648" spans="2:3" x14ac:dyDescent="0.25">
      <c r="B648">
        <v>6.4799999999999063</v>
      </c>
      <c r="C648">
        <v>0.27944031357310506</v>
      </c>
    </row>
    <row r="649" spans="2:3" x14ac:dyDescent="0.25">
      <c r="B649">
        <v>6.4899999999999061</v>
      </c>
      <c r="C649">
        <v>0.27960430170419015</v>
      </c>
    </row>
    <row r="650" spans="2:3" x14ac:dyDescent="0.25">
      <c r="B650">
        <v>6.4999999999999059</v>
      </c>
      <c r="C650">
        <v>0.27976788597320884</v>
      </c>
    </row>
    <row r="651" spans="2:3" x14ac:dyDescent="0.25">
      <c r="B651">
        <v>6.5099999999999056</v>
      </c>
      <c r="C651">
        <v>0.27993106772345533</v>
      </c>
    </row>
    <row r="652" spans="2:3" x14ac:dyDescent="0.25">
      <c r="B652">
        <v>6.5199999999999054</v>
      </c>
      <c r="C652">
        <v>0.28009384829275558</v>
      </c>
    </row>
    <row r="653" spans="2:3" x14ac:dyDescent="0.25">
      <c r="B653">
        <v>6.5299999999999052</v>
      </c>
      <c r="C653">
        <v>0.2802562290134934</v>
      </c>
    </row>
    <row r="654" spans="2:3" x14ac:dyDescent="0.25">
      <c r="B654">
        <v>6.539999999999905</v>
      </c>
      <c r="C654">
        <v>0.2804182112126366</v>
      </c>
    </row>
    <row r="655" spans="2:3" x14ac:dyDescent="0.25">
      <c r="B655">
        <v>6.5499999999999048</v>
      </c>
      <c r="C655">
        <v>0.28057979621176343</v>
      </c>
    </row>
    <row r="656" spans="2:3" x14ac:dyDescent="0.25">
      <c r="B656">
        <v>6.5599999999999046</v>
      </c>
      <c r="C656">
        <v>0.28074098532708869</v>
      </c>
    </row>
    <row r="657" spans="2:3" x14ac:dyDescent="0.25">
      <c r="B657">
        <v>6.5699999999999044</v>
      </c>
      <c r="C657">
        <v>0.28090177986948933</v>
      </c>
    </row>
    <row r="658" spans="2:3" x14ac:dyDescent="0.25">
      <c r="B658">
        <v>6.5799999999999041</v>
      </c>
      <c r="C658">
        <v>0.2810621811445303</v>
      </c>
    </row>
    <row r="659" spans="2:3" x14ac:dyDescent="0.25">
      <c r="B659">
        <v>6.5899999999999039</v>
      </c>
      <c r="C659">
        <v>0.28122219045249042</v>
      </c>
    </row>
    <row r="660" spans="2:3" x14ac:dyDescent="0.25">
      <c r="B660">
        <v>6.5999999999999037</v>
      </c>
      <c r="C660">
        <v>0.28138180908838722</v>
      </c>
    </row>
    <row r="661" spans="2:3" x14ac:dyDescent="0.25">
      <c r="B661">
        <v>6.6099999999999035</v>
      </c>
      <c r="C661">
        <v>0.28154103834200261</v>
      </c>
    </row>
    <row r="662" spans="2:3" x14ac:dyDescent="0.25">
      <c r="B662">
        <v>6.6199999999999033</v>
      </c>
      <c r="C662">
        <v>0.28169987949790831</v>
      </c>
    </row>
    <row r="663" spans="2:3" x14ac:dyDescent="0.25">
      <c r="B663">
        <v>6.6299999999999031</v>
      </c>
      <c r="C663">
        <v>0.28185833383549019</v>
      </c>
    </row>
    <row r="664" spans="2:3" x14ac:dyDescent="0.25">
      <c r="B664">
        <v>6.6399999999999029</v>
      </c>
      <c r="C664">
        <v>0.28201640262897343</v>
      </c>
    </row>
    <row r="665" spans="2:3" x14ac:dyDescent="0.25">
      <c r="B665">
        <v>6.6499999999999027</v>
      </c>
      <c r="C665">
        <v>0.28217408714744763</v>
      </c>
    </row>
    <row r="666" spans="2:3" x14ac:dyDescent="0.25">
      <c r="B666">
        <v>6.6599999999999024</v>
      </c>
      <c r="C666">
        <v>0.2823313886548906</v>
      </c>
    </row>
    <row r="667" spans="2:3" x14ac:dyDescent="0.25">
      <c r="B667">
        <v>6.6699999999999022</v>
      </c>
      <c r="C667">
        <v>0.28248830841019357</v>
      </c>
    </row>
    <row r="668" spans="2:3" x14ac:dyDescent="0.25">
      <c r="B668">
        <v>6.679999999999902</v>
      </c>
      <c r="C668">
        <v>0.2826448476671849</v>
      </c>
    </row>
    <row r="669" spans="2:3" x14ac:dyDescent="0.25">
      <c r="B669">
        <v>6.6899999999999018</v>
      </c>
      <c r="C669">
        <v>0.28280100767465466</v>
      </c>
    </row>
    <row r="670" spans="2:3" x14ac:dyDescent="0.25">
      <c r="B670">
        <v>6.6999999999999016</v>
      </c>
      <c r="C670">
        <v>0.28295678967637833</v>
      </c>
    </row>
    <row r="671" spans="2:3" x14ac:dyDescent="0.25">
      <c r="B671">
        <v>6.7099999999999014</v>
      </c>
      <c r="C671">
        <v>0.28311219491114081</v>
      </c>
    </row>
    <row r="672" spans="2:3" x14ac:dyDescent="0.25">
      <c r="B672">
        <v>6.7199999999999012</v>
      </c>
      <c r="C672">
        <v>0.28326722461276044</v>
      </c>
    </row>
    <row r="673" spans="2:3" x14ac:dyDescent="0.25">
      <c r="B673">
        <v>6.729999999999901</v>
      </c>
      <c r="C673">
        <v>0.28342188001011198</v>
      </c>
    </row>
    <row r="674" spans="2:3" x14ac:dyDescent="0.25">
      <c r="B674">
        <v>6.7399999999999007</v>
      </c>
      <c r="C674">
        <v>0.28357616232715094</v>
      </c>
    </row>
    <row r="675" spans="2:3" x14ac:dyDescent="0.25">
      <c r="B675">
        <v>6.7499999999999005</v>
      </c>
      <c r="C675">
        <v>0.2837300727829361</v>
      </c>
    </row>
    <row r="676" spans="2:3" x14ac:dyDescent="0.25">
      <c r="B676">
        <v>6.7599999999999003</v>
      </c>
      <c r="C676">
        <v>0.28388361259165334</v>
      </c>
    </row>
    <row r="677" spans="2:3" x14ac:dyDescent="0.25">
      <c r="B677">
        <v>6.7699999999999001</v>
      </c>
      <c r="C677">
        <v>0.2840367829626384</v>
      </c>
    </row>
    <row r="678" spans="2:3" x14ac:dyDescent="0.25">
      <c r="B678">
        <v>6.7799999999998999</v>
      </c>
      <c r="C678">
        <v>0.28418958510040004</v>
      </c>
    </row>
    <row r="679" spans="2:3" x14ac:dyDescent="0.25">
      <c r="B679">
        <v>6.7899999999998997</v>
      </c>
      <c r="C679">
        <v>0.28434202020464255</v>
      </c>
    </row>
    <row r="680" spans="2:3" x14ac:dyDescent="0.25">
      <c r="B680">
        <v>6.7999999999998995</v>
      </c>
      <c r="C680">
        <v>0.28449408947028909</v>
      </c>
    </row>
    <row r="681" spans="2:3" x14ac:dyDescent="0.25">
      <c r="B681">
        <v>6.8099999999998992</v>
      </c>
      <c r="C681">
        <v>0.28464579408750362</v>
      </c>
    </row>
    <row r="682" spans="2:3" x14ac:dyDescent="0.25">
      <c r="B682">
        <v>6.819999999999899</v>
      </c>
      <c r="C682">
        <v>0.28479713524171346</v>
      </c>
    </row>
    <row r="683" spans="2:3" x14ac:dyDescent="0.25">
      <c r="B683">
        <v>6.8299999999998988</v>
      </c>
      <c r="C683">
        <v>0.28494811411363213</v>
      </c>
    </row>
    <row r="684" spans="2:3" x14ac:dyDescent="0.25">
      <c r="B684">
        <v>6.8399999999998986</v>
      </c>
      <c r="C684">
        <v>0.28509873187928098</v>
      </c>
    </row>
    <row r="685" spans="2:3" x14ac:dyDescent="0.25">
      <c r="B685">
        <v>6.8499999999998984</v>
      </c>
      <c r="C685">
        <v>0.28524898971001161</v>
      </c>
    </row>
    <row r="686" spans="2:3" x14ac:dyDescent="0.25">
      <c r="B686">
        <v>6.8599999999998982</v>
      </c>
      <c r="C686">
        <v>0.2853988887725275</v>
      </c>
    </row>
    <row r="687" spans="2:3" x14ac:dyDescent="0.25">
      <c r="B687">
        <v>6.869999999999898</v>
      </c>
      <c r="C687">
        <v>0.2855484302289063</v>
      </c>
    </row>
    <row r="688" spans="2:3" x14ac:dyDescent="0.25">
      <c r="B688">
        <v>6.8799999999998978</v>
      </c>
      <c r="C688">
        <v>0.28569761523662107</v>
      </c>
    </row>
    <row r="689" spans="2:3" x14ac:dyDescent="0.25">
      <c r="B689">
        <v>6.8899999999998975</v>
      </c>
      <c r="C689">
        <v>0.28584644494856221</v>
      </c>
    </row>
    <row r="690" spans="2:3" x14ac:dyDescent="0.25">
      <c r="B690">
        <v>6.8999999999998973</v>
      </c>
      <c r="C690">
        <v>0.2859949205130593</v>
      </c>
    </row>
    <row r="691" spans="2:3" x14ac:dyDescent="0.25">
      <c r="B691">
        <v>6.9099999999998971</v>
      </c>
      <c r="C691">
        <v>0.28614304307390109</v>
      </c>
    </row>
    <row r="692" spans="2:3" x14ac:dyDescent="0.25">
      <c r="B692">
        <v>6.9199999999998969</v>
      </c>
      <c r="C692">
        <v>0.28629081377035848</v>
      </c>
    </row>
    <row r="693" spans="2:3" x14ac:dyDescent="0.25">
      <c r="B693">
        <v>6.9299999999998967</v>
      </c>
      <c r="C693">
        <v>0.28643823373720451</v>
      </c>
    </row>
    <row r="694" spans="2:3" x14ac:dyDescent="0.25">
      <c r="B694">
        <v>6.9399999999998965</v>
      </c>
      <c r="C694">
        <v>0.28658530410473559</v>
      </c>
    </row>
    <row r="695" spans="2:3" x14ac:dyDescent="0.25">
      <c r="B695">
        <v>6.9499999999998963</v>
      </c>
      <c r="C695">
        <v>0.28673202599879288</v>
      </c>
    </row>
    <row r="696" spans="2:3" x14ac:dyDescent="0.25">
      <c r="B696">
        <v>6.959999999999896</v>
      </c>
      <c r="C696">
        <v>0.28687840054078223</v>
      </c>
    </row>
    <row r="697" spans="2:3" x14ac:dyDescent="0.25">
      <c r="B697">
        <v>6.9699999999998958</v>
      </c>
      <c r="C697">
        <v>0.28702442884769575</v>
      </c>
    </row>
    <row r="698" spans="2:3" x14ac:dyDescent="0.25">
      <c r="B698">
        <v>6.9799999999998956</v>
      </c>
      <c r="C698">
        <v>0.28717011203213161</v>
      </c>
    </row>
    <row r="699" spans="2:3" x14ac:dyDescent="0.25">
      <c r="B699">
        <v>6.9899999999998954</v>
      </c>
      <c r="C699">
        <v>0.28731545120231505</v>
      </c>
    </row>
    <row r="700" spans="2:3" x14ac:dyDescent="0.25">
      <c r="B700">
        <v>6.9999999999998952</v>
      </c>
      <c r="C700">
        <v>0.28746044746211841</v>
      </c>
    </row>
    <row r="701" spans="2:3" x14ac:dyDescent="0.25">
      <c r="B701">
        <v>7.009999999999895</v>
      </c>
      <c r="C701">
        <v>0.28760510191108118</v>
      </c>
    </row>
    <row r="702" spans="2:3" x14ac:dyDescent="0.25">
      <c r="B702">
        <v>7.0199999999998948</v>
      </c>
      <c r="C702">
        <v>0.28774941564443096</v>
      </c>
    </row>
    <row r="703" spans="2:3" x14ac:dyDescent="0.25">
      <c r="B703">
        <v>7.0299999999998946</v>
      </c>
      <c r="C703">
        <v>0.28789338975310202</v>
      </c>
    </row>
    <row r="704" spans="2:3" x14ac:dyDescent="0.25">
      <c r="B704">
        <v>7.0399999999998943</v>
      </c>
      <c r="C704">
        <v>0.28803702532375686</v>
      </c>
    </row>
    <row r="705" spans="2:3" x14ac:dyDescent="0.25">
      <c r="B705">
        <v>7.0499999999998941</v>
      </c>
      <c r="C705">
        <v>0.28818032343880462</v>
      </c>
    </row>
    <row r="706" spans="2:3" x14ac:dyDescent="0.25">
      <c r="B706">
        <v>7.0599999999998939</v>
      </c>
      <c r="C706">
        <v>0.28832328517642158</v>
      </c>
    </row>
    <row r="707" spans="2:3" x14ac:dyDescent="0.25">
      <c r="B707">
        <v>7.0699999999998937</v>
      </c>
      <c r="C707">
        <v>0.28846591161057045</v>
      </c>
    </row>
    <row r="708" spans="2:3" x14ac:dyDescent="0.25">
      <c r="B708">
        <v>7.0799999999998935</v>
      </c>
      <c r="C708">
        <v>0.28860820381101987</v>
      </c>
    </row>
    <row r="709" spans="2:3" x14ac:dyDescent="0.25">
      <c r="B709">
        <v>7.0899999999998933</v>
      </c>
      <c r="C709">
        <v>0.28875016284336363</v>
      </c>
    </row>
    <row r="710" spans="2:3" x14ac:dyDescent="0.25">
      <c r="B710">
        <v>7.0999999999998931</v>
      </c>
      <c r="C710">
        <v>0.28889178976904051</v>
      </c>
    </row>
    <row r="711" spans="2:3" x14ac:dyDescent="0.25">
      <c r="B711">
        <v>7.1099999999998929</v>
      </c>
      <c r="C711">
        <v>0.28903308564535218</v>
      </c>
    </row>
    <row r="712" spans="2:3" x14ac:dyDescent="0.25">
      <c r="B712">
        <v>7.1199999999998926</v>
      </c>
      <c r="C712">
        <v>0.28917405152548409</v>
      </c>
    </row>
    <row r="713" spans="2:3" x14ac:dyDescent="0.25">
      <c r="B713">
        <v>7.1299999999998924</v>
      </c>
      <c r="C713">
        <v>0.2893146884585226</v>
      </c>
    </row>
    <row r="714" spans="2:3" x14ac:dyDescent="0.25">
      <c r="B714">
        <v>7.1399999999998922</v>
      </c>
      <c r="C714">
        <v>0.28945499748947523</v>
      </c>
    </row>
    <row r="715" spans="2:3" x14ac:dyDescent="0.25">
      <c r="B715">
        <v>7.149999999999892</v>
      </c>
      <c r="C715">
        <v>0.28959497965928838</v>
      </c>
    </row>
    <row r="716" spans="2:3" x14ac:dyDescent="0.25">
      <c r="B716">
        <v>7.1599999999998918</v>
      </c>
      <c r="C716">
        <v>0.28973463600486682</v>
      </c>
    </row>
    <row r="717" spans="2:3" x14ac:dyDescent="0.25">
      <c r="B717">
        <v>7.1699999999998916</v>
      </c>
      <c r="C717">
        <v>0.28987396755909184</v>
      </c>
    </row>
    <row r="718" spans="2:3" x14ac:dyDescent="0.25">
      <c r="B718">
        <v>7.1799999999998914</v>
      </c>
      <c r="C718">
        <v>0.29001297535083903</v>
      </c>
    </row>
    <row r="719" spans="2:3" x14ac:dyDescent="0.25">
      <c r="B719">
        <v>7.1899999999998911</v>
      </c>
      <c r="C719">
        <v>0.29015166040499835</v>
      </c>
    </row>
    <row r="720" spans="2:3" x14ac:dyDescent="0.25">
      <c r="B720">
        <v>7.1999999999998909</v>
      </c>
      <c r="C720">
        <v>0.29029002374249085</v>
      </c>
    </row>
    <row r="721" spans="2:3" x14ac:dyDescent="0.25">
      <c r="B721">
        <v>7.2099999999998907</v>
      </c>
      <c r="C721">
        <v>0.29042806638028712</v>
      </c>
    </row>
    <row r="722" spans="2:3" x14ac:dyDescent="0.25">
      <c r="B722">
        <v>7.2199999999998905</v>
      </c>
      <c r="C722">
        <v>0.29056578933142607</v>
      </c>
    </row>
    <row r="723" spans="2:3" x14ac:dyDescent="0.25">
      <c r="B723">
        <v>7.2299999999998903</v>
      </c>
      <c r="C723">
        <v>0.29070319360503222</v>
      </c>
    </row>
    <row r="724" spans="2:3" x14ac:dyDescent="0.25">
      <c r="B724">
        <v>7.2399999999998901</v>
      </c>
      <c r="C724">
        <v>0.29084028020633357</v>
      </c>
    </row>
    <row r="725" spans="2:3" x14ac:dyDescent="0.25">
      <c r="B725">
        <v>7.2499999999998899</v>
      </c>
      <c r="C725">
        <v>0.29097705013667985</v>
      </c>
    </row>
    <row r="726" spans="2:3" x14ac:dyDescent="0.25">
      <c r="B726">
        <v>7.2599999999998897</v>
      </c>
      <c r="C726">
        <v>0.29111350439355987</v>
      </c>
    </row>
    <row r="727" spans="2:3" x14ac:dyDescent="0.25">
      <c r="B727">
        <v>7.2699999999998894</v>
      </c>
      <c r="C727">
        <v>0.29124964397061903</v>
      </c>
    </row>
    <row r="728" spans="2:3" x14ac:dyDescent="0.25">
      <c r="B728">
        <v>7.2799999999998892</v>
      </c>
      <c r="C728">
        <v>0.29138546985767705</v>
      </c>
    </row>
    <row r="729" spans="2:3" x14ac:dyDescent="0.25">
      <c r="B729">
        <v>7.289999999999889</v>
      </c>
      <c r="C729">
        <v>0.29152098304074531</v>
      </c>
    </row>
    <row r="730" spans="2:3" x14ac:dyDescent="0.25">
      <c r="B730">
        <v>7.2999999999998888</v>
      </c>
      <c r="C730">
        <v>0.29165618450204434</v>
      </c>
    </row>
    <row r="731" spans="2:3" x14ac:dyDescent="0.25">
      <c r="B731">
        <v>7.3099999999998886</v>
      </c>
      <c r="C731">
        <v>0.29179107522002035</v>
      </c>
    </row>
    <row r="732" spans="2:3" x14ac:dyDescent="0.25">
      <c r="B732">
        <v>7.3199999999998884</v>
      </c>
      <c r="C732">
        <v>0.29192565616936345</v>
      </c>
    </row>
    <row r="733" spans="2:3" x14ac:dyDescent="0.25">
      <c r="B733">
        <v>7.3299999999998882</v>
      </c>
      <c r="C733">
        <v>0.29205992832102351</v>
      </c>
    </row>
    <row r="734" spans="2:3" x14ac:dyDescent="0.25">
      <c r="B734">
        <v>7.3399999999998879</v>
      </c>
      <c r="C734">
        <v>0.29219389264222834</v>
      </c>
    </row>
    <row r="735" spans="2:3" x14ac:dyDescent="0.25">
      <c r="B735">
        <v>7.3499999999998877</v>
      </c>
      <c r="C735">
        <v>0.29232755009649947</v>
      </c>
    </row>
    <row r="736" spans="2:3" x14ac:dyDescent="0.25">
      <c r="B736">
        <v>7.3599999999998875</v>
      </c>
      <c r="C736">
        <v>0.29246090164366956</v>
      </c>
    </row>
    <row r="737" spans="2:3" x14ac:dyDescent="0.25">
      <c r="B737">
        <v>7.3699999999998873</v>
      </c>
      <c r="C737">
        <v>0.29259394823989887</v>
      </c>
    </row>
    <row r="738" spans="2:3" x14ac:dyDescent="0.25">
      <c r="B738">
        <v>7.3799999999998871</v>
      </c>
      <c r="C738">
        <v>0.29272669083769209</v>
      </c>
    </row>
    <row r="739" spans="2:3" x14ac:dyDescent="0.25">
      <c r="B739">
        <v>7.3899999999998869</v>
      </c>
      <c r="C739">
        <v>0.29285913038591455</v>
      </c>
    </row>
    <row r="740" spans="2:3" x14ac:dyDescent="0.25">
      <c r="B740">
        <v>7.3999999999998867</v>
      </c>
      <c r="C740">
        <v>0.29299126782980861</v>
      </c>
    </row>
    <row r="741" spans="2:3" x14ac:dyDescent="0.25">
      <c r="B741">
        <v>7.4099999999998865</v>
      </c>
      <c r="C741">
        <v>0.29312310411101045</v>
      </c>
    </row>
    <row r="742" spans="2:3" x14ac:dyDescent="0.25">
      <c r="B742">
        <v>7.4199999999998862</v>
      </c>
      <c r="C742">
        <v>0.29325464016756592</v>
      </c>
    </row>
    <row r="743" spans="2:3" x14ac:dyDescent="0.25">
      <c r="B743">
        <v>7.429999999999886</v>
      </c>
      <c r="C743">
        <v>0.29338587693394708</v>
      </c>
    </row>
    <row r="744" spans="2:3" x14ac:dyDescent="0.25">
      <c r="B744">
        <v>7.4399999999998858</v>
      </c>
      <c r="C744">
        <v>0.29351681534106755</v>
      </c>
    </row>
    <row r="745" spans="2:3" x14ac:dyDescent="0.25">
      <c r="B745">
        <v>7.4499999999998856</v>
      </c>
      <c r="C745">
        <v>0.29364745631629974</v>
      </c>
    </row>
    <row r="746" spans="2:3" x14ac:dyDescent="0.25">
      <c r="B746">
        <v>7.4599999999998854</v>
      </c>
      <c r="C746">
        <v>0.29377780078348942</v>
      </c>
    </row>
    <row r="747" spans="2:3" x14ac:dyDescent="0.25">
      <c r="B747">
        <v>7.4699999999998852</v>
      </c>
      <c r="C747">
        <v>0.29390784966297256</v>
      </c>
    </row>
    <row r="748" spans="2:3" x14ac:dyDescent="0.25">
      <c r="B748">
        <v>7.479999999999885</v>
      </c>
      <c r="C748">
        <v>0.29403760387159084</v>
      </c>
    </row>
    <row r="749" spans="2:3" x14ac:dyDescent="0.25">
      <c r="B749">
        <v>7.4899999999998847</v>
      </c>
      <c r="C749">
        <v>0.29416706432270701</v>
      </c>
    </row>
    <row r="750" spans="2:3" x14ac:dyDescent="0.25">
      <c r="B750">
        <v>7.4999999999998845</v>
      </c>
      <c r="C750">
        <v>0.29429623192622056</v>
      </c>
    </row>
    <row r="751" spans="2:3" x14ac:dyDescent="0.25">
      <c r="B751">
        <v>7.5099999999998843</v>
      </c>
      <c r="C751">
        <v>0.29442510758858409</v>
      </c>
    </row>
    <row r="752" spans="2:3" x14ac:dyDescent="0.25">
      <c r="B752">
        <v>7.5199999999998841</v>
      </c>
      <c r="C752">
        <v>0.29455369221281713</v>
      </c>
    </row>
    <row r="753" spans="2:3" x14ac:dyDescent="0.25">
      <c r="B753">
        <v>7.5299999999998839</v>
      </c>
      <c r="C753">
        <v>0.29468198669852314</v>
      </c>
    </row>
    <row r="754" spans="2:3" x14ac:dyDescent="0.25">
      <c r="B754">
        <v>7.5399999999998837</v>
      </c>
      <c r="C754">
        <v>0.29480999194190372</v>
      </c>
    </row>
    <row r="755" spans="2:3" x14ac:dyDescent="0.25">
      <c r="B755">
        <v>7.5499999999998835</v>
      </c>
      <c r="C755">
        <v>0.29493770883577425</v>
      </c>
    </row>
    <row r="756" spans="2:3" x14ac:dyDescent="0.25">
      <c r="B756">
        <v>7.5599999999998833</v>
      </c>
      <c r="C756">
        <v>0.29506513826957903</v>
      </c>
    </row>
    <row r="757" spans="2:3" x14ac:dyDescent="0.25">
      <c r="B757">
        <v>7.569999999999883</v>
      </c>
      <c r="C757">
        <v>0.2951922811294061</v>
      </c>
    </row>
    <row r="758" spans="2:3" x14ac:dyDescent="0.25">
      <c r="B758">
        <v>7.5799999999998828</v>
      </c>
      <c r="C758">
        <v>0.29531913829800227</v>
      </c>
    </row>
    <row r="759" spans="2:3" x14ac:dyDescent="0.25">
      <c r="B759">
        <v>7.5899999999998826</v>
      </c>
      <c r="C759">
        <v>0.29544571065478825</v>
      </c>
    </row>
    <row r="760" spans="2:3" x14ac:dyDescent="0.25">
      <c r="B760">
        <v>7.5999999999998824</v>
      </c>
      <c r="C760">
        <v>0.29557199907587312</v>
      </c>
    </row>
    <row r="761" spans="2:3" x14ac:dyDescent="0.25">
      <c r="B761">
        <v>7.6099999999998822</v>
      </c>
      <c r="C761">
        <v>0.29569800443406952</v>
      </c>
    </row>
    <row r="762" spans="2:3" x14ac:dyDescent="0.25">
      <c r="B762">
        <v>7.619999999999882</v>
      </c>
      <c r="C762">
        <v>0.29582372759890768</v>
      </c>
    </row>
    <row r="763" spans="2:3" x14ac:dyDescent="0.25">
      <c r="B763">
        <v>7.6299999999998818</v>
      </c>
      <c r="C763">
        <v>0.29594916943665056</v>
      </c>
    </row>
    <row r="764" spans="2:3" x14ac:dyDescent="0.25">
      <c r="B764">
        <v>7.6399999999998816</v>
      </c>
      <c r="C764">
        <v>0.2960743308103081</v>
      </c>
    </row>
    <row r="765" spans="2:3" x14ac:dyDescent="0.25">
      <c r="B765">
        <v>7.6499999999998813</v>
      </c>
      <c r="C765">
        <v>0.29619921257965187</v>
      </c>
    </row>
    <row r="766" spans="2:3" x14ac:dyDescent="0.25">
      <c r="B766">
        <v>7.6599999999998811</v>
      </c>
      <c r="C766">
        <v>0.29632381560122906</v>
      </c>
    </row>
    <row r="767" spans="2:3" x14ac:dyDescent="0.25">
      <c r="B767">
        <v>7.6699999999998809</v>
      </c>
      <c r="C767">
        <v>0.29644814072837733</v>
      </c>
    </row>
    <row r="768" spans="2:3" x14ac:dyDescent="0.25">
      <c r="B768">
        <v>7.6799999999998807</v>
      </c>
      <c r="C768">
        <v>0.29657218881123859</v>
      </c>
    </row>
    <row r="769" spans="2:3" x14ac:dyDescent="0.25">
      <c r="B769">
        <v>7.6899999999998805</v>
      </c>
      <c r="C769">
        <v>0.2966959606967729</v>
      </c>
    </row>
    <row r="770" spans="2:3" x14ac:dyDescent="0.25">
      <c r="B770">
        <v>7.6999999999998803</v>
      </c>
      <c r="C770">
        <v>0.29681945722877362</v>
      </c>
    </row>
    <row r="771" spans="2:3" x14ac:dyDescent="0.25">
      <c r="B771">
        <v>7.7099999999998801</v>
      </c>
      <c r="C771">
        <v>0.2969426792478802</v>
      </c>
    </row>
    <row r="772" spans="2:3" x14ac:dyDescent="0.25">
      <c r="B772">
        <v>7.7199999999998798</v>
      </c>
      <c r="C772">
        <v>0.29706562759159277</v>
      </c>
    </row>
    <row r="773" spans="2:3" x14ac:dyDescent="0.25">
      <c r="B773">
        <v>7.7299999999998796</v>
      </c>
      <c r="C773">
        <v>0.29718830309428595</v>
      </c>
    </row>
    <row r="774" spans="2:3" x14ac:dyDescent="0.25">
      <c r="B774">
        <v>7.7399999999998794</v>
      </c>
      <c r="C774">
        <v>0.29731070658722258</v>
      </c>
    </row>
    <row r="775" spans="2:3" x14ac:dyDescent="0.25">
      <c r="B775">
        <v>7.7499999999998792</v>
      </c>
      <c r="C775">
        <v>0.29743283889856736</v>
      </c>
    </row>
    <row r="776" spans="2:3" x14ac:dyDescent="0.25">
      <c r="B776">
        <v>7.759999999999879</v>
      </c>
      <c r="C776">
        <v>0.29755470085340058</v>
      </c>
    </row>
    <row r="777" spans="2:3" x14ac:dyDescent="0.25">
      <c r="B777">
        <v>7.7699999999998788</v>
      </c>
      <c r="C777">
        <v>0.29767629327373168</v>
      </c>
    </row>
    <row r="778" spans="2:3" x14ac:dyDescent="0.25">
      <c r="B778">
        <v>7.7799999999998786</v>
      </c>
      <c r="C778">
        <v>0.2977976169785127</v>
      </c>
    </row>
    <row r="779" spans="2:3" x14ac:dyDescent="0.25">
      <c r="B779">
        <v>7.7899999999998784</v>
      </c>
      <c r="C779">
        <v>0.29791867278365236</v>
      </c>
    </row>
    <row r="780" spans="2:3" x14ac:dyDescent="0.25">
      <c r="B780">
        <v>7.7999999999998781</v>
      </c>
      <c r="C780">
        <v>0.2980394615020282</v>
      </c>
    </row>
    <row r="781" spans="2:3" x14ac:dyDescent="0.25">
      <c r="B781">
        <v>7.8099999999998779</v>
      </c>
      <c r="C781">
        <v>0.29815998394350096</v>
      </c>
    </row>
    <row r="782" spans="2:3" x14ac:dyDescent="0.25">
      <c r="B782">
        <v>7.8199999999998777</v>
      </c>
      <c r="C782">
        <v>0.29828024091492755</v>
      </c>
    </row>
    <row r="783" spans="2:3" x14ac:dyDescent="0.25">
      <c r="B783">
        <v>7.8299999999998775</v>
      </c>
      <c r="C783">
        <v>0.29840023322017384</v>
      </c>
    </row>
    <row r="784" spans="2:3" x14ac:dyDescent="0.25">
      <c r="B784">
        <v>7.8399999999998773</v>
      </c>
      <c r="C784">
        <v>0.29851996166012845</v>
      </c>
    </row>
    <row r="785" spans="2:3" x14ac:dyDescent="0.25">
      <c r="B785">
        <v>7.8499999999998771</v>
      </c>
      <c r="C785">
        <v>0.29863942703271495</v>
      </c>
    </row>
    <row r="786" spans="2:3" x14ac:dyDescent="0.25">
      <c r="B786">
        <v>7.8599999999998769</v>
      </c>
      <c r="C786">
        <v>0.29875863013290621</v>
      </c>
    </row>
    <row r="787" spans="2:3" x14ac:dyDescent="0.25">
      <c r="B787">
        <v>7.8699999999998766</v>
      </c>
      <c r="C787">
        <v>0.29887757175273533</v>
      </c>
    </row>
    <row r="788" spans="2:3" x14ac:dyDescent="0.25">
      <c r="B788">
        <v>7.8799999999998764</v>
      </c>
      <c r="C788">
        <v>0.29899625268131036</v>
      </c>
    </row>
    <row r="789" spans="2:3" x14ac:dyDescent="0.25">
      <c r="B789">
        <v>7.8899999999998762</v>
      </c>
      <c r="C789">
        <v>0.29911467370482592</v>
      </c>
    </row>
    <row r="790" spans="2:3" x14ac:dyDescent="0.25">
      <c r="B790">
        <v>7.899999999999876</v>
      </c>
      <c r="C790">
        <v>0.29923283560657693</v>
      </c>
    </row>
    <row r="791" spans="2:3" x14ac:dyDescent="0.25">
      <c r="B791">
        <v>7.9099999999998758</v>
      </c>
      <c r="C791">
        <v>0.29935073916696997</v>
      </c>
    </row>
    <row r="792" spans="2:3" x14ac:dyDescent="0.25">
      <c r="B792">
        <v>7.9199999999998756</v>
      </c>
      <c r="C792">
        <v>0.29946838516353702</v>
      </c>
    </row>
    <row r="793" spans="2:3" x14ac:dyDescent="0.25">
      <c r="B793">
        <v>7.9299999999998754</v>
      </c>
      <c r="C793">
        <v>0.29958577437094741</v>
      </c>
    </row>
    <row r="794" spans="2:3" x14ac:dyDescent="0.25">
      <c r="B794">
        <v>7.9399999999998752</v>
      </c>
      <c r="C794">
        <v>0.29970290756102042</v>
      </c>
    </row>
    <row r="795" spans="2:3" x14ac:dyDescent="0.25">
      <c r="B795">
        <v>7.9499999999998749</v>
      </c>
      <c r="C795">
        <v>0.29981978550273802</v>
      </c>
    </row>
    <row r="796" spans="2:3" x14ac:dyDescent="0.25">
      <c r="B796">
        <v>7.9599999999998747</v>
      </c>
      <c r="C796">
        <v>0.29993640896225643</v>
      </c>
    </row>
    <row r="797" spans="2:3" x14ac:dyDescent="0.25">
      <c r="B797">
        <v>7.9699999999998745</v>
      </c>
      <c r="C797">
        <v>0.30005277870291941</v>
      </c>
    </row>
    <row r="798" spans="2:3" x14ac:dyDescent="0.25">
      <c r="B798">
        <v>7.9799999999998743</v>
      </c>
      <c r="C798">
        <v>0.30016889548526959</v>
      </c>
    </row>
    <row r="799" spans="2:3" x14ac:dyDescent="0.25">
      <c r="B799">
        <v>7.9899999999998741</v>
      </c>
      <c r="C799">
        <v>0.30028476006706106</v>
      </c>
    </row>
    <row r="800" spans="2:3" x14ac:dyDescent="0.25">
      <c r="B800">
        <v>7.9999999999998739</v>
      </c>
      <c r="C800">
        <v>0.30040037320327179</v>
      </c>
    </row>
    <row r="801" spans="2:3" x14ac:dyDescent="0.25">
      <c r="B801">
        <v>8.0099999999998737</v>
      </c>
      <c r="C801">
        <v>0.30051573564611495</v>
      </c>
    </row>
    <row r="802" spans="2:3" x14ac:dyDescent="0.25">
      <c r="B802">
        <v>8.0199999999998735</v>
      </c>
      <c r="C802">
        <v>0.30063084814505125</v>
      </c>
    </row>
    <row r="803" spans="2:3" x14ac:dyDescent="0.25">
      <c r="B803">
        <v>8.0299999999998732</v>
      </c>
      <c r="C803">
        <v>0.30074571144680129</v>
      </c>
    </row>
    <row r="804" spans="2:3" x14ac:dyDescent="0.25">
      <c r="B804">
        <v>8.039999999999873</v>
      </c>
      <c r="C804">
        <v>0.30086032629535669</v>
      </c>
    </row>
    <row r="805" spans="2:3" x14ac:dyDescent="0.25">
      <c r="B805">
        <v>8.0499999999998728</v>
      </c>
      <c r="C805">
        <v>0.30097469343199212</v>
      </c>
    </row>
    <row r="806" spans="2:3" x14ac:dyDescent="0.25">
      <c r="B806">
        <v>8.0599999999998726</v>
      </c>
      <c r="C806">
        <v>0.30108881359527767</v>
      </c>
    </row>
    <row r="807" spans="2:3" x14ac:dyDescent="0.25">
      <c r="B807">
        <v>8.0699999999998724</v>
      </c>
      <c r="C807">
        <v>0.30120268752108947</v>
      </c>
    </row>
    <row r="808" spans="2:3" x14ac:dyDescent="0.25">
      <c r="B808">
        <v>8.0799999999998722</v>
      </c>
      <c r="C808">
        <v>0.3013163159426222</v>
      </c>
    </row>
    <row r="809" spans="2:3" x14ac:dyDescent="0.25">
      <c r="B809">
        <v>8.089999999999872</v>
      </c>
      <c r="C809">
        <v>0.30142969959040028</v>
      </c>
    </row>
    <row r="810" spans="2:3" x14ac:dyDescent="0.25">
      <c r="B810">
        <v>8.0999999999998717</v>
      </c>
      <c r="C810">
        <v>0.30154283919228947</v>
      </c>
    </row>
    <row r="811" spans="2:3" x14ac:dyDescent="0.25">
      <c r="B811">
        <v>8.1099999999998715</v>
      </c>
      <c r="C811">
        <v>0.30165573547350844</v>
      </c>
    </row>
    <row r="812" spans="2:3" x14ac:dyDescent="0.25">
      <c r="B812">
        <v>8.1199999999998713</v>
      </c>
      <c r="C812">
        <v>0.30176838915663984</v>
      </c>
    </row>
    <row r="813" spans="2:3" x14ac:dyDescent="0.25">
      <c r="B813">
        <v>8.1299999999998711</v>
      </c>
      <c r="C813">
        <v>0.3018808009616421</v>
      </c>
    </row>
    <row r="814" spans="2:3" x14ac:dyDescent="0.25">
      <c r="B814">
        <v>8.1399999999998709</v>
      </c>
      <c r="C814">
        <v>0.30199297160586014</v>
      </c>
    </row>
    <row r="815" spans="2:3" x14ac:dyDescent="0.25">
      <c r="B815">
        <v>8.1499999999998707</v>
      </c>
      <c r="C815">
        <v>0.30210490180403765</v>
      </c>
    </row>
    <row r="816" spans="2:3" x14ac:dyDescent="0.25">
      <c r="B816">
        <v>8.1599999999998705</v>
      </c>
      <c r="C816">
        <v>0.30221659226832676</v>
      </c>
    </row>
    <row r="817" spans="2:3" x14ac:dyDescent="0.25">
      <c r="B817">
        <v>8.1699999999998703</v>
      </c>
      <c r="C817">
        <v>0.30232804370830063</v>
      </c>
    </row>
    <row r="818" spans="2:3" x14ac:dyDescent="0.25">
      <c r="B818">
        <v>8.17999999999987</v>
      </c>
      <c r="C818">
        <v>0.30243925683096362</v>
      </c>
    </row>
    <row r="819" spans="2:3" x14ac:dyDescent="0.25">
      <c r="B819">
        <v>8.1899999999998698</v>
      </c>
      <c r="C819">
        <v>0.30255023234076256</v>
      </c>
    </row>
    <row r="820" spans="2:3" x14ac:dyDescent="0.25">
      <c r="B820">
        <v>8.1999999999998696</v>
      </c>
      <c r="C820">
        <v>0.30266097093959804</v>
      </c>
    </row>
    <row r="821" spans="2:3" x14ac:dyDescent="0.25">
      <c r="B821">
        <v>8.2099999999998694</v>
      </c>
      <c r="C821">
        <v>0.30277147332683463</v>
      </c>
    </row>
    <row r="822" spans="2:3" x14ac:dyDescent="0.25">
      <c r="B822">
        <v>8.2199999999998692</v>
      </c>
      <c r="C822">
        <v>0.3028817401993123</v>
      </c>
    </row>
    <row r="823" spans="2:3" x14ac:dyDescent="0.25">
      <c r="B823">
        <v>8.229999999999869</v>
      </c>
      <c r="C823">
        <v>0.30299177225135709</v>
      </c>
    </row>
    <row r="824" spans="2:3" x14ac:dyDescent="0.25">
      <c r="B824">
        <v>8.2399999999998688</v>
      </c>
      <c r="C824">
        <v>0.30310157017479178</v>
      </c>
    </row>
    <row r="825" spans="2:3" x14ac:dyDescent="0.25">
      <c r="B825">
        <v>8.2499999999998685</v>
      </c>
      <c r="C825">
        <v>0.30321113465894672</v>
      </c>
    </row>
    <row r="826" spans="2:3" x14ac:dyDescent="0.25">
      <c r="B826">
        <v>8.2599999999998683</v>
      </c>
      <c r="C826">
        <v>0.30332046639067023</v>
      </c>
    </row>
    <row r="827" spans="2:3" x14ac:dyDescent="0.25">
      <c r="B827">
        <v>8.2699999999998681</v>
      </c>
      <c r="C827">
        <v>0.30342956605433957</v>
      </c>
    </row>
    <row r="828" spans="2:3" x14ac:dyDescent="0.25">
      <c r="B828">
        <v>8.2799999999998679</v>
      </c>
      <c r="C828">
        <v>0.30353843433187111</v>
      </c>
    </row>
    <row r="829" spans="2:3" x14ac:dyDescent="0.25">
      <c r="B829">
        <v>8.2899999999998677</v>
      </c>
      <c r="C829">
        <v>0.30364707190273099</v>
      </c>
    </row>
    <row r="830" spans="2:3" x14ac:dyDescent="0.25">
      <c r="B830">
        <v>8.2999999999998675</v>
      </c>
      <c r="C830">
        <v>0.30375547944394565</v>
      </c>
    </row>
    <row r="831" spans="2:3" x14ac:dyDescent="0.25">
      <c r="B831">
        <v>8.3099999999998673</v>
      </c>
      <c r="C831">
        <v>0.30386365763011214</v>
      </c>
    </row>
    <row r="832" spans="2:3" x14ac:dyDescent="0.25">
      <c r="B832">
        <v>8.3199999999998671</v>
      </c>
      <c r="C832">
        <v>0.30397160713340832</v>
      </c>
    </row>
    <row r="833" spans="2:3" x14ac:dyDescent="0.25">
      <c r="B833">
        <v>8.3299999999998668</v>
      </c>
      <c r="C833">
        <v>0.30407932862360337</v>
      </c>
    </row>
    <row r="834" spans="2:3" x14ac:dyDescent="0.25">
      <c r="B834">
        <v>8.3399999999998666</v>
      </c>
      <c r="C834">
        <v>0.30418682276806813</v>
      </c>
    </row>
    <row r="835" spans="2:3" x14ac:dyDescent="0.25">
      <c r="B835">
        <v>8.3499999999998664</v>
      </c>
      <c r="C835">
        <v>0.30429409023178461</v>
      </c>
    </row>
    <row r="836" spans="2:3" x14ac:dyDescent="0.25">
      <c r="B836">
        <v>8.3599999999998662</v>
      </c>
      <c r="C836">
        <v>0.30440113167735705</v>
      </c>
    </row>
    <row r="837" spans="2:3" x14ac:dyDescent="0.25">
      <c r="B837">
        <v>8.369999999999866</v>
      </c>
      <c r="C837">
        <v>0.30450794776502138</v>
      </c>
    </row>
    <row r="838" spans="2:3" x14ac:dyDescent="0.25">
      <c r="B838">
        <v>8.3799999999998658</v>
      </c>
      <c r="C838">
        <v>0.30461453915265568</v>
      </c>
    </row>
    <row r="839" spans="2:3" x14ac:dyDescent="0.25">
      <c r="B839">
        <v>8.3899999999998656</v>
      </c>
      <c r="C839">
        <v>0.30472090649578953</v>
      </c>
    </row>
    <row r="840" spans="2:3" x14ac:dyDescent="0.25">
      <c r="B840">
        <v>8.3999999999998654</v>
      </c>
      <c r="C840">
        <v>0.30482705044761482</v>
      </c>
    </row>
    <row r="841" spans="2:3" x14ac:dyDescent="0.25">
      <c r="B841">
        <v>8.4099999999998651</v>
      </c>
      <c r="C841">
        <v>0.30493297165899491</v>
      </c>
    </row>
    <row r="842" spans="2:3" x14ac:dyDescent="0.25">
      <c r="B842">
        <v>8.4199999999998649</v>
      </c>
      <c r="C842">
        <v>0.30503867077847502</v>
      </c>
    </row>
    <row r="843" spans="2:3" x14ac:dyDescent="0.25">
      <c r="B843">
        <v>8.4299999999998647</v>
      </c>
      <c r="C843">
        <v>0.3051441484522916</v>
      </c>
    </row>
    <row r="844" spans="2:3" x14ac:dyDescent="0.25">
      <c r="B844">
        <v>8.4399999999998645</v>
      </c>
      <c r="C844">
        <v>0.30524940532438222</v>
      </c>
    </row>
    <row r="845" spans="2:3" x14ac:dyDescent="0.25">
      <c r="B845">
        <v>8.4499999999998643</v>
      </c>
      <c r="C845">
        <v>0.30535444203639556</v>
      </c>
    </row>
    <row r="846" spans="2:3" x14ac:dyDescent="0.25">
      <c r="B846">
        <v>8.4599999999998641</v>
      </c>
      <c r="C846">
        <v>0.30545925922770062</v>
      </c>
    </row>
    <row r="847" spans="2:3" x14ac:dyDescent="0.25">
      <c r="B847">
        <v>8.4699999999998639</v>
      </c>
      <c r="C847">
        <v>0.30556385753539678</v>
      </c>
    </row>
    <row r="848" spans="2:3" x14ac:dyDescent="0.25">
      <c r="B848">
        <v>8.4799999999998636</v>
      </c>
      <c r="C848">
        <v>0.30566823759432288</v>
      </c>
    </row>
    <row r="849" spans="2:3" x14ac:dyDescent="0.25">
      <c r="B849">
        <v>8.4899999999998634</v>
      </c>
      <c r="C849">
        <v>0.30577240003706702</v>
      </c>
    </row>
    <row r="850" spans="2:3" x14ac:dyDescent="0.25">
      <c r="B850">
        <v>8.4999999999998632</v>
      </c>
      <c r="C850">
        <v>0.30587634549397624</v>
      </c>
    </row>
    <row r="851" spans="2:3" x14ac:dyDescent="0.25">
      <c r="B851">
        <v>8.509999999999863</v>
      </c>
      <c r="C851">
        <v>0.30598007459316567</v>
      </c>
    </row>
    <row r="852" spans="2:3" x14ac:dyDescent="0.25">
      <c r="B852">
        <v>8.5199999999998628</v>
      </c>
      <c r="C852">
        <v>0.30608358796052776</v>
      </c>
    </row>
    <row r="853" spans="2:3" x14ac:dyDescent="0.25">
      <c r="B853">
        <v>8.5299999999998626</v>
      </c>
      <c r="C853">
        <v>0.30618688621974188</v>
      </c>
    </row>
    <row r="854" spans="2:3" x14ac:dyDescent="0.25">
      <c r="B854">
        <v>8.5399999999998624</v>
      </c>
      <c r="C854">
        <v>0.30628996999228369</v>
      </c>
    </row>
    <row r="855" spans="2:3" x14ac:dyDescent="0.25">
      <c r="B855">
        <v>8.5499999999998622</v>
      </c>
      <c r="C855">
        <v>0.30639283989743415</v>
      </c>
    </row>
    <row r="856" spans="2:3" x14ac:dyDescent="0.25">
      <c r="B856">
        <v>8.5599999999998619</v>
      </c>
      <c r="C856">
        <v>0.30649549655228886</v>
      </c>
    </row>
    <row r="857" spans="2:3" x14ac:dyDescent="0.25">
      <c r="B857">
        <v>8.5699999999998617</v>
      </c>
      <c r="C857">
        <v>0.30659794057176726</v>
      </c>
    </row>
    <row r="858" spans="2:3" x14ac:dyDescent="0.25">
      <c r="B858">
        <v>8.5799999999998615</v>
      </c>
      <c r="C858">
        <v>0.30670017256862159</v>
      </c>
    </row>
    <row r="859" spans="2:3" x14ac:dyDescent="0.25">
      <c r="B859">
        <v>8.5899999999998613</v>
      </c>
      <c r="C859">
        <v>0.30680219315344598</v>
      </c>
    </row>
    <row r="860" spans="2:3" x14ac:dyDescent="0.25">
      <c r="B860">
        <v>8.5999999999998611</v>
      </c>
      <c r="C860">
        <v>0.30690400293468567</v>
      </c>
    </row>
    <row r="861" spans="2:3" x14ac:dyDescent="0.25">
      <c r="B861">
        <v>8.6099999999998609</v>
      </c>
      <c r="C861">
        <v>0.307005602518646</v>
      </c>
    </row>
    <row r="862" spans="2:3" x14ac:dyDescent="0.25">
      <c r="B862">
        <v>8.6199999999998607</v>
      </c>
      <c r="C862">
        <v>0.3071069925095008</v>
      </c>
    </row>
    <row r="863" spans="2:3" x14ac:dyDescent="0.25">
      <c r="B863">
        <v>8.6299999999998604</v>
      </c>
      <c r="C863">
        <v>0.3072081735093023</v>
      </c>
    </row>
    <row r="864" spans="2:3" x14ac:dyDescent="0.25">
      <c r="B864">
        <v>8.6399999999998602</v>
      </c>
      <c r="C864">
        <v>0.30730914611798876</v>
      </c>
    </row>
    <row r="865" spans="2:3" x14ac:dyDescent="0.25">
      <c r="B865">
        <v>8.64999999999986</v>
      </c>
      <c r="C865">
        <v>0.30740991093339454</v>
      </c>
    </row>
    <row r="866" spans="2:3" x14ac:dyDescent="0.25">
      <c r="B866">
        <v>8.6599999999998598</v>
      </c>
      <c r="C866">
        <v>0.30751046855125785</v>
      </c>
    </row>
    <row r="867" spans="2:3" x14ac:dyDescent="0.25">
      <c r="B867">
        <v>8.6699999999998596</v>
      </c>
      <c r="C867">
        <v>0.30761081956523001</v>
      </c>
    </row>
    <row r="868" spans="2:3" x14ac:dyDescent="0.25">
      <c r="B868">
        <v>8.6799999999998594</v>
      </c>
      <c r="C868">
        <v>0.30771096456688424</v>
      </c>
    </row>
    <row r="869" spans="2:3" x14ac:dyDescent="0.25">
      <c r="B869">
        <v>8.6899999999998592</v>
      </c>
      <c r="C869">
        <v>0.30781090414572365</v>
      </c>
    </row>
    <row r="870" spans="2:3" x14ac:dyDescent="0.25">
      <c r="B870">
        <v>8.699999999999859</v>
      </c>
      <c r="C870">
        <v>0.30791063888919085</v>
      </c>
    </row>
    <row r="871" spans="2:3" x14ac:dyDescent="0.25">
      <c r="B871">
        <v>8.7099999999998587</v>
      </c>
      <c r="C871">
        <v>0.30801016938267528</v>
      </c>
    </row>
    <row r="872" spans="2:3" x14ac:dyDescent="0.25">
      <c r="B872">
        <v>8.7199999999998585</v>
      </c>
      <c r="C872">
        <v>0.30810949620952305</v>
      </c>
    </row>
    <row r="873" spans="2:3" x14ac:dyDescent="0.25">
      <c r="B873">
        <v>8.7299999999998583</v>
      </c>
      <c r="C873">
        <v>0.30820861995104437</v>
      </c>
    </row>
    <row r="874" spans="2:3" x14ac:dyDescent="0.25">
      <c r="B874">
        <v>8.7399999999998581</v>
      </c>
      <c r="C874">
        <v>0.30830754118652265</v>
      </c>
    </row>
    <row r="875" spans="2:3" x14ac:dyDescent="0.25">
      <c r="B875">
        <v>8.7499999999998579</v>
      </c>
      <c r="C875">
        <v>0.30840626049322251</v>
      </c>
    </row>
    <row r="876" spans="2:3" x14ac:dyDescent="0.25">
      <c r="B876">
        <v>8.7599999999998577</v>
      </c>
      <c r="C876">
        <v>0.30850477844639845</v>
      </c>
    </row>
    <row r="877" spans="2:3" x14ac:dyDescent="0.25">
      <c r="B877">
        <v>8.7699999999998575</v>
      </c>
      <c r="C877">
        <v>0.30860309561930277</v>
      </c>
    </row>
    <row r="878" spans="2:3" x14ac:dyDescent="0.25">
      <c r="B878">
        <v>8.7799999999998573</v>
      </c>
      <c r="C878">
        <v>0.30870121258319444</v>
      </c>
    </row>
    <row r="879" spans="2:3" x14ac:dyDescent="0.25">
      <c r="B879">
        <v>8.789999999999857</v>
      </c>
      <c r="C879">
        <v>0.3087991299073467</v>
      </c>
    </row>
    <row r="880" spans="2:3" x14ac:dyDescent="0.25">
      <c r="B880">
        <v>8.7999999999998568</v>
      </c>
      <c r="C880">
        <v>0.30889684815905583</v>
      </c>
    </row>
    <row r="881" spans="2:3" x14ac:dyDescent="0.25">
      <c r="B881">
        <v>8.8099999999998566</v>
      </c>
      <c r="C881">
        <v>0.30899436790364898</v>
      </c>
    </row>
    <row r="882" spans="2:3" x14ac:dyDescent="0.25">
      <c r="B882">
        <v>8.8199999999998564</v>
      </c>
      <c r="C882">
        <v>0.30909168970449213</v>
      </c>
    </row>
    <row r="883" spans="2:3" x14ac:dyDescent="0.25">
      <c r="B883">
        <v>8.8299999999998562</v>
      </c>
      <c r="C883">
        <v>0.30918881412299892</v>
      </c>
    </row>
    <row r="884" spans="2:3" x14ac:dyDescent="0.25">
      <c r="B884">
        <v>8.839999999999856</v>
      </c>
      <c r="C884">
        <v>0.30928574171863793</v>
      </c>
    </row>
    <row r="885" spans="2:3" x14ac:dyDescent="0.25">
      <c r="B885">
        <v>8.8499999999998558</v>
      </c>
      <c r="C885">
        <v>0.30938247304894084</v>
      </c>
    </row>
    <row r="886" spans="2:3" x14ac:dyDescent="0.25">
      <c r="B886">
        <v>8.8599999999998555</v>
      </c>
      <c r="C886">
        <v>0.30947900866951084</v>
      </c>
    </row>
    <row r="887" spans="2:3" x14ac:dyDescent="0.25">
      <c r="B887">
        <v>8.8699999999998553</v>
      </c>
      <c r="C887">
        <v>0.30957534913403018</v>
      </c>
    </row>
    <row r="888" spans="2:3" x14ac:dyDescent="0.25">
      <c r="B888">
        <v>8.8799999999998551</v>
      </c>
      <c r="C888">
        <v>0.30967149499426816</v>
      </c>
    </row>
    <row r="889" spans="2:3" x14ac:dyDescent="0.25">
      <c r="B889">
        <v>8.8899999999998549</v>
      </c>
      <c r="C889">
        <v>0.30976744680008894</v>
      </c>
    </row>
    <row r="890" spans="2:3" x14ac:dyDescent="0.25">
      <c r="B890">
        <v>8.8999999999998547</v>
      </c>
      <c r="C890">
        <v>0.30986320509945953</v>
      </c>
    </row>
    <row r="891" spans="2:3" x14ac:dyDescent="0.25">
      <c r="B891">
        <v>8.9099999999998545</v>
      </c>
      <c r="C891">
        <v>0.30995877043845732</v>
      </c>
    </row>
    <row r="892" spans="2:3" x14ac:dyDescent="0.25">
      <c r="B892">
        <v>8.9199999999998543</v>
      </c>
      <c r="C892">
        <v>0.31005414336127812</v>
      </c>
    </row>
    <row r="893" spans="2:3" x14ac:dyDescent="0.25">
      <c r="B893">
        <v>8.9299999999998541</v>
      </c>
      <c r="C893">
        <v>0.31014932441024384</v>
      </c>
    </row>
    <row r="894" spans="2:3" x14ac:dyDescent="0.25">
      <c r="B894">
        <v>8.9399999999998538</v>
      </c>
      <c r="C894">
        <v>0.31024431412580983</v>
      </c>
    </row>
    <row r="895" spans="2:3" x14ac:dyDescent="0.25">
      <c r="B895">
        <v>8.9499999999998536</v>
      </c>
      <c r="C895">
        <v>0.31033911304657302</v>
      </c>
    </row>
    <row r="896" spans="2:3" x14ac:dyDescent="0.25">
      <c r="B896">
        <v>8.9599999999998534</v>
      </c>
      <c r="C896">
        <v>0.31043372170927891</v>
      </c>
    </row>
    <row r="897" spans="2:3" x14ac:dyDescent="0.25">
      <c r="B897">
        <v>8.9699999999998532</v>
      </c>
      <c r="C897">
        <v>0.31052814064883</v>
      </c>
    </row>
    <row r="898" spans="2:3" x14ac:dyDescent="0.25">
      <c r="B898">
        <v>8.979999999999853</v>
      </c>
      <c r="C898">
        <v>0.31062237039829249</v>
      </c>
    </row>
    <row r="899" spans="2:3" x14ac:dyDescent="0.25">
      <c r="B899">
        <v>8.9899999999998528</v>
      </c>
      <c r="C899">
        <v>0.31071641148890428</v>
      </c>
    </row>
    <row r="900" spans="2:3" x14ac:dyDescent="0.25">
      <c r="B900">
        <v>8.9999999999998526</v>
      </c>
      <c r="C900">
        <v>0.3108102644500822</v>
      </c>
    </row>
    <row r="901" spans="2:3" x14ac:dyDescent="0.25">
      <c r="B901">
        <v>9.0099999999998523</v>
      </c>
      <c r="C901">
        <v>0.31090392980942949</v>
      </c>
    </row>
    <row r="902" spans="2:3" x14ac:dyDescent="0.25">
      <c r="B902">
        <v>9.0199999999998521</v>
      </c>
      <c r="C902">
        <v>0.31099740809274345</v>
      </c>
    </row>
    <row r="903" spans="2:3" x14ac:dyDescent="0.25">
      <c r="B903">
        <v>9.0299999999998519</v>
      </c>
      <c r="C903">
        <v>0.31109069982402232</v>
      </c>
    </row>
    <row r="904" spans="2:3" x14ac:dyDescent="0.25">
      <c r="B904">
        <v>9.0399999999998517</v>
      </c>
      <c r="C904">
        <v>0.31118380552547292</v>
      </c>
    </row>
    <row r="905" spans="2:3" x14ac:dyDescent="0.25">
      <c r="B905">
        <v>9.0499999999998515</v>
      </c>
      <c r="C905">
        <v>0.31127672571751808</v>
      </c>
    </row>
    <row r="906" spans="2:3" x14ac:dyDescent="0.25">
      <c r="B906">
        <v>9.0599999999998513</v>
      </c>
      <c r="C906">
        <v>0.31136946091880346</v>
      </c>
    </row>
    <row r="907" spans="2:3" x14ac:dyDescent="0.25">
      <c r="B907">
        <v>9.0699999999998511</v>
      </c>
      <c r="C907">
        <v>0.31146201164620529</v>
      </c>
    </row>
    <row r="908" spans="2:3" x14ac:dyDescent="0.25">
      <c r="B908">
        <v>9.0799999999998509</v>
      </c>
      <c r="C908">
        <v>0.31155437841483702</v>
      </c>
    </row>
    <row r="909" spans="2:3" x14ac:dyDescent="0.25">
      <c r="B909">
        <v>9.0899999999998506</v>
      </c>
      <c r="C909">
        <v>0.31164656173805699</v>
      </c>
    </row>
    <row r="910" spans="2:3" x14ac:dyDescent="0.25">
      <c r="B910">
        <v>9.0999999999998504</v>
      </c>
      <c r="C910">
        <v>0.31173856212747508</v>
      </c>
    </row>
    <row r="911" spans="2:3" x14ac:dyDescent="0.25">
      <c r="B911">
        <v>9.1099999999998502</v>
      </c>
      <c r="C911">
        <v>0.31183038009296032</v>
      </c>
    </row>
    <row r="912" spans="2:3" x14ac:dyDescent="0.25">
      <c r="B912">
        <v>9.11999999999985</v>
      </c>
      <c r="C912">
        <v>0.31192201614264747</v>
      </c>
    </row>
    <row r="913" spans="2:3" x14ac:dyDescent="0.25">
      <c r="B913">
        <v>9.1299999999998498</v>
      </c>
      <c r="C913">
        <v>0.31201347078294417</v>
      </c>
    </row>
    <row r="914" spans="2:3" x14ac:dyDescent="0.25">
      <c r="B914">
        <v>9.1399999999998496</v>
      </c>
      <c r="C914">
        <v>0.3121047445185382</v>
      </c>
    </row>
    <row r="915" spans="2:3" x14ac:dyDescent="0.25">
      <c r="B915">
        <v>9.1499999999998494</v>
      </c>
      <c r="C915">
        <v>0.31219583785240418</v>
      </c>
    </row>
    <row r="916" spans="2:3" x14ac:dyDescent="0.25">
      <c r="B916">
        <v>9.1599999999998492</v>
      </c>
      <c r="C916">
        <v>0.31228675128581046</v>
      </c>
    </row>
    <row r="917" spans="2:3" x14ac:dyDescent="0.25">
      <c r="B917">
        <v>9.1699999999998489</v>
      </c>
      <c r="C917">
        <v>0.31237748531832626</v>
      </c>
    </row>
    <row r="918" spans="2:3" x14ac:dyDescent="0.25">
      <c r="B918">
        <v>9.1799999999998487</v>
      </c>
      <c r="C918">
        <v>0.31246804044782828</v>
      </c>
    </row>
    <row r="919" spans="2:3" x14ac:dyDescent="0.25">
      <c r="B919">
        <v>9.1899999999998485</v>
      </c>
      <c r="C919">
        <v>0.31255841717050759</v>
      </c>
    </row>
    <row r="920" spans="2:3" x14ac:dyDescent="0.25">
      <c r="B920">
        <v>9.1999999999998483</v>
      </c>
      <c r="C920">
        <v>0.31264861598087662</v>
      </c>
    </row>
    <row r="921" spans="2:3" x14ac:dyDescent="0.25">
      <c r="B921">
        <v>9.2099999999998481</v>
      </c>
      <c r="C921">
        <v>0.3127386373717756</v>
      </c>
    </row>
    <row r="922" spans="2:3" x14ac:dyDescent="0.25">
      <c r="B922">
        <v>9.2199999999998479</v>
      </c>
      <c r="C922">
        <v>0.31282848183437972</v>
      </c>
    </row>
    <row r="923" spans="2:3" x14ac:dyDescent="0.25">
      <c r="B923">
        <v>9.2299999999998477</v>
      </c>
      <c r="C923">
        <v>0.31291814985820526</v>
      </c>
    </row>
    <row r="924" spans="2:3" x14ac:dyDescent="0.25">
      <c r="B924">
        <v>9.2399999999998474</v>
      </c>
      <c r="C924">
        <v>0.31300764193111685</v>
      </c>
    </row>
    <row r="925" spans="2:3" x14ac:dyDescent="0.25">
      <c r="B925">
        <v>9.2499999999998472</v>
      </c>
      <c r="C925">
        <v>0.31309695853933389</v>
      </c>
    </row>
    <row r="926" spans="2:3" x14ac:dyDescent="0.25">
      <c r="B926">
        <v>9.259999999999847</v>
      </c>
      <c r="C926">
        <v>0.31318610016743698</v>
      </c>
    </row>
    <row r="927" spans="2:3" x14ac:dyDescent="0.25">
      <c r="B927">
        <v>9.2699999999998468</v>
      </c>
      <c r="C927">
        <v>0.31327506729837462</v>
      </c>
    </row>
    <row r="928" spans="2:3" x14ac:dyDescent="0.25">
      <c r="B928">
        <v>9.2799999999998466</v>
      </c>
      <c r="C928">
        <v>0.31336386041346986</v>
      </c>
    </row>
    <row r="929" spans="2:3" x14ac:dyDescent="0.25">
      <c r="B929">
        <v>9.2899999999998464</v>
      </c>
      <c r="C929">
        <v>0.31345247999242681</v>
      </c>
    </row>
    <row r="930" spans="2:3" x14ac:dyDescent="0.25">
      <c r="B930">
        <v>9.2999999999998462</v>
      </c>
      <c r="C930">
        <v>0.31354092651333704</v>
      </c>
    </row>
    <row r="931" spans="2:3" x14ac:dyDescent="0.25">
      <c r="B931">
        <v>9.309999999999846</v>
      </c>
      <c r="C931">
        <v>0.31362920045268594</v>
      </c>
    </row>
    <row r="932" spans="2:3" x14ac:dyDescent="0.25">
      <c r="B932">
        <v>9.3199999999998457</v>
      </c>
      <c r="C932">
        <v>0.31371730228535938</v>
      </c>
    </row>
    <row r="933" spans="2:3" x14ac:dyDescent="0.25">
      <c r="B933">
        <v>9.3299999999998455</v>
      </c>
      <c r="C933">
        <v>0.31380523248465014</v>
      </c>
    </row>
    <row r="934" spans="2:3" x14ac:dyDescent="0.25">
      <c r="B934">
        <v>9.3399999999998453</v>
      </c>
      <c r="C934">
        <v>0.31389299152226391</v>
      </c>
    </row>
    <row r="935" spans="2:3" x14ac:dyDescent="0.25">
      <c r="B935">
        <v>9.3499999999998451</v>
      </c>
      <c r="C935">
        <v>0.313980579868326</v>
      </c>
    </row>
    <row r="936" spans="2:3" x14ac:dyDescent="0.25">
      <c r="B936">
        <v>9.3599999999998449</v>
      </c>
      <c r="C936">
        <v>0.31406799799138757</v>
      </c>
    </row>
    <row r="937" spans="2:3" x14ac:dyDescent="0.25">
      <c r="B937">
        <v>9.3699999999998447</v>
      </c>
      <c r="C937">
        <v>0.31415524635843167</v>
      </c>
    </row>
    <row r="938" spans="2:3" x14ac:dyDescent="0.25">
      <c r="B938">
        <v>9.3799999999998445</v>
      </c>
      <c r="C938">
        <v>0.31424232543488007</v>
      </c>
    </row>
    <row r="939" spans="2:3" x14ac:dyDescent="0.25">
      <c r="B939">
        <v>9.3899999999998442</v>
      </c>
      <c r="C939">
        <v>0.31432923568459864</v>
      </c>
    </row>
    <row r="940" spans="2:3" x14ac:dyDescent="0.25">
      <c r="B940">
        <v>9.399999999999844</v>
      </c>
      <c r="C940">
        <v>0.31441597756990436</v>
      </c>
    </row>
    <row r="941" spans="2:3" x14ac:dyDescent="0.25">
      <c r="B941">
        <v>9.4099999999998438</v>
      </c>
      <c r="C941">
        <v>0.31450255155157103</v>
      </c>
    </row>
    <row r="942" spans="2:3" x14ac:dyDescent="0.25">
      <c r="B942">
        <v>9.4199999999998436</v>
      </c>
      <c r="C942">
        <v>0.31458895808883552</v>
      </c>
    </row>
    <row r="943" spans="2:3" x14ac:dyDescent="0.25">
      <c r="B943">
        <v>9.4299999999998434</v>
      </c>
      <c r="C943">
        <v>0.31467519763940394</v>
      </c>
    </row>
    <row r="944" spans="2:3" x14ac:dyDescent="0.25">
      <c r="B944">
        <v>9.4399999999998432</v>
      </c>
      <c r="C944">
        <v>0.31476127065945747</v>
      </c>
    </row>
    <row r="945" spans="2:3" x14ac:dyDescent="0.25">
      <c r="B945">
        <v>9.449999999999843</v>
      </c>
      <c r="C945">
        <v>0.31484717760365905</v>
      </c>
    </row>
    <row r="946" spans="2:3" x14ac:dyDescent="0.25">
      <c r="B946">
        <v>9.4599999999998428</v>
      </c>
      <c r="C946">
        <v>0.3149329189251584</v>
      </c>
    </row>
    <row r="947" spans="2:3" x14ac:dyDescent="0.25">
      <c r="B947">
        <v>9.4699999999998425</v>
      </c>
      <c r="C947">
        <v>0.31501849507559898</v>
      </c>
    </row>
    <row r="948" spans="2:3" x14ac:dyDescent="0.25">
      <c r="B948">
        <v>9.4799999999998423</v>
      </c>
      <c r="C948">
        <v>0.31510390650512354</v>
      </c>
    </row>
    <row r="949" spans="2:3" x14ac:dyDescent="0.25">
      <c r="B949">
        <v>9.4899999999998421</v>
      </c>
      <c r="C949">
        <v>0.31518915366238015</v>
      </c>
    </row>
    <row r="950" spans="2:3" x14ac:dyDescent="0.25">
      <c r="B950">
        <v>9.4999999999998419</v>
      </c>
      <c r="C950">
        <v>0.31527423699452778</v>
      </c>
    </row>
    <row r="951" spans="2:3" x14ac:dyDescent="0.25">
      <c r="B951">
        <v>9.5099999999998417</v>
      </c>
      <c r="C951">
        <v>0.31535915694724281</v>
      </c>
    </row>
    <row r="952" spans="2:3" x14ac:dyDescent="0.25">
      <c r="B952">
        <v>9.5199999999998415</v>
      </c>
      <c r="C952">
        <v>0.31544391396472415</v>
      </c>
    </row>
    <row r="953" spans="2:3" x14ac:dyDescent="0.25">
      <c r="B953">
        <v>9.5299999999998413</v>
      </c>
      <c r="C953">
        <v>0.31552850848970015</v>
      </c>
    </row>
    <row r="954" spans="2:3" x14ac:dyDescent="0.25">
      <c r="B954">
        <v>9.5399999999998411</v>
      </c>
      <c r="C954">
        <v>0.31561294096343329</v>
      </c>
    </row>
    <row r="955" spans="2:3" x14ac:dyDescent="0.25">
      <c r="B955">
        <v>9.5499999999998408</v>
      </c>
      <c r="C955">
        <v>0.3156972118257263</v>
      </c>
    </row>
    <row r="956" spans="2:3" x14ac:dyDescent="0.25">
      <c r="B956">
        <v>9.5599999999998406</v>
      </c>
      <c r="C956">
        <v>0.31578132151492844</v>
      </c>
    </row>
    <row r="957" spans="2:3" x14ac:dyDescent="0.25">
      <c r="B957">
        <v>9.5699999999998404</v>
      </c>
      <c r="C957">
        <v>0.31586527046794083</v>
      </c>
    </row>
    <row r="958" spans="2:3" x14ac:dyDescent="0.25">
      <c r="B958">
        <v>9.5799999999998402</v>
      </c>
      <c r="C958">
        <v>0.31594905912022164</v>
      </c>
    </row>
    <row r="959" spans="2:3" x14ac:dyDescent="0.25">
      <c r="B959">
        <v>9.58999999999984</v>
      </c>
      <c r="C959">
        <v>0.31603268790579275</v>
      </c>
    </row>
    <row r="960" spans="2:3" x14ac:dyDescent="0.25">
      <c r="B960">
        <v>9.5999999999998398</v>
      </c>
      <c r="C960">
        <v>0.31611615725724501</v>
      </c>
    </row>
    <row r="961" spans="2:3" x14ac:dyDescent="0.25">
      <c r="B961">
        <v>9.6099999999998396</v>
      </c>
      <c r="C961">
        <v>0.31619946760574369</v>
      </c>
    </row>
    <row r="962" spans="2:3" x14ac:dyDescent="0.25">
      <c r="B962">
        <v>9.6199999999998393</v>
      </c>
      <c r="C962">
        <v>0.3162826193810338</v>
      </c>
    </row>
    <row r="963" spans="2:3" x14ac:dyDescent="0.25">
      <c r="B963">
        <v>9.6299999999998391</v>
      </c>
      <c r="C963">
        <v>0.31636561301144667</v>
      </c>
    </row>
    <row r="964" spans="2:3" x14ac:dyDescent="0.25">
      <c r="B964">
        <v>9.6399999999998389</v>
      </c>
      <c r="C964">
        <v>0.31644844892390467</v>
      </c>
    </row>
    <row r="965" spans="2:3" x14ac:dyDescent="0.25">
      <c r="B965">
        <v>9.6499999999998387</v>
      </c>
      <c r="C965">
        <v>0.3165311275439267</v>
      </c>
    </row>
    <row r="966" spans="2:3" x14ac:dyDescent="0.25">
      <c r="B966">
        <v>9.6599999999998385</v>
      </c>
      <c r="C966">
        <v>0.31661364929563435</v>
      </c>
    </row>
    <row r="967" spans="2:3" x14ac:dyDescent="0.25">
      <c r="B967">
        <v>9.6699999999998383</v>
      </c>
      <c r="C967">
        <v>0.31669601460175689</v>
      </c>
    </row>
    <row r="968" spans="2:3" x14ac:dyDescent="0.25">
      <c r="B968">
        <v>9.6799999999998381</v>
      </c>
      <c r="C968">
        <v>0.31677822388363641</v>
      </c>
    </row>
    <row r="969" spans="2:3" x14ac:dyDescent="0.25">
      <c r="B969">
        <v>9.6899999999998379</v>
      </c>
      <c r="C969">
        <v>0.3168602775612343</v>
      </c>
    </row>
    <row r="970" spans="2:3" x14ac:dyDescent="0.25">
      <c r="B970">
        <v>9.6999999999998376</v>
      </c>
      <c r="C970">
        <v>0.31694217605313557</v>
      </c>
    </row>
    <row r="971" spans="2:3" x14ac:dyDescent="0.25">
      <c r="B971">
        <v>9.7099999999998374</v>
      </c>
      <c r="C971">
        <v>0.31702391977655453</v>
      </c>
    </row>
    <row r="972" spans="2:3" x14ac:dyDescent="0.25">
      <c r="B972">
        <v>9.7199999999998372</v>
      </c>
      <c r="C972">
        <v>0.3171055091473407</v>
      </c>
    </row>
    <row r="973" spans="2:3" x14ac:dyDescent="0.25">
      <c r="B973">
        <v>9.729999999999837</v>
      </c>
      <c r="C973">
        <v>0.31718694457998342</v>
      </c>
    </row>
    <row r="974" spans="2:3" x14ac:dyDescent="0.25">
      <c r="B974">
        <v>9.7399999999998368</v>
      </c>
      <c r="C974">
        <v>0.31726822648761754</v>
      </c>
    </row>
    <row r="975" spans="2:3" x14ac:dyDescent="0.25">
      <c r="B975">
        <v>9.7499999999998366</v>
      </c>
      <c r="C975">
        <v>0.31734935528202846</v>
      </c>
    </row>
    <row r="976" spans="2:3" x14ac:dyDescent="0.25">
      <c r="B976">
        <v>9.7599999999998364</v>
      </c>
      <c r="C976">
        <v>0.31743033137365773</v>
      </c>
    </row>
    <row r="977" spans="2:3" x14ac:dyDescent="0.25">
      <c r="B977">
        <v>9.7699999999998361</v>
      </c>
      <c r="C977">
        <v>0.31751115517160777</v>
      </c>
    </row>
    <row r="978" spans="2:3" x14ac:dyDescent="0.25">
      <c r="B978">
        <v>9.7799999999998359</v>
      </c>
      <c r="C978">
        <v>0.31759182708364792</v>
      </c>
    </row>
    <row r="979" spans="2:3" x14ac:dyDescent="0.25">
      <c r="B979">
        <v>9.7899999999998357</v>
      </c>
      <c r="C979">
        <v>0.31767234751621859</v>
      </c>
    </row>
    <row r="980" spans="2:3" x14ac:dyDescent="0.25">
      <c r="B980">
        <v>9.7999999999998355</v>
      </c>
      <c r="C980">
        <v>0.31775271687443718</v>
      </c>
    </row>
    <row r="981" spans="2:3" x14ac:dyDescent="0.25">
      <c r="B981">
        <v>9.8099999999998353</v>
      </c>
      <c r="C981">
        <v>0.31783293556210274</v>
      </c>
    </row>
    <row r="982" spans="2:3" x14ac:dyDescent="0.25">
      <c r="B982">
        <v>9.8199999999998351</v>
      </c>
      <c r="C982">
        <v>0.31791300398170175</v>
      </c>
    </row>
    <row r="983" spans="2:3" x14ac:dyDescent="0.25">
      <c r="B983">
        <v>9.8299999999998349</v>
      </c>
      <c r="C983">
        <v>0.31799292253441225</v>
      </c>
    </row>
    <row r="984" spans="2:3" x14ac:dyDescent="0.25">
      <c r="B984">
        <v>9.8399999999998347</v>
      </c>
      <c r="C984">
        <v>0.31807269162010976</v>
      </c>
    </row>
    <row r="985" spans="2:3" x14ac:dyDescent="0.25">
      <c r="B985">
        <v>9.8499999999998344</v>
      </c>
      <c r="C985">
        <v>0.31815231163737206</v>
      </c>
    </row>
    <row r="986" spans="2:3" x14ac:dyDescent="0.25">
      <c r="B986">
        <v>9.8599999999998342</v>
      </c>
      <c r="C986">
        <v>0.31823178298348387</v>
      </c>
    </row>
    <row r="987" spans="2:3" x14ac:dyDescent="0.25">
      <c r="B987">
        <v>9.869999999999834</v>
      </c>
      <c r="C987">
        <v>0.31831110605444224</v>
      </c>
    </row>
    <row r="988" spans="2:3" x14ac:dyDescent="0.25">
      <c r="B988">
        <v>9.8799999999998338</v>
      </c>
      <c r="C988">
        <v>0.3183902812449616</v>
      </c>
    </row>
    <row r="989" spans="2:3" x14ac:dyDescent="0.25">
      <c r="B989">
        <v>9.8899999999998336</v>
      </c>
      <c r="C989">
        <v>0.31846930894847836</v>
      </c>
    </row>
    <row r="990" spans="2:3" x14ac:dyDescent="0.25">
      <c r="B990">
        <v>9.8999999999998334</v>
      </c>
      <c r="C990">
        <v>0.31854818955715625</v>
      </c>
    </row>
    <row r="991" spans="2:3" x14ac:dyDescent="0.25">
      <c r="B991">
        <v>9.9099999999998332</v>
      </c>
      <c r="C991">
        <v>0.31862692346189059</v>
      </c>
    </row>
    <row r="992" spans="2:3" x14ac:dyDescent="0.25">
      <c r="B992">
        <v>9.919999999999833</v>
      </c>
      <c r="C992">
        <v>0.31870551105231415</v>
      </c>
    </row>
    <row r="993" spans="1:3" x14ac:dyDescent="0.25">
      <c r="B993">
        <v>9.9299999999998327</v>
      </c>
      <c r="C993">
        <v>0.31878395271680099</v>
      </c>
    </row>
    <row r="994" spans="1:3" x14ac:dyDescent="0.25">
      <c r="B994">
        <v>9.9399999999998325</v>
      </c>
      <c r="C994">
        <v>0.31886224884247205</v>
      </c>
    </row>
    <row r="995" spans="1:3" x14ac:dyDescent="0.25">
      <c r="B995">
        <v>9.9499999999998323</v>
      </c>
      <c r="C995">
        <v>0.31894039981519973</v>
      </c>
    </row>
    <row r="996" spans="1:3" x14ac:dyDescent="0.25">
      <c r="B996">
        <v>9.9599999999998321</v>
      </c>
      <c r="C996">
        <v>0.31901840601961251</v>
      </c>
    </row>
    <row r="997" spans="1:3" x14ac:dyDescent="0.25">
      <c r="B997">
        <v>9.9699999999998319</v>
      </c>
      <c r="C997">
        <v>0.31909626783910011</v>
      </c>
    </row>
    <row r="998" spans="1:3" x14ac:dyDescent="0.25">
      <c r="B998">
        <v>9.9799999999998317</v>
      </c>
      <c r="C998">
        <v>0.31917398565581767</v>
      </c>
    </row>
    <row r="999" spans="1:3" x14ac:dyDescent="0.25">
      <c r="B999">
        <v>9.9899999999998315</v>
      </c>
      <c r="C999">
        <v>0.31925155985069137</v>
      </c>
    </row>
    <row r="1000" spans="1:3" x14ac:dyDescent="0.25">
      <c r="B1000">
        <v>9.9999999999998312</v>
      </c>
      <c r="C1000">
        <v>0.31932899080342231</v>
      </c>
    </row>
    <row r="1001" spans="1:3" x14ac:dyDescent="0.25">
      <c r="A1001" t="s">
        <v>65</v>
      </c>
    </row>
  </sheetData>
  <sortState xmlns:xlrd2="http://schemas.microsoft.com/office/spreadsheetml/2017/richdata2" ref="A1:C1002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5863-5D63-4D40-AE9C-D2E15E6DC70F}">
  <sheetPr codeName="Sheet10"/>
  <dimension ref="A1:P23"/>
  <sheetViews>
    <sheetView workbookViewId="0">
      <selection activeCell="L12" sqref="L12"/>
    </sheetView>
  </sheetViews>
  <sheetFormatPr defaultRowHeight="15" x14ac:dyDescent="0.25"/>
  <cols>
    <col min="1" max="1" width="19.42578125" bestFit="1" customWidth="1"/>
    <col min="2" max="2" width="6.5703125" bestFit="1" customWidth="1"/>
    <col min="3" max="3" width="6.85546875" bestFit="1" customWidth="1"/>
    <col min="4" max="4" width="7.140625" bestFit="1" customWidth="1"/>
    <col min="5" max="5" width="11.28515625" bestFit="1" customWidth="1"/>
    <col min="6" max="6" width="11.5703125" bestFit="1" customWidth="1"/>
    <col min="7" max="7" width="6.28515625" bestFit="1" customWidth="1"/>
    <col min="8" max="8" width="6.5703125" bestFit="1" customWidth="1"/>
    <col min="9" max="9" width="9.28515625" bestFit="1" customWidth="1"/>
    <col min="10" max="10" width="9.5703125" bestFit="1" customWidth="1"/>
    <col min="11" max="11" width="10.7109375" bestFit="1" customWidth="1"/>
    <col min="12" max="12" width="11" bestFit="1" customWidth="1"/>
    <col min="13" max="13" width="13.85546875" bestFit="1" customWidth="1"/>
    <col min="14" max="14" width="14.140625" bestFit="1" customWidth="1"/>
    <col min="15" max="15" width="6.7109375" bestFit="1" customWidth="1"/>
    <col min="16" max="16" width="6.42578125" bestFit="1" customWidth="1"/>
  </cols>
  <sheetData>
    <row r="1" spans="1:16" x14ac:dyDescent="0.25">
      <c r="A1" t="s">
        <v>7</v>
      </c>
      <c r="B1" t="s">
        <v>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 x14ac:dyDescent="0.25">
      <c r="A2" t="s">
        <v>86</v>
      </c>
      <c r="B2" s="2">
        <f>'Raws PG'!B2</f>
        <v>13</v>
      </c>
      <c r="C2" s="2">
        <f>'Raws PG'!C2</f>
        <v>1.3846153846153846</v>
      </c>
      <c r="D2" s="2">
        <f>'Raws PG'!D2</f>
        <v>2</v>
      </c>
      <c r="E2">
        <f>RANK('Raws PG'!C2, 'Raws PG'!$C$2:$C$22, 0)</f>
        <v>15</v>
      </c>
      <c r="F2">
        <f>RANK('Raws PG'!D2, 'Raws PG'!$D$2:$D$22, 1)</f>
        <v>14</v>
      </c>
      <c r="G2">
        <f>'ADJ Final'!C2</f>
        <v>1.420379329548743</v>
      </c>
      <c r="H2">
        <f>'ADJ Final'!D2</f>
        <v>1.9848677112028281</v>
      </c>
      <c r="I2">
        <f t="shared" ref="I2:I22" si="0">G2-C2</f>
        <v>3.5763944933358438E-2</v>
      </c>
      <c r="J2">
        <f t="shared" ref="J2:J22" si="1">H2-D2</f>
        <v>-1.5132288797171878E-2</v>
      </c>
      <c r="K2">
        <f t="shared" ref="K2:K22" si="2">RANK(G2, G$2:G$22, 0)</f>
        <v>13</v>
      </c>
      <c r="L2">
        <f t="shared" ref="L2:L22" si="3">RANK(H2, H$2:H$22, 1)</f>
        <v>13</v>
      </c>
      <c r="M2">
        <f t="shared" ref="M2:M22" si="4" xml:space="preserve"> K2-E2</f>
        <v>-2</v>
      </c>
      <c r="N2">
        <f t="shared" ref="N2:N22" si="5" xml:space="preserve"> L2-F2</f>
        <v>-1</v>
      </c>
      <c r="O2">
        <f t="shared" ref="O2:O22" si="6">RANK(I2, I$2:I$22, 0)</f>
        <v>11</v>
      </c>
      <c r="P2">
        <f t="shared" ref="P2:P22" si="7">RANK(J2, J$2:J$22, 1)</f>
        <v>11</v>
      </c>
    </row>
    <row r="3" spans="1:16" x14ac:dyDescent="0.25">
      <c r="A3" t="s">
        <v>87</v>
      </c>
      <c r="B3" s="2">
        <f>'Raws PG'!B3</f>
        <v>13</v>
      </c>
      <c r="C3" s="2">
        <f>'Raws PG'!C3</f>
        <v>2.4615384615384617</v>
      </c>
      <c r="D3" s="2">
        <f>'Raws PG'!D3</f>
        <v>1.1538461538461537</v>
      </c>
      <c r="E3">
        <f>RANK('Raws PG'!C3, 'Raws PG'!$C$2:$C$22, 0)</f>
        <v>4</v>
      </c>
      <c r="F3">
        <f>RANK('Raws PG'!D3, 'Raws PG'!$D$2:$D$22, 1)</f>
        <v>5</v>
      </c>
      <c r="G3">
        <f>'ADJ Final'!C3</f>
        <v>3.1033357266545156</v>
      </c>
      <c r="H3">
        <f>'ADJ Final'!D3</f>
        <v>0.43464555005518779</v>
      </c>
      <c r="I3">
        <f t="shared" si="0"/>
        <v>0.64179726511605395</v>
      </c>
      <c r="J3">
        <f t="shared" si="1"/>
        <v>-0.71920060379096595</v>
      </c>
      <c r="K3">
        <f t="shared" si="2"/>
        <v>2</v>
      </c>
      <c r="L3">
        <f t="shared" si="3"/>
        <v>2</v>
      </c>
      <c r="M3">
        <f t="shared" si="4"/>
        <v>-2</v>
      </c>
      <c r="N3">
        <f t="shared" si="5"/>
        <v>-3</v>
      </c>
      <c r="O3">
        <f t="shared" si="6"/>
        <v>1</v>
      </c>
      <c r="P3">
        <f t="shared" si="7"/>
        <v>1</v>
      </c>
    </row>
    <row r="4" spans="1:16" x14ac:dyDescent="0.25">
      <c r="A4" t="s">
        <v>88</v>
      </c>
      <c r="B4" s="2">
        <f>'Raws PG'!B4</f>
        <v>8</v>
      </c>
      <c r="C4" s="2">
        <f>'Raws PG'!C4</f>
        <v>0</v>
      </c>
      <c r="D4" s="2">
        <f>'Raws PG'!D4</f>
        <v>3</v>
      </c>
      <c r="E4">
        <f>RANK('Raws PG'!C4, 'Raws PG'!$C$2:$C$22, 0)</f>
        <v>20</v>
      </c>
      <c r="F4">
        <f>RANK('Raws PG'!D4, 'Raws PG'!$D$2:$D$22, 1)</f>
        <v>20</v>
      </c>
      <c r="G4">
        <f>'ADJ Final'!C4</f>
        <v>0.61996118199792094</v>
      </c>
      <c r="H4">
        <f>'ADJ Final'!D4</f>
        <v>2.3107579214497558</v>
      </c>
      <c r="I4">
        <f t="shared" si="0"/>
        <v>0.61996118199792094</v>
      </c>
      <c r="J4">
        <f t="shared" si="1"/>
        <v>-0.68924207855024422</v>
      </c>
      <c r="K4">
        <f t="shared" si="2"/>
        <v>16</v>
      </c>
      <c r="L4">
        <f t="shared" si="3"/>
        <v>16</v>
      </c>
      <c r="M4">
        <f t="shared" si="4"/>
        <v>-4</v>
      </c>
      <c r="N4">
        <f t="shared" si="5"/>
        <v>-4</v>
      </c>
      <c r="O4">
        <f t="shared" si="6"/>
        <v>2</v>
      </c>
      <c r="P4">
        <f t="shared" si="7"/>
        <v>2</v>
      </c>
    </row>
    <row r="5" spans="1:16" x14ac:dyDescent="0.25">
      <c r="A5" t="s">
        <v>89</v>
      </c>
      <c r="B5" s="2">
        <f>'Raws PG'!B5</f>
        <v>13</v>
      </c>
      <c r="C5" s="2">
        <f>'Raws PG'!C5</f>
        <v>1.8461538461538463</v>
      </c>
      <c r="D5" s="2">
        <f>'Raws PG'!D5</f>
        <v>1.4615384615384615</v>
      </c>
      <c r="E5">
        <f>RANK('Raws PG'!C5, 'Raws PG'!$C$2:$C$22, 0)</f>
        <v>9</v>
      </c>
      <c r="F5">
        <f>RANK('Raws PG'!D5, 'Raws PG'!$D$2:$D$22, 1)</f>
        <v>7</v>
      </c>
      <c r="G5">
        <f>'ADJ Final'!C5</f>
        <v>2.2829119813554857</v>
      </c>
      <c r="H5">
        <f>'ADJ Final'!D5</f>
        <v>1.0014723962999246</v>
      </c>
      <c r="I5">
        <f t="shared" si="0"/>
        <v>0.43675813520163942</v>
      </c>
      <c r="J5">
        <f t="shared" si="1"/>
        <v>-0.46006606523853688</v>
      </c>
      <c r="K5">
        <f t="shared" si="2"/>
        <v>6</v>
      </c>
      <c r="L5">
        <f t="shared" si="3"/>
        <v>5</v>
      </c>
      <c r="M5">
        <f t="shared" si="4"/>
        <v>-3</v>
      </c>
      <c r="N5">
        <f t="shared" si="5"/>
        <v>-2</v>
      </c>
      <c r="O5">
        <f t="shared" si="6"/>
        <v>4</v>
      </c>
      <c r="P5">
        <f t="shared" si="7"/>
        <v>4</v>
      </c>
    </row>
    <row r="6" spans="1:16" x14ac:dyDescent="0.25">
      <c r="A6" t="s">
        <v>90</v>
      </c>
      <c r="B6" s="2">
        <f>'Raws PG'!B6</f>
        <v>12</v>
      </c>
      <c r="C6" s="2">
        <f>'Raws PG'!C6</f>
        <v>0.5</v>
      </c>
      <c r="D6" s="2">
        <f>'Raws PG'!D6</f>
        <v>2.5</v>
      </c>
      <c r="E6">
        <f>RANK('Raws PG'!C6, 'Raws PG'!$C$2:$C$22, 0)</f>
        <v>18</v>
      </c>
      <c r="F6">
        <f>RANK('Raws PG'!D6, 'Raws PG'!$D$2:$D$22, 1)</f>
        <v>18</v>
      </c>
      <c r="G6">
        <f>'ADJ Final'!C6</f>
        <v>0.2415847220295852</v>
      </c>
      <c r="H6">
        <f>'ADJ Final'!D6</f>
        <v>2.7850696258318628</v>
      </c>
      <c r="I6">
        <f t="shared" si="0"/>
        <v>-0.2584152779704148</v>
      </c>
      <c r="J6">
        <f t="shared" si="1"/>
        <v>0.28506962583186279</v>
      </c>
      <c r="K6">
        <f t="shared" si="2"/>
        <v>19</v>
      </c>
      <c r="L6">
        <f t="shared" si="3"/>
        <v>19</v>
      </c>
      <c r="M6">
        <f t="shared" si="4"/>
        <v>1</v>
      </c>
      <c r="N6">
        <f t="shared" si="5"/>
        <v>1</v>
      </c>
      <c r="O6">
        <f t="shared" si="6"/>
        <v>14</v>
      </c>
      <c r="P6">
        <f t="shared" si="7"/>
        <v>14</v>
      </c>
    </row>
    <row r="7" spans="1:16" x14ac:dyDescent="0.25">
      <c r="A7" t="s">
        <v>91</v>
      </c>
      <c r="B7" s="2">
        <f>'Raws PG'!B7</f>
        <v>12</v>
      </c>
      <c r="C7" s="2">
        <f>'Raws PG'!C7</f>
        <v>1.5833333333333333</v>
      </c>
      <c r="D7" s="2">
        <f>'Raws PG'!D7</f>
        <v>1.6666666666666667</v>
      </c>
      <c r="E7">
        <f>RANK('Raws PG'!C7, 'Raws PG'!$C$2:$C$22, 0)</f>
        <v>12</v>
      </c>
      <c r="F7">
        <f>RANK('Raws PG'!D7, 'Raws PG'!$D$2:$D$22, 1)</f>
        <v>9</v>
      </c>
      <c r="G7">
        <f>'ADJ Final'!C7</f>
        <v>1.2200673692514017</v>
      </c>
      <c r="H7">
        <f>'ADJ Final'!D7</f>
        <v>2.1263938506843081</v>
      </c>
      <c r="I7">
        <f t="shared" si="0"/>
        <v>-0.36326596408193157</v>
      </c>
      <c r="J7">
        <f t="shared" si="1"/>
        <v>0.45972718401764134</v>
      </c>
      <c r="K7">
        <f t="shared" si="2"/>
        <v>15</v>
      </c>
      <c r="L7">
        <f t="shared" si="3"/>
        <v>15</v>
      </c>
      <c r="M7">
        <f t="shared" si="4"/>
        <v>3</v>
      </c>
      <c r="N7">
        <f t="shared" si="5"/>
        <v>6</v>
      </c>
      <c r="O7">
        <f t="shared" si="6"/>
        <v>15</v>
      </c>
      <c r="P7">
        <f t="shared" si="7"/>
        <v>16</v>
      </c>
    </row>
    <row r="8" spans="1:16" x14ac:dyDescent="0.25">
      <c r="A8" t="s">
        <v>92</v>
      </c>
      <c r="B8" s="2">
        <f>'Raws PG'!B8</f>
        <v>12</v>
      </c>
      <c r="C8" s="2">
        <f>'Raws PG'!C8</f>
        <v>2.6666666666666665</v>
      </c>
      <c r="D8" s="2">
        <f>'Raws PG'!D8</f>
        <v>0.58333333333333337</v>
      </c>
      <c r="E8">
        <f>RANK('Raws PG'!C8, 'Raws PG'!$C$2:$C$22, 0)</f>
        <v>3</v>
      </c>
      <c r="F8">
        <f>RANK('Raws PG'!D8, 'Raws PG'!$D$2:$D$22, 1)</f>
        <v>2</v>
      </c>
      <c r="G8">
        <f>'ADJ Final'!C8</f>
        <v>2.0177084857638432</v>
      </c>
      <c r="H8">
        <f>'ADJ Final'!D8</f>
        <v>1.2518986374870378</v>
      </c>
      <c r="I8">
        <f t="shared" si="0"/>
        <v>-0.64895818090282331</v>
      </c>
      <c r="J8">
        <f t="shared" si="1"/>
        <v>0.66856530415370441</v>
      </c>
      <c r="K8">
        <f t="shared" si="2"/>
        <v>10</v>
      </c>
      <c r="L8">
        <f t="shared" si="3"/>
        <v>7</v>
      </c>
      <c r="M8">
        <f t="shared" si="4"/>
        <v>7</v>
      </c>
      <c r="N8">
        <f t="shared" si="5"/>
        <v>5</v>
      </c>
      <c r="O8">
        <f t="shared" si="6"/>
        <v>20</v>
      </c>
      <c r="P8">
        <f t="shared" si="7"/>
        <v>20</v>
      </c>
    </row>
    <row r="9" spans="1:16" x14ac:dyDescent="0.25">
      <c r="A9" t="s">
        <v>93</v>
      </c>
      <c r="B9" s="2">
        <f>'Raws PG'!B9</f>
        <v>12</v>
      </c>
      <c r="C9" s="2">
        <f>'Raws PG'!C9</f>
        <v>0.41666666666666669</v>
      </c>
      <c r="D9" s="2">
        <f>'Raws PG'!D9</f>
        <v>2.75</v>
      </c>
      <c r="E9">
        <f>RANK('Raws PG'!C9, 'Raws PG'!$C$2:$C$22, 0)</f>
        <v>19</v>
      </c>
      <c r="F9">
        <f>RANK('Raws PG'!D9, 'Raws PG'!$D$2:$D$22, 1)</f>
        <v>19</v>
      </c>
      <c r="G9">
        <f>'ADJ Final'!C9</f>
        <v>-7.1601356060493004E-2</v>
      </c>
      <c r="H9">
        <f>'ADJ Final'!D9</f>
        <v>3.1917741882538966</v>
      </c>
      <c r="I9">
        <f t="shared" si="0"/>
        <v>-0.48826802272715969</v>
      </c>
      <c r="J9">
        <f t="shared" si="1"/>
        <v>0.44177418825389658</v>
      </c>
      <c r="K9">
        <f t="shared" si="2"/>
        <v>20</v>
      </c>
      <c r="L9">
        <f t="shared" si="3"/>
        <v>20</v>
      </c>
      <c r="M9">
        <f t="shared" si="4"/>
        <v>1</v>
      </c>
      <c r="N9">
        <f t="shared" si="5"/>
        <v>1</v>
      </c>
      <c r="O9">
        <f t="shared" si="6"/>
        <v>18</v>
      </c>
      <c r="P9">
        <f t="shared" si="7"/>
        <v>15</v>
      </c>
    </row>
    <row r="10" spans="1:16" x14ac:dyDescent="0.25">
      <c r="A10" t="s">
        <v>94</v>
      </c>
      <c r="B10" s="2">
        <f>'Raws PG'!B10</f>
        <v>13</v>
      </c>
      <c r="C10" s="2">
        <f>'Raws PG'!C10</f>
        <v>1</v>
      </c>
      <c r="D10" s="2">
        <f>'Raws PG'!D10</f>
        <v>2.0769230769230771</v>
      </c>
      <c r="E10">
        <f>RANK('Raws PG'!C10, 'Raws PG'!$C$2:$C$22, 0)</f>
        <v>16</v>
      </c>
      <c r="F10">
        <f>RANK('Raws PG'!D10, 'Raws PG'!$D$2:$D$22, 1)</f>
        <v>16</v>
      </c>
      <c r="G10">
        <f>'ADJ Final'!C10</f>
        <v>0.58261622045581252</v>
      </c>
      <c r="H10">
        <f>'ADJ Final'!D10</f>
        <v>2.5521070893902063</v>
      </c>
      <c r="I10">
        <f t="shared" si="0"/>
        <v>-0.41738377954418748</v>
      </c>
      <c r="J10">
        <f t="shared" si="1"/>
        <v>0.47518401246712916</v>
      </c>
      <c r="K10">
        <f t="shared" si="2"/>
        <v>17</v>
      </c>
      <c r="L10">
        <f t="shared" si="3"/>
        <v>17</v>
      </c>
      <c r="M10">
        <f t="shared" si="4"/>
        <v>1</v>
      </c>
      <c r="N10">
        <f t="shared" si="5"/>
        <v>1</v>
      </c>
      <c r="O10">
        <f t="shared" si="6"/>
        <v>16</v>
      </c>
      <c r="P10">
        <f t="shared" si="7"/>
        <v>17</v>
      </c>
    </row>
    <row r="11" spans="1:16" x14ac:dyDescent="0.25">
      <c r="A11" t="s">
        <v>95</v>
      </c>
      <c r="B11" s="2">
        <f>'Raws PG'!B11</f>
        <v>12</v>
      </c>
      <c r="C11" s="2">
        <f>'Raws PG'!C11</f>
        <v>1.5</v>
      </c>
      <c r="D11" s="2">
        <f>'Raws PG'!D11</f>
        <v>1.6666666666666667</v>
      </c>
      <c r="E11">
        <f>RANK('Raws PG'!C11, 'Raws PG'!$C$2:$C$22, 0)</f>
        <v>13</v>
      </c>
      <c r="F11">
        <f>RANK('Raws PG'!D11, 'Raws PG'!$D$2:$D$22, 1)</f>
        <v>9</v>
      </c>
      <c r="G11">
        <f>'ADJ Final'!C11</f>
        <v>1.4111798342376152</v>
      </c>
      <c r="H11">
        <f>'ADJ Final'!D11</f>
        <v>1.7603880641316993</v>
      </c>
      <c r="I11">
        <f t="shared" si="0"/>
        <v>-8.8820165762384828E-2</v>
      </c>
      <c r="J11">
        <f t="shared" si="1"/>
        <v>9.3721397465032608E-2</v>
      </c>
      <c r="K11">
        <f t="shared" si="2"/>
        <v>14</v>
      </c>
      <c r="L11">
        <f t="shared" si="3"/>
        <v>12</v>
      </c>
      <c r="M11">
        <f t="shared" si="4"/>
        <v>1</v>
      </c>
      <c r="N11">
        <f t="shared" si="5"/>
        <v>3</v>
      </c>
      <c r="O11">
        <f t="shared" si="6"/>
        <v>13</v>
      </c>
      <c r="P11">
        <f t="shared" si="7"/>
        <v>13</v>
      </c>
    </row>
    <row r="12" spans="1:16" x14ac:dyDescent="0.25">
      <c r="A12" t="s">
        <v>96</v>
      </c>
      <c r="B12" s="2">
        <f>'Raws PG'!B12</f>
        <v>13</v>
      </c>
      <c r="C12" s="2">
        <f>'Raws PG'!C12</f>
        <v>3</v>
      </c>
      <c r="D12" s="2">
        <f>'Raws PG'!D12</f>
        <v>0.15384615384615385</v>
      </c>
      <c r="E12">
        <f>RANK('Raws PG'!C12, 'Raws PG'!$C$2:$C$22, 0)</f>
        <v>1</v>
      </c>
      <c r="F12">
        <f>RANK('Raws PG'!D12, 'Raws PG'!$D$2:$D$22, 1)</f>
        <v>1</v>
      </c>
      <c r="G12">
        <f>'ADJ Final'!C12</f>
        <v>3.2140924505225872</v>
      </c>
      <c r="H12">
        <f>'ADJ Final'!D12</f>
        <v>-9.4649616442378487E-2</v>
      </c>
      <c r="I12">
        <f t="shared" si="0"/>
        <v>0.21409245052258719</v>
      </c>
      <c r="J12">
        <f t="shared" si="1"/>
        <v>-0.24849577028853234</v>
      </c>
      <c r="K12">
        <f t="shared" si="2"/>
        <v>1</v>
      </c>
      <c r="L12">
        <f t="shared" si="3"/>
        <v>1</v>
      </c>
      <c r="M12">
        <f t="shared" si="4"/>
        <v>0</v>
      </c>
      <c r="N12">
        <f t="shared" si="5"/>
        <v>0</v>
      </c>
      <c r="O12">
        <f t="shared" si="6"/>
        <v>10</v>
      </c>
      <c r="P12">
        <f t="shared" si="7"/>
        <v>10</v>
      </c>
    </row>
    <row r="13" spans="1:16" x14ac:dyDescent="0.25">
      <c r="A13" t="s">
        <v>97</v>
      </c>
      <c r="B13" s="2">
        <f>'Raws PG'!B13</f>
        <v>8</v>
      </c>
      <c r="C13" s="2">
        <f>'Raws PG'!C13</f>
        <v>1.5</v>
      </c>
      <c r="D13" s="2">
        <f>'Raws PG'!D13</f>
        <v>1.875</v>
      </c>
      <c r="E13">
        <f>RANK('Raws PG'!C13, 'Raws PG'!$C$2:$C$22, 0)</f>
        <v>13</v>
      </c>
      <c r="F13">
        <f>RANK('Raws PG'!D13, 'Raws PG'!$D$2:$D$22, 1)</f>
        <v>13</v>
      </c>
      <c r="G13">
        <f>'ADJ Final'!C13</f>
        <v>2.0499965630025985</v>
      </c>
      <c r="H13">
        <f>'ADJ Final'!D13</f>
        <v>1.2846235808524851</v>
      </c>
      <c r="I13">
        <f t="shared" si="0"/>
        <v>0.54999656300259847</v>
      </c>
      <c r="J13">
        <f t="shared" si="1"/>
        <v>-0.59037641914751493</v>
      </c>
      <c r="K13">
        <f t="shared" si="2"/>
        <v>8</v>
      </c>
      <c r="L13">
        <f t="shared" si="3"/>
        <v>8</v>
      </c>
      <c r="M13">
        <f t="shared" si="4"/>
        <v>-5</v>
      </c>
      <c r="N13">
        <f t="shared" si="5"/>
        <v>-5</v>
      </c>
      <c r="O13">
        <f t="shared" si="6"/>
        <v>3</v>
      </c>
      <c r="P13">
        <f t="shared" si="7"/>
        <v>3</v>
      </c>
    </row>
    <row r="14" spans="1:16" x14ac:dyDescent="0.25">
      <c r="A14" t="s">
        <v>98</v>
      </c>
      <c r="B14" s="2">
        <f>'Raws PG'!B14</f>
        <v>7</v>
      </c>
      <c r="C14" s="2">
        <f>'Raws PG'!C14</f>
        <v>0</v>
      </c>
      <c r="D14" s="2">
        <f>'Raws PG'!D14</f>
        <v>3</v>
      </c>
      <c r="E14">
        <f>RANK('Raws PG'!C14, 'Raws PG'!$C$2:$C$22, 0)</f>
        <v>20</v>
      </c>
      <c r="F14">
        <f>RANK('Raws PG'!D14, 'Raws PG'!$D$2:$D$22, 1)</f>
        <v>20</v>
      </c>
      <c r="G14">
        <f>'ADJ Final'!C14</f>
        <v>-0.66708701944240079</v>
      </c>
      <c r="H14">
        <f>'ADJ Final'!D14</f>
        <v>3.7614811048223871</v>
      </c>
      <c r="I14">
        <f t="shared" si="0"/>
        <v>-0.66708701944240079</v>
      </c>
      <c r="J14">
        <f t="shared" si="1"/>
        <v>0.76148110482238707</v>
      </c>
      <c r="K14">
        <f t="shared" si="2"/>
        <v>21</v>
      </c>
      <c r="L14">
        <f t="shared" si="3"/>
        <v>21</v>
      </c>
      <c r="M14">
        <f t="shared" si="4"/>
        <v>1</v>
      </c>
      <c r="N14">
        <f t="shared" si="5"/>
        <v>1</v>
      </c>
      <c r="O14">
        <f t="shared" si="6"/>
        <v>21</v>
      </c>
      <c r="P14">
        <f t="shared" si="7"/>
        <v>21</v>
      </c>
    </row>
    <row r="15" spans="1:16" x14ac:dyDescent="0.25">
      <c r="A15" t="s">
        <v>99</v>
      </c>
      <c r="B15" s="2">
        <f>'Raws PG'!B15</f>
        <v>12</v>
      </c>
      <c r="C15" s="2">
        <f>'Raws PG'!C15</f>
        <v>2.25</v>
      </c>
      <c r="D15" s="2">
        <f>'Raws PG'!D15</f>
        <v>1</v>
      </c>
      <c r="E15">
        <f>RANK('Raws PG'!C15, 'Raws PG'!$C$2:$C$22, 0)</f>
        <v>6</v>
      </c>
      <c r="F15">
        <f>RANK('Raws PG'!D15, 'Raws PG'!$D$2:$D$22, 1)</f>
        <v>3</v>
      </c>
      <c r="G15">
        <f>'ADJ Final'!C15</f>
        <v>1.7018491909772719</v>
      </c>
      <c r="H15">
        <f>'ADJ Final'!D15</f>
        <v>1.6626426786534896</v>
      </c>
      <c r="I15">
        <f t="shared" si="0"/>
        <v>-0.54815080902272806</v>
      </c>
      <c r="J15">
        <f t="shared" si="1"/>
        <v>0.66264267865348958</v>
      </c>
      <c r="K15">
        <f t="shared" si="2"/>
        <v>12</v>
      </c>
      <c r="L15">
        <f t="shared" si="3"/>
        <v>11</v>
      </c>
      <c r="M15">
        <f t="shared" si="4"/>
        <v>6</v>
      </c>
      <c r="N15">
        <f t="shared" si="5"/>
        <v>8</v>
      </c>
      <c r="O15">
        <f t="shared" si="6"/>
        <v>19</v>
      </c>
      <c r="P15">
        <f t="shared" si="7"/>
        <v>19</v>
      </c>
    </row>
    <row r="16" spans="1:16" x14ac:dyDescent="0.25">
      <c r="A16" t="s">
        <v>100</v>
      </c>
      <c r="B16" s="2">
        <f>'Raws PG'!B16</f>
        <v>13</v>
      </c>
      <c r="C16" s="2">
        <f>'Raws PG'!C16</f>
        <v>1.6153846153846154</v>
      </c>
      <c r="D16" s="2">
        <f>'Raws PG'!D16</f>
        <v>1.8461538461538463</v>
      </c>
      <c r="E16">
        <f>RANK('Raws PG'!C16, 'Raws PG'!$C$2:$C$22, 0)</f>
        <v>11</v>
      </c>
      <c r="F16">
        <f>RANK('Raws PG'!D16, 'Raws PG'!$D$2:$D$22, 1)</f>
        <v>12</v>
      </c>
      <c r="G16">
        <f>'ADJ Final'!C16</f>
        <v>2.0218004362380793</v>
      </c>
      <c r="H16">
        <f>'ADJ Final'!D16</f>
        <v>1.4306376795847289</v>
      </c>
      <c r="I16">
        <f t="shared" si="0"/>
        <v>0.40641582085346384</v>
      </c>
      <c r="J16">
        <f t="shared" si="1"/>
        <v>-0.41551616656911738</v>
      </c>
      <c r="K16">
        <f t="shared" si="2"/>
        <v>9</v>
      </c>
      <c r="L16">
        <f t="shared" si="3"/>
        <v>10</v>
      </c>
      <c r="M16">
        <f t="shared" si="4"/>
        <v>-2</v>
      </c>
      <c r="N16">
        <f t="shared" si="5"/>
        <v>-2</v>
      </c>
      <c r="O16">
        <f t="shared" si="6"/>
        <v>6</v>
      </c>
      <c r="P16">
        <f t="shared" si="7"/>
        <v>6</v>
      </c>
    </row>
    <row r="17" spans="1:16" x14ac:dyDescent="0.25">
      <c r="A17" t="s">
        <v>101</v>
      </c>
      <c r="B17" s="2">
        <f>'Raws PG'!B17</f>
        <v>13</v>
      </c>
      <c r="C17" s="2">
        <f>'Raws PG'!C17</f>
        <v>2.2307692307692308</v>
      </c>
      <c r="D17" s="2">
        <f>'Raws PG'!D17</f>
        <v>1.1538461538461537</v>
      </c>
      <c r="E17">
        <f>RANK('Raws PG'!C17, 'Raws PG'!$C$2:$C$22, 0)</f>
        <v>7</v>
      </c>
      <c r="F17">
        <f>RANK('Raws PG'!D17, 'Raws PG'!$D$2:$D$22, 1)</f>
        <v>5</v>
      </c>
      <c r="G17">
        <f>'ADJ Final'!C17</f>
        <v>2.4642256792361041</v>
      </c>
      <c r="H17">
        <f>'ADJ Final'!D17</f>
        <v>0.9010629027197451</v>
      </c>
      <c r="I17">
        <f t="shared" si="0"/>
        <v>0.2334564484668733</v>
      </c>
      <c r="J17">
        <f t="shared" si="1"/>
        <v>-0.25278325112640865</v>
      </c>
      <c r="K17">
        <f t="shared" si="2"/>
        <v>5</v>
      </c>
      <c r="L17">
        <f t="shared" si="3"/>
        <v>4</v>
      </c>
      <c r="M17">
        <f t="shared" si="4"/>
        <v>-2</v>
      </c>
      <c r="N17">
        <f t="shared" si="5"/>
        <v>-1</v>
      </c>
      <c r="O17">
        <f t="shared" si="6"/>
        <v>9</v>
      </c>
      <c r="P17">
        <f t="shared" si="7"/>
        <v>9</v>
      </c>
    </row>
    <row r="18" spans="1:16" x14ac:dyDescent="0.25">
      <c r="A18" t="s">
        <v>102</v>
      </c>
      <c r="B18" s="2">
        <f>'Raws PG'!B18</f>
        <v>13</v>
      </c>
      <c r="C18" s="2">
        <f>'Raws PG'!C18</f>
        <v>1.8461538461538463</v>
      </c>
      <c r="D18" s="2">
        <f>'Raws PG'!D18</f>
        <v>1.5384615384615385</v>
      </c>
      <c r="E18">
        <f>RANK('Raws PG'!C18, 'Raws PG'!$C$2:$C$22, 0)</f>
        <v>9</v>
      </c>
      <c r="F18">
        <f>RANK('Raws PG'!D18, 'Raws PG'!$D$2:$D$22, 1)</f>
        <v>8</v>
      </c>
      <c r="G18">
        <f>'ADJ Final'!C18</f>
        <v>2.2535022509854246</v>
      </c>
      <c r="H18">
        <f>'ADJ Final'!D18</f>
        <v>1.1018968417873944</v>
      </c>
      <c r="I18">
        <f t="shared" si="0"/>
        <v>0.4073484048315783</v>
      </c>
      <c r="J18">
        <f t="shared" si="1"/>
        <v>-0.4365646966741441</v>
      </c>
      <c r="K18">
        <f t="shared" si="2"/>
        <v>7</v>
      </c>
      <c r="L18">
        <f t="shared" si="3"/>
        <v>6</v>
      </c>
      <c r="M18">
        <f t="shared" si="4"/>
        <v>-2</v>
      </c>
      <c r="N18">
        <f t="shared" si="5"/>
        <v>-2</v>
      </c>
      <c r="O18">
        <f t="shared" si="6"/>
        <v>5</v>
      </c>
      <c r="P18">
        <f t="shared" si="7"/>
        <v>5</v>
      </c>
    </row>
    <row r="19" spans="1:16" x14ac:dyDescent="0.25">
      <c r="A19" t="s">
        <v>103</v>
      </c>
      <c r="B19" s="2">
        <f>'Raws PG'!B19</f>
        <v>13</v>
      </c>
      <c r="C19" s="2">
        <f>'Raws PG'!C19</f>
        <v>2.6923076923076925</v>
      </c>
      <c r="D19" s="2">
        <f>'Raws PG'!D19</f>
        <v>1</v>
      </c>
      <c r="E19">
        <f>RANK('Raws PG'!C19, 'Raws PG'!$C$2:$C$22, 0)</f>
        <v>2</v>
      </c>
      <c r="F19">
        <f>RANK('Raws PG'!D19, 'Raws PG'!$D$2:$D$22, 1)</f>
        <v>3</v>
      </c>
      <c r="G19">
        <f>'ADJ Final'!C19</f>
        <v>2.9899630165849018</v>
      </c>
      <c r="H19">
        <f>'ADJ Final'!D19</f>
        <v>0.61279730330038795</v>
      </c>
      <c r="I19">
        <f t="shared" si="0"/>
        <v>0.29765532427720931</v>
      </c>
      <c r="J19">
        <f t="shared" si="1"/>
        <v>-0.38720269669961205</v>
      </c>
      <c r="K19">
        <f t="shared" si="2"/>
        <v>3</v>
      </c>
      <c r="L19">
        <f t="shared" si="3"/>
        <v>3</v>
      </c>
      <c r="M19">
        <f t="shared" si="4"/>
        <v>1</v>
      </c>
      <c r="N19">
        <f t="shared" si="5"/>
        <v>0</v>
      </c>
      <c r="O19">
        <f t="shared" si="6"/>
        <v>7</v>
      </c>
      <c r="P19">
        <f t="shared" si="7"/>
        <v>7</v>
      </c>
    </row>
    <row r="20" spans="1:16" x14ac:dyDescent="0.25">
      <c r="A20" t="s">
        <v>104</v>
      </c>
      <c r="B20" s="2">
        <f>'Raws PG'!B20</f>
        <v>12</v>
      </c>
      <c r="C20" s="2">
        <f>'Raws PG'!C20</f>
        <v>1</v>
      </c>
      <c r="D20" s="2">
        <f>'Raws PG'!D20</f>
        <v>2.0833333333333335</v>
      </c>
      <c r="E20">
        <f>RANK('Raws PG'!C20, 'Raws PG'!$C$2:$C$22, 0)</f>
        <v>16</v>
      </c>
      <c r="F20">
        <f>RANK('Raws PG'!D20, 'Raws PG'!$D$2:$D$22, 1)</f>
        <v>17</v>
      </c>
      <c r="G20">
        <f>'ADJ Final'!C20</f>
        <v>0.51186909082500542</v>
      </c>
      <c r="H20">
        <f>'ADJ Final'!D20</f>
        <v>2.6347127403044905</v>
      </c>
      <c r="I20">
        <f t="shared" si="0"/>
        <v>-0.48813090917499458</v>
      </c>
      <c r="J20">
        <f t="shared" si="1"/>
        <v>0.55137940697115706</v>
      </c>
      <c r="K20">
        <f t="shared" si="2"/>
        <v>18</v>
      </c>
      <c r="L20">
        <f t="shared" si="3"/>
        <v>18</v>
      </c>
      <c r="M20">
        <f t="shared" si="4"/>
        <v>2</v>
      </c>
      <c r="N20">
        <f t="shared" si="5"/>
        <v>1</v>
      </c>
      <c r="O20">
        <f t="shared" si="6"/>
        <v>17</v>
      </c>
      <c r="P20">
        <f t="shared" si="7"/>
        <v>18</v>
      </c>
    </row>
    <row r="21" spans="1:16" x14ac:dyDescent="0.25">
      <c r="A21" t="s">
        <v>106</v>
      </c>
      <c r="B21" s="2">
        <f>'Raws PG'!B21</f>
        <v>3</v>
      </c>
      <c r="C21" s="2">
        <f>'Raws PG'!C21</f>
        <v>2</v>
      </c>
      <c r="D21" s="2">
        <f>'Raws PG'!D21</f>
        <v>2</v>
      </c>
      <c r="E21">
        <f>RANK('Raws PG'!C21, 'Raws PG'!$C$2:$C$22, 0)</f>
        <v>8</v>
      </c>
      <c r="F21">
        <f>RANK('Raws PG'!D21, 'Raws PG'!$D$2:$D$22, 1)</f>
        <v>14</v>
      </c>
      <c r="G21">
        <f>'ADJ Final'!C21</f>
        <v>1.9623509667266978</v>
      </c>
      <c r="H21">
        <f>'ADJ Final'!D21</f>
        <v>2.002446224069145</v>
      </c>
      <c r="I21">
        <f t="shared" si="0"/>
        <v>-3.7649033273302157E-2</v>
      </c>
      <c r="J21">
        <f t="shared" si="1"/>
        <v>2.4462240691449644E-3</v>
      </c>
      <c r="K21">
        <f t="shared" si="2"/>
        <v>11</v>
      </c>
      <c r="L21">
        <f t="shared" si="3"/>
        <v>14</v>
      </c>
      <c r="M21">
        <f t="shared" si="4"/>
        <v>3</v>
      </c>
      <c r="N21">
        <f t="shared" si="5"/>
        <v>0</v>
      </c>
      <c r="O21">
        <f t="shared" si="6"/>
        <v>12</v>
      </c>
      <c r="P21">
        <f t="shared" si="7"/>
        <v>12</v>
      </c>
    </row>
    <row r="22" spans="1:16" x14ac:dyDescent="0.25">
      <c r="A22" t="s">
        <v>105</v>
      </c>
      <c r="B22" s="2">
        <f>'Raws PG'!B22</f>
        <v>3</v>
      </c>
      <c r="C22" s="2">
        <f>'Raws PG'!C22</f>
        <v>2.3333333333333335</v>
      </c>
      <c r="D22" s="2">
        <f>'Raws PG'!D22</f>
        <v>1.6666666666666667</v>
      </c>
      <c r="E22">
        <f>RANK('Raws PG'!C22, 'Raws PG'!$C$2:$C$22, 0)</f>
        <v>5</v>
      </c>
      <c r="F22">
        <f>RANK('Raws PG'!D22, 'Raws PG'!$D$2:$D$22, 1)</f>
        <v>9</v>
      </c>
      <c r="G22">
        <f>'ADJ Final'!C22</f>
        <v>2.5680846803534432</v>
      </c>
      <c r="H22">
        <f>'ADJ Final'!D22</f>
        <v>1.3072639995940558</v>
      </c>
      <c r="I22">
        <f t="shared" si="0"/>
        <v>0.23475134702010969</v>
      </c>
      <c r="J22">
        <f t="shared" si="1"/>
        <v>-0.35940266707261093</v>
      </c>
      <c r="K22">
        <f t="shared" si="2"/>
        <v>4</v>
      </c>
      <c r="L22">
        <f t="shared" si="3"/>
        <v>9</v>
      </c>
      <c r="M22">
        <f t="shared" si="4"/>
        <v>-1</v>
      </c>
      <c r="N22">
        <f t="shared" si="5"/>
        <v>0</v>
      </c>
      <c r="O22">
        <f t="shared" si="6"/>
        <v>8</v>
      </c>
      <c r="P22">
        <f t="shared" si="7"/>
        <v>8</v>
      </c>
    </row>
    <row r="23" spans="1:16" x14ac:dyDescent="0.25">
      <c r="B23" s="2"/>
    </row>
  </sheetData>
  <conditionalFormatting sqref="K1:K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L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:N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:P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4B13-AF5F-4E69-875B-3AEEC51E24C9}">
  <sheetPr codeName="Sheet7"/>
  <dimension ref="A1:D4"/>
  <sheetViews>
    <sheetView workbookViewId="0">
      <selection activeCell="L19" sqref="L19"/>
    </sheetView>
  </sheetViews>
  <sheetFormatPr defaultRowHeight="15" x14ac:dyDescent="0.25"/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A2" t="s">
        <v>2</v>
      </c>
      <c r="B2">
        <v>1</v>
      </c>
      <c r="C2">
        <v>3</v>
      </c>
      <c r="D2">
        <v>0</v>
      </c>
    </row>
    <row r="3" spans="1:4" x14ac:dyDescent="0.25">
      <c r="A3" t="s">
        <v>1</v>
      </c>
      <c r="B3">
        <v>1</v>
      </c>
      <c r="C3">
        <v>0</v>
      </c>
      <c r="D3">
        <v>3</v>
      </c>
    </row>
    <row r="4" spans="1:4" x14ac:dyDescent="0.25">
      <c r="A4" t="s">
        <v>17</v>
      </c>
      <c r="B4">
        <v>230</v>
      </c>
      <c r="C4">
        <v>379</v>
      </c>
      <c r="D4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Scores</vt:lpstr>
      <vt:lpstr>Raws</vt:lpstr>
      <vt:lpstr>Raws PG</vt:lpstr>
      <vt:lpstr>ADJ</vt:lpstr>
      <vt:lpstr>ADJ PG</vt:lpstr>
      <vt:lpstr>ADJ Final</vt:lpstr>
      <vt:lpstr>Exp Output</vt:lpstr>
      <vt:lpstr>ADJ Analysis</vt:lpstr>
      <vt:lpstr>League</vt:lpstr>
      <vt:lpstr>League PG</vt:lpstr>
      <vt:lpstr>League ADV</vt:lpstr>
      <vt:lpstr>Database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Hubbard</dc:creator>
  <cp:lastModifiedBy>Matthew Hubbard</cp:lastModifiedBy>
  <dcterms:created xsi:type="dcterms:W3CDTF">2020-04-29T14:58:35Z</dcterms:created>
  <dcterms:modified xsi:type="dcterms:W3CDTF">2023-05-19T19:55:39Z</dcterms:modified>
</cp:coreProperties>
</file>