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IEATools/data-raw/"/>
    </mc:Choice>
  </mc:AlternateContent>
  <xr:revisionPtr revIDLastSave="0" documentId="13_ncr:1_{1614C143-FF55-E446-9D87-DEC52FB954E7}" xr6:coauthVersionLast="47" xr6:coauthVersionMax="47" xr10:uidLastSave="{00000000-0000-0000-0000-000000000000}"/>
  <bookViews>
    <workbookView xWindow="0" yWindow="500" windowWidth="45640" windowHeight="28180" xr2:uid="{00000000-000D-0000-FFFF-FFFF00000000}"/>
  </bookViews>
  <sheets>
    <sheet name="Meta" sheetId="2" r:id="rId1"/>
    <sheet name="FoSUN Heat 1987-1995" sheetId="1" r:id="rId2"/>
    <sheet name="Calculations" sheetId="3" r:id="rId3"/>
    <sheet name="Fixed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L36" i="3"/>
  <c r="M36" i="3"/>
  <c r="K37" i="3"/>
  <c r="L37" i="3"/>
  <c r="M37" i="3"/>
  <c r="K38" i="3"/>
  <c r="L38" i="3"/>
  <c r="M38" i="3"/>
  <c r="J38" i="3"/>
  <c r="J37" i="3"/>
  <c r="J36" i="3"/>
  <c r="V4" i="3"/>
  <c r="V5" i="3"/>
  <c r="V6" i="3"/>
  <c r="V7" i="3"/>
  <c r="V8" i="3"/>
  <c r="V9" i="3"/>
  <c r="V10" i="3"/>
  <c r="V11" i="3"/>
  <c r="V12" i="3"/>
  <c r="V13" i="3"/>
  <c r="V14" i="3"/>
  <c r="V15" i="3"/>
  <c r="V3" i="3"/>
  <c r="P26" i="3"/>
  <c r="Q21" i="3" s="1"/>
  <c r="P15" i="3"/>
  <c r="Q14" i="3" s="1"/>
  <c r="P11" i="3"/>
  <c r="Q6" i="3" s="1"/>
  <c r="V36" i="3" l="1"/>
  <c r="V37" i="3"/>
  <c r="AA37" i="3" s="1"/>
  <c r="AA36" i="3"/>
  <c r="Q18" i="3"/>
  <c r="T18" i="3" s="1"/>
  <c r="K17" i="4" s="1"/>
  <c r="Q13" i="3"/>
  <c r="U13" i="3" s="1"/>
  <c r="L12" i="4" s="1"/>
  <c r="Q20" i="3"/>
  <c r="T20" i="3" s="1"/>
  <c r="K19" i="4" s="1"/>
  <c r="Q19" i="3"/>
  <c r="V19" i="3" s="1"/>
  <c r="M18" i="4" s="1"/>
  <c r="Q17" i="3"/>
  <c r="S17" i="3" s="1"/>
  <c r="J16" i="4" s="1"/>
  <c r="U14" i="3"/>
  <c r="L13" i="4" s="1"/>
  <c r="T14" i="3"/>
  <c r="K13" i="4" s="1"/>
  <c r="S14" i="3"/>
  <c r="J13" i="4" s="1"/>
  <c r="S21" i="3"/>
  <c r="J20" i="4" s="1"/>
  <c r="T21" i="3"/>
  <c r="K20" i="4" s="1"/>
  <c r="V21" i="3"/>
  <c r="M20" i="4" s="1"/>
  <c r="U21" i="3"/>
  <c r="L20" i="4" s="1"/>
  <c r="U6" i="3"/>
  <c r="L5" i="4" s="1"/>
  <c r="T6" i="3"/>
  <c r="K5" i="4" s="1"/>
  <c r="S6" i="3"/>
  <c r="J5" i="4" s="1"/>
  <c r="V20" i="3"/>
  <c r="M19" i="4" s="1"/>
  <c r="Q11" i="3"/>
  <c r="T13" i="3"/>
  <c r="K12" i="4" s="1"/>
  <c r="V17" i="3"/>
  <c r="M16" i="4" s="1"/>
  <c r="Q12" i="3"/>
  <c r="Q23" i="3"/>
  <c r="Q3" i="3"/>
  <c r="Q10" i="3"/>
  <c r="Q7" i="3"/>
  <c r="V18" i="3"/>
  <c r="M17" i="4" s="1"/>
  <c r="Q5" i="3"/>
  <c r="Q4" i="3"/>
  <c r="Q25" i="3"/>
  <c r="S18" i="3"/>
  <c r="J17" i="4" s="1"/>
  <c r="Q15" i="3"/>
  <c r="Q22" i="3"/>
  <c r="T17" i="3"/>
  <c r="K16" i="4" s="1"/>
  <c r="S13" i="3"/>
  <c r="J12" i="4" s="1"/>
  <c r="Q9" i="3"/>
  <c r="Q8" i="3"/>
  <c r="Q16" i="3"/>
  <c r="U18" i="3"/>
  <c r="L17" i="4" s="1"/>
  <c r="Q26" i="3"/>
  <c r="Q24" i="3"/>
  <c r="U17" i="3" l="1"/>
  <c r="L16" i="4" s="1"/>
  <c r="U20" i="3"/>
  <c r="L19" i="4" s="1"/>
  <c r="S20" i="3"/>
  <c r="J19" i="4" s="1"/>
  <c r="S19" i="3"/>
  <c r="J18" i="4" s="1"/>
  <c r="U19" i="3"/>
  <c r="L18" i="4" s="1"/>
  <c r="T19" i="3"/>
  <c r="K18" i="4" s="1"/>
  <c r="U3" i="3"/>
  <c r="T3" i="3"/>
  <c r="S3" i="3"/>
  <c r="S24" i="3"/>
  <c r="J23" i="4" s="1"/>
  <c r="V24" i="3"/>
  <c r="M23" i="4" s="1"/>
  <c r="T24" i="3"/>
  <c r="K23" i="4" s="1"/>
  <c r="U24" i="3"/>
  <c r="L23" i="4" s="1"/>
  <c r="T8" i="3"/>
  <c r="K7" i="4" s="1"/>
  <c r="U8" i="3"/>
  <c r="L7" i="4" s="1"/>
  <c r="S8" i="3"/>
  <c r="J7" i="4" s="1"/>
  <c r="S26" i="3"/>
  <c r="J25" i="4" s="1"/>
  <c r="U26" i="3"/>
  <c r="L25" i="4" s="1"/>
  <c r="V26" i="3"/>
  <c r="M25" i="4" s="1"/>
  <c r="T26" i="3"/>
  <c r="K25" i="4" s="1"/>
  <c r="V16" i="3"/>
  <c r="S16" i="3"/>
  <c r="T16" i="3"/>
  <c r="U16" i="3"/>
  <c r="T11" i="3"/>
  <c r="K10" i="4" s="1"/>
  <c r="U11" i="3"/>
  <c r="L10" i="4" s="1"/>
  <c r="S11" i="3"/>
  <c r="J10" i="4" s="1"/>
  <c r="T15" i="3"/>
  <c r="K14" i="4" s="1"/>
  <c r="U15" i="3"/>
  <c r="L14" i="4" s="1"/>
  <c r="S15" i="3"/>
  <c r="J14" i="4" s="1"/>
  <c r="T10" i="3"/>
  <c r="K9" i="4" s="1"/>
  <c r="S10" i="3"/>
  <c r="J9" i="4" s="1"/>
  <c r="U10" i="3"/>
  <c r="L9" i="4" s="1"/>
  <c r="S23" i="3"/>
  <c r="J22" i="4" s="1"/>
  <c r="T23" i="3"/>
  <c r="K22" i="4" s="1"/>
  <c r="V23" i="3"/>
  <c r="M22" i="4" s="1"/>
  <c r="U23" i="3"/>
  <c r="L22" i="4" s="1"/>
  <c r="U12" i="3"/>
  <c r="T12" i="3"/>
  <c r="S12" i="3"/>
  <c r="U9" i="3"/>
  <c r="L8" i="4" s="1"/>
  <c r="T9" i="3"/>
  <c r="K8" i="4" s="1"/>
  <c r="S9" i="3"/>
  <c r="J8" i="4" s="1"/>
  <c r="S22" i="3"/>
  <c r="J21" i="4" s="1"/>
  <c r="T22" i="3"/>
  <c r="K21" i="4" s="1"/>
  <c r="U22" i="3"/>
  <c r="L21" i="4" s="1"/>
  <c r="V22" i="3"/>
  <c r="M21" i="4" s="1"/>
  <c r="U25" i="3"/>
  <c r="L24" i="4" s="1"/>
  <c r="S25" i="3"/>
  <c r="J24" i="4" s="1"/>
  <c r="T25" i="3"/>
  <c r="K24" i="4" s="1"/>
  <c r="V25" i="3"/>
  <c r="M24" i="4" s="1"/>
  <c r="S4" i="3"/>
  <c r="J3" i="4" s="1"/>
  <c r="T4" i="3"/>
  <c r="K3" i="4" s="1"/>
  <c r="U4" i="3"/>
  <c r="L3" i="4" s="1"/>
  <c r="T5" i="3"/>
  <c r="K4" i="4" s="1"/>
  <c r="S5" i="3"/>
  <c r="J4" i="4" s="1"/>
  <c r="U5" i="3"/>
  <c r="L4" i="4" s="1"/>
  <c r="T7" i="3"/>
  <c r="K6" i="4" s="1"/>
  <c r="U7" i="3"/>
  <c r="L6" i="4" s="1"/>
  <c r="S7" i="3"/>
  <c r="J6" i="4" s="1"/>
  <c r="K15" i="4" l="1"/>
  <c r="T38" i="3"/>
  <c r="Y38" i="3" s="1"/>
  <c r="J15" i="4"/>
  <c r="S38" i="3"/>
  <c r="X38" i="3" s="1"/>
  <c r="M15" i="4"/>
  <c r="V38" i="3"/>
  <c r="AA38" i="3" s="1"/>
  <c r="L15" i="4"/>
  <c r="U38" i="3"/>
  <c r="Z38" i="3" s="1"/>
  <c r="J11" i="4"/>
  <c r="S37" i="3"/>
  <c r="X37" i="3" s="1"/>
  <c r="K11" i="4"/>
  <c r="T37" i="3"/>
  <c r="Y37" i="3" s="1"/>
  <c r="L11" i="4"/>
  <c r="U37" i="3"/>
  <c r="Z37" i="3" s="1"/>
  <c r="J2" i="4"/>
  <c r="S36" i="3"/>
  <c r="X36" i="3" s="1"/>
  <c r="K2" i="4"/>
  <c r="T36" i="3"/>
  <c r="Y36" i="3" s="1"/>
  <c r="L2" i="4"/>
  <c r="U36" i="3"/>
  <c r="Z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tc={072DE810-909E-774A-991F-A246768E1A4A}</author>
  </authors>
  <commentList>
    <comment ref="V3" authorId="0" shapeId="0" xr:uid="{072DE810-909E-774A-991F-A246768E1A4A}">
      <text>
        <t>[Threaded comment]
Your version of Excel allows you to read this threaded comment; however, any edits to it will get removed if the file is opened in a newer version of Excel. Learn more: https://go.microsoft.com/fwlink/?linkid=870924
Comment:
    Keep 1993 same as before.</t>
      </text>
    </comment>
  </commentList>
</comments>
</file>

<file path=xl/sharedStrings.xml><?xml version="1.0" encoding="utf-8"?>
<sst xmlns="http://schemas.openxmlformats.org/spreadsheetml/2006/main" count="1564" uniqueCount="67">
  <si>
    <t>Country</t>
  </si>
  <si>
    <t>Method</t>
  </si>
  <si>
    <t>Energy.type</t>
  </si>
  <si>
    <t>Last.stage</t>
  </si>
  <si>
    <t>Ledger.side</t>
  </si>
  <si>
    <t>Flow.aggregation.point</t>
  </si>
  <si>
    <t>Flow</t>
  </si>
  <si>
    <t>Product</t>
  </si>
  <si>
    <t>Unit</t>
  </si>
  <si>
    <t>SUN</t>
  </si>
  <si>
    <t>PCM</t>
  </si>
  <si>
    <t>E</t>
  </si>
  <si>
    <t>Final</t>
  </si>
  <si>
    <t>Consumption</t>
  </si>
  <si>
    <t>Industry</t>
  </si>
  <si>
    <t>Chemical and petrochemical</t>
  </si>
  <si>
    <t>Heat</t>
  </si>
  <si>
    <t>TJ</t>
  </si>
  <si>
    <t>Non-ferrous metals</t>
  </si>
  <si>
    <t>Machinery</t>
  </si>
  <si>
    <t>Food and tobacco</t>
  </si>
  <si>
    <t>Paper, pulp and printing</t>
  </si>
  <si>
    <t>Other</t>
  </si>
  <si>
    <t>Residential</t>
  </si>
  <si>
    <t>Commercial and public services</t>
  </si>
  <si>
    <t>RUS</t>
  </si>
  <si>
    <t>Construction</t>
  </si>
  <si>
    <t>Iron and steel</t>
  </si>
  <si>
    <t>Wood and wood products</t>
  </si>
  <si>
    <t>Textile and leather</t>
  </si>
  <si>
    <t>Industry not elsewhere specified</t>
  </si>
  <si>
    <t>Agriculture/forestry</t>
  </si>
  <si>
    <t>Final consumption not elsewhere specified</t>
  </si>
  <si>
    <t>ARM</t>
  </si>
  <si>
    <t>AZE</t>
  </si>
  <si>
    <t>BLR</t>
  </si>
  <si>
    <t>Mining and quarrying</t>
  </si>
  <si>
    <t>Non-metallic minerals</t>
  </si>
  <si>
    <t>Transport equipment</t>
  </si>
  <si>
    <t>EST</t>
  </si>
  <si>
    <t>GEO</t>
  </si>
  <si>
    <t>KAZ</t>
  </si>
  <si>
    <t>KGZ</t>
  </si>
  <si>
    <t>LTU</t>
  </si>
  <si>
    <t>LVA</t>
  </si>
  <si>
    <t>MDA</t>
  </si>
  <si>
    <t>TJK</t>
  </si>
  <si>
    <t>UKR</t>
  </si>
  <si>
    <t>UZB</t>
  </si>
  <si>
    <t>for SUN, Russia (RUS), and other former-Soviet states.</t>
  </si>
  <si>
    <t>The breakup of the Soviet Union (SUN) caused many irregularties in the IEA's energy accounting</t>
  </si>
  <si>
    <t>This spreadsheet contains the needed information to fix the efficiency jump</t>
  </si>
  <si>
    <t>---MKH, 4 December 2023</t>
  </si>
  <si>
    <t>in final-to-useful efficiencies for Europe and World in the CL-PFU database.</t>
  </si>
  <si>
    <t>fractions of 1993 or 94</t>
  </si>
  <si>
    <t>New data for 1990–1994</t>
  </si>
  <si>
    <t>Compare totals</t>
  </si>
  <si>
    <t>Differences</t>
  </si>
  <si>
    <t>Original data</t>
  </si>
  <si>
    <t>Tot 1993/94</t>
  </si>
  <si>
    <t xml:space="preserve">This Heat oversight is one of a series of problems that causes a jump from SUN to RUS (1989–1990) </t>
  </si>
  <si>
    <t>is given as "Final consumption not elsewhere specified" in 1990–1992/3.</t>
  </si>
  <si>
    <t>Other FoSUN countries do not exhibit the same problem.</t>
  </si>
  <si>
    <t>In particular, the Flow of Heat is often assigned to "Final consumption not elsewhere specified" for RUS/EST in the 1990–1992/3 time period.</t>
  </si>
  <si>
    <t>The problem is that heat assigned to several sectors in RUS (1992) and EST (1993) and beyond</t>
  </si>
  <si>
    <t xml:space="preserve">by re-assigning the 1990–1992/3 Final consumption not elsewhere specified Heat </t>
  </si>
  <si>
    <t>to specific sectors by the proportion found in 1992 (RUS) and 1993 (EST).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</si>
</sst>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33" borderId="0" xfId="0" applyFill="1"/>
    <xf numFmtId="0" fontId="0" fillId="34" borderId="0" xfId="0" applyFill="1"/>
    <xf numFmtId="0" fontId="0" fillId="33" borderId="10" xfId="0" applyFill="1" applyBorder="1"/>
    <xf numFmtId="0" fontId="0" fillId="0" borderId="11" xfId="0" applyBorder="1"/>
    <xf numFmtId="0" fontId="0" fillId="34" borderId="10" xfId="0" applyFill="1" applyBorder="1"/>
    <xf numFmtId="0" fontId="0" fillId="34" borderId="11" xfId="0" applyFill="1" applyBorder="1"/>
    <xf numFmtId="0" fontId="0" fillId="0" borderId="10" xfId="0" applyBorder="1"/>
    <xf numFmtId="0" fontId="0" fillId="0" borderId="0" xfId="0" quotePrefix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0" borderId="16" xfId="0" applyBorder="1"/>
    <xf numFmtId="0" fontId="0" fillId="34" borderId="18" xfId="0" applyFill="1" applyBorder="1"/>
    <xf numFmtId="0" fontId="0" fillId="34" borderId="19" xfId="0" applyFill="1" applyBorder="1"/>
    <xf numFmtId="0" fontId="0" fillId="0" borderId="18" xfId="0" applyBorder="1"/>
    <xf numFmtId="0" fontId="0" fillId="0" borderId="12" xfId="0" applyBorder="1"/>
    <xf numFmtId="0" fontId="0" fillId="0" borderId="14" xfId="0" applyBorder="1"/>
    <xf numFmtId="0" fontId="0" fillId="35" borderId="0" xfId="0" applyFill="1"/>
    <xf numFmtId="0" fontId="0" fillId="35" borderId="16" xfId="0" applyFill="1" applyBorder="1"/>
    <xf numFmtId="0" fontId="0" fillId="35" borderId="18" xfId="0" applyFill="1" applyBorder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Heun" id="{AB0C1884-28D7-D64F-B7BF-71654070B987}" userId="S::mkh2@calvin.edu::790ed012-1f73-4faf-8a49-cb7986d8988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3" dT="2023-12-04T20:07:45.41" personId="{AB0C1884-28D7-D64F-B7BF-71654070B987}" id="{072DE810-909E-774A-991F-A246768E1A4A}">
    <text>Keep 1993 same as before.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CB0B-213C-AD4A-9376-DC95417C0D54}">
  <dimension ref="A1:A12"/>
  <sheetViews>
    <sheetView tabSelected="1" workbookViewId="0">
      <selection sqref="A1:A11"/>
    </sheetView>
  </sheetViews>
  <sheetFormatPr baseColWidth="10" defaultRowHeight="16" x14ac:dyDescent="0.2"/>
  <sheetData>
    <row r="1" spans="1:1" x14ac:dyDescent="0.2">
      <c r="A1" t="s">
        <v>50</v>
      </c>
    </row>
    <row r="2" spans="1:1" x14ac:dyDescent="0.2">
      <c r="A2" t="s">
        <v>49</v>
      </c>
    </row>
    <row r="3" spans="1:1" x14ac:dyDescent="0.2">
      <c r="A3" t="s">
        <v>63</v>
      </c>
    </row>
    <row r="4" spans="1:1" x14ac:dyDescent="0.2">
      <c r="A4" t="s">
        <v>62</v>
      </c>
    </row>
    <row r="5" spans="1:1" x14ac:dyDescent="0.2">
      <c r="A5" t="s">
        <v>60</v>
      </c>
    </row>
    <row r="6" spans="1:1" x14ac:dyDescent="0.2">
      <c r="A6" t="s">
        <v>53</v>
      </c>
    </row>
    <row r="7" spans="1:1" x14ac:dyDescent="0.2">
      <c r="A7" t="s">
        <v>64</v>
      </c>
    </row>
    <row r="8" spans="1:1" x14ac:dyDescent="0.2">
      <c r="A8" t="s">
        <v>61</v>
      </c>
    </row>
    <row r="9" spans="1:1" x14ac:dyDescent="0.2">
      <c r="A9" t="s">
        <v>51</v>
      </c>
    </row>
    <row r="10" spans="1:1" x14ac:dyDescent="0.2">
      <c r="A10" t="s">
        <v>65</v>
      </c>
    </row>
    <row r="11" spans="1:1" x14ac:dyDescent="0.2">
      <c r="A11" t="s">
        <v>66</v>
      </c>
    </row>
    <row r="12" spans="1:1" x14ac:dyDescent="0.2">
      <c r="A12" s="8" t="s">
        <v>52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0"/>
  <sheetViews>
    <sheetView topLeftCell="A66" workbookViewId="0">
      <selection activeCell="S20" sqref="S20"/>
    </sheetView>
  </sheetViews>
  <sheetFormatPr baseColWidth="10" defaultRowHeight="16" x14ac:dyDescent="0.2"/>
  <cols>
    <col min="5" max="5" width="11.83203125" bestFit="1" customWidth="1"/>
    <col min="6" max="6" width="20.33203125" bestFit="1" customWidth="1"/>
    <col min="7" max="7" width="37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1987</v>
      </c>
      <c r="K1">
        <v>1988</v>
      </c>
      <c r="L1">
        <v>1989</v>
      </c>
      <c r="M1">
        <v>1990</v>
      </c>
      <c r="N1">
        <v>1991</v>
      </c>
      <c r="O1">
        <v>1992</v>
      </c>
      <c r="P1">
        <v>1993</v>
      </c>
      <c r="Q1">
        <v>1994</v>
      </c>
      <c r="R1">
        <v>1995</v>
      </c>
    </row>
    <row r="2" spans="1:18" x14ac:dyDescent="0.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>
        <v>753624</v>
      </c>
      <c r="K2" s="1">
        <v>753624</v>
      </c>
      <c r="L2" s="3">
        <v>753624</v>
      </c>
      <c r="M2" s="4"/>
    </row>
    <row r="3" spans="1:18" x14ac:dyDescent="0.2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18</v>
      </c>
      <c r="H3" s="1" t="s">
        <v>16</v>
      </c>
      <c r="I3" s="1" t="s">
        <v>17</v>
      </c>
      <c r="J3" s="1">
        <v>133978.01999999999</v>
      </c>
      <c r="K3" s="1">
        <v>138163.98000000001</v>
      </c>
      <c r="L3" s="3">
        <v>138163.98000000001</v>
      </c>
      <c r="M3" s="4"/>
    </row>
    <row r="4" spans="1:18" x14ac:dyDescent="0.2">
      <c r="A4" s="1" t="s">
        <v>9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19</v>
      </c>
      <c r="H4" s="1" t="s">
        <v>16</v>
      </c>
      <c r="I4" s="1" t="s">
        <v>17</v>
      </c>
      <c r="J4" s="1">
        <v>669888</v>
      </c>
      <c r="K4" s="1">
        <v>711756</v>
      </c>
      <c r="L4" s="3">
        <v>711756</v>
      </c>
      <c r="M4" s="4"/>
    </row>
    <row r="5" spans="1:18" x14ac:dyDescent="0.2">
      <c r="A5" s="1" t="s">
        <v>9</v>
      </c>
      <c r="B5" s="1" t="s">
        <v>10</v>
      </c>
      <c r="C5" s="1" t="s">
        <v>11</v>
      </c>
      <c r="D5" s="1" t="s">
        <v>12</v>
      </c>
      <c r="E5" s="1" t="s">
        <v>13</v>
      </c>
      <c r="F5" s="1" t="s">
        <v>14</v>
      </c>
      <c r="G5" s="1" t="s">
        <v>20</v>
      </c>
      <c r="H5" s="1" t="s">
        <v>16</v>
      </c>
      <c r="I5" s="1" t="s">
        <v>17</v>
      </c>
      <c r="J5" s="1">
        <v>41868</v>
      </c>
      <c r="K5" s="1">
        <v>41868</v>
      </c>
      <c r="L5" s="3">
        <v>41868</v>
      </c>
      <c r="M5" s="4"/>
    </row>
    <row r="6" spans="1:18" x14ac:dyDescent="0.2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  <c r="G6" s="1" t="s">
        <v>21</v>
      </c>
      <c r="H6" s="1" t="s">
        <v>16</v>
      </c>
      <c r="I6" s="1" t="s">
        <v>17</v>
      </c>
      <c r="J6" s="1">
        <v>192593.01</v>
      </c>
      <c r="K6" s="1">
        <v>200965.98</v>
      </c>
      <c r="L6" s="3">
        <v>200965.98</v>
      </c>
      <c r="M6" s="4"/>
    </row>
    <row r="7" spans="1:18" x14ac:dyDescent="0.2">
      <c r="A7" s="1" t="s">
        <v>9</v>
      </c>
      <c r="B7" s="1" t="s">
        <v>10</v>
      </c>
      <c r="C7" s="1" t="s">
        <v>11</v>
      </c>
      <c r="D7" s="1" t="s">
        <v>12</v>
      </c>
      <c r="E7" s="1" t="s">
        <v>13</v>
      </c>
      <c r="F7" s="1" t="s">
        <v>22</v>
      </c>
      <c r="G7" s="1" t="s">
        <v>23</v>
      </c>
      <c r="H7" s="1" t="s">
        <v>16</v>
      </c>
      <c r="I7" s="1" t="s">
        <v>17</v>
      </c>
      <c r="J7" s="1">
        <v>2595816</v>
      </c>
      <c r="K7" s="1">
        <v>2679552</v>
      </c>
      <c r="L7" s="3">
        <v>2721420</v>
      </c>
      <c r="M7" s="4"/>
    </row>
    <row r="8" spans="1:18" x14ac:dyDescent="0.2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22</v>
      </c>
      <c r="G8" s="1" t="s">
        <v>24</v>
      </c>
      <c r="H8" s="1" t="s">
        <v>16</v>
      </c>
      <c r="I8" s="1" t="s">
        <v>17</v>
      </c>
      <c r="J8" s="1">
        <v>125604</v>
      </c>
      <c r="K8" s="1">
        <v>125604</v>
      </c>
      <c r="L8" s="3">
        <v>125604</v>
      </c>
      <c r="M8" s="4"/>
    </row>
    <row r="9" spans="1:18" x14ac:dyDescent="0.2">
      <c r="A9" s="2" t="s">
        <v>25</v>
      </c>
      <c r="B9" s="2" t="s">
        <v>10</v>
      </c>
      <c r="C9" s="2" t="s">
        <v>11</v>
      </c>
      <c r="D9" s="2" t="s">
        <v>12</v>
      </c>
      <c r="E9" s="2" t="s">
        <v>13</v>
      </c>
      <c r="F9" s="2" t="s">
        <v>14</v>
      </c>
      <c r="G9" s="2" t="s">
        <v>26</v>
      </c>
      <c r="H9" s="2" t="s">
        <v>16</v>
      </c>
      <c r="I9" s="2" t="s">
        <v>17</v>
      </c>
      <c r="J9" s="2"/>
      <c r="K9" s="2"/>
      <c r="L9" s="5"/>
      <c r="M9" s="6"/>
      <c r="N9" s="2"/>
      <c r="O9" s="2"/>
      <c r="P9" s="2">
        <v>463272</v>
      </c>
      <c r="Q9" s="2">
        <v>373872</v>
      </c>
      <c r="R9" s="2">
        <v>318000</v>
      </c>
    </row>
    <row r="10" spans="1:18" x14ac:dyDescent="0.2">
      <c r="A10" s="2" t="s">
        <v>25</v>
      </c>
      <c r="B10" s="2" t="s">
        <v>10</v>
      </c>
      <c r="C10" s="2" t="s">
        <v>11</v>
      </c>
      <c r="D10" s="2" t="s">
        <v>12</v>
      </c>
      <c r="E10" s="2" t="s">
        <v>13</v>
      </c>
      <c r="F10" s="2" t="s">
        <v>14</v>
      </c>
      <c r="G10" s="2" t="s">
        <v>27</v>
      </c>
      <c r="H10" s="2" t="s">
        <v>16</v>
      </c>
      <c r="I10" s="2" t="s">
        <v>17</v>
      </c>
      <c r="J10" s="2"/>
      <c r="K10" s="2"/>
      <c r="L10" s="5"/>
      <c r="M10" s="6"/>
      <c r="N10" s="2"/>
      <c r="O10" s="2"/>
      <c r="P10" s="2">
        <v>401502</v>
      </c>
      <c r="Q10" s="2">
        <v>324114</v>
      </c>
      <c r="R10" s="2">
        <v>311600</v>
      </c>
    </row>
    <row r="11" spans="1:18" x14ac:dyDescent="0.2">
      <c r="A11" s="2" t="s">
        <v>25</v>
      </c>
      <c r="B11" s="2" t="s">
        <v>10</v>
      </c>
      <c r="C11" s="2" t="s">
        <v>11</v>
      </c>
      <c r="D11" s="2" t="s">
        <v>12</v>
      </c>
      <c r="E11" s="2" t="s">
        <v>13</v>
      </c>
      <c r="F11" s="2" t="s">
        <v>14</v>
      </c>
      <c r="G11" s="2" t="s">
        <v>15</v>
      </c>
      <c r="H11" s="2" t="s">
        <v>16</v>
      </c>
      <c r="I11" s="2" t="s">
        <v>17</v>
      </c>
      <c r="J11" s="2"/>
      <c r="K11" s="2"/>
      <c r="L11" s="5"/>
      <c r="M11" s="6"/>
      <c r="N11" s="2"/>
      <c r="O11" s="2"/>
      <c r="P11" s="2">
        <v>924897</v>
      </c>
      <c r="Q11" s="2">
        <v>746943</v>
      </c>
      <c r="R11" s="2">
        <v>731700</v>
      </c>
    </row>
    <row r="12" spans="1:18" x14ac:dyDescent="0.2">
      <c r="A12" s="2" t="s">
        <v>25</v>
      </c>
      <c r="B12" s="2" t="s">
        <v>10</v>
      </c>
      <c r="C12" s="2" t="s">
        <v>11</v>
      </c>
      <c r="D12" s="2" t="s">
        <v>12</v>
      </c>
      <c r="E12" s="2" t="s">
        <v>13</v>
      </c>
      <c r="F12" s="2" t="s">
        <v>14</v>
      </c>
      <c r="G12" s="2" t="s">
        <v>18</v>
      </c>
      <c r="H12" s="2" t="s">
        <v>16</v>
      </c>
      <c r="I12" s="2" t="s">
        <v>17</v>
      </c>
      <c r="J12" s="2"/>
      <c r="K12" s="2"/>
      <c r="L12" s="5"/>
      <c r="M12" s="6"/>
      <c r="N12" s="2"/>
      <c r="O12" s="2"/>
      <c r="P12" s="2">
        <v>293612</v>
      </c>
      <c r="Q12" s="2">
        <v>237160</v>
      </c>
      <c r="R12" s="2">
        <v>226400</v>
      </c>
    </row>
    <row r="13" spans="1:18" x14ac:dyDescent="0.2">
      <c r="A13" s="2" t="s">
        <v>25</v>
      </c>
      <c r="B13" s="2" t="s">
        <v>10</v>
      </c>
      <c r="C13" s="2" t="s">
        <v>11</v>
      </c>
      <c r="D13" s="2" t="s">
        <v>12</v>
      </c>
      <c r="E13" s="2" t="s">
        <v>13</v>
      </c>
      <c r="F13" s="2" t="s">
        <v>14</v>
      </c>
      <c r="G13" s="2" t="s">
        <v>19</v>
      </c>
      <c r="H13" s="2" t="s">
        <v>16</v>
      </c>
      <c r="I13" s="2" t="s">
        <v>17</v>
      </c>
      <c r="J13" s="2"/>
      <c r="K13" s="2"/>
      <c r="L13" s="5"/>
      <c r="M13" s="6"/>
      <c r="N13" s="2"/>
      <c r="O13" s="2"/>
      <c r="P13" s="2">
        <v>958253</v>
      </c>
      <c r="Q13" s="2">
        <v>773652</v>
      </c>
      <c r="R13" s="2">
        <v>660500</v>
      </c>
    </row>
    <row r="14" spans="1:18" x14ac:dyDescent="0.2">
      <c r="A14" s="2" t="s">
        <v>25</v>
      </c>
      <c r="B14" s="2" t="s">
        <v>10</v>
      </c>
      <c r="C14" s="2" t="s">
        <v>11</v>
      </c>
      <c r="D14" s="2" t="s">
        <v>12</v>
      </c>
      <c r="E14" s="2" t="s">
        <v>13</v>
      </c>
      <c r="F14" s="2" t="s">
        <v>14</v>
      </c>
      <c r="G14" s="2" t="s">
        <v>20</v>
      </c>
      <c r="H14" s="2" t="s">
        <v>16</v>
      </c>
      <c r="I14" s="2" t="s">
        <v>17</v>
      </c>
      <c r="J14" s="2"/>
      <c r="K14" s="2"/>
      <c r="L14" s="5"/>
      <c r="M14" s="6"/>
      <c r="N14" s="2"/>
      <c r="O14" s="2"/>
      <c r="P14" s="2">
        <v>378030</v>
      </c>
      <c r="Q14" s="2">
        <v>305086</v>
      </c>
      <c r="R14" s="2">
        <v>293100</v>
      </c>
    </row>
    <row r="15" spans="1:18" x14ac:dyDescent="0.2">
      <c r="A15" s="2" t="s">
        <v>25</v>
      </c>
      <c r="B15" s="2" t="s">
        <v>10</v>
      </c>
      <c r="C15" s="2" t="s">
        <v>11</v>
      </c>
      <c r="D15" s="2" t="s">
        <v>12</v>
      </c>
      <c r="E15" s="2" t="s">
        <v>13</v>
      </c>
      <c r="F15" s="2" t="s">
        <v>14</v>
      </c>
      <c r="G15" s="2" t="s">
        <v>28</v>
      </c>
      <c r="H15" s="2" t="s">
        <v>16</v>
      </c>
      <c r="I15" s="2" t="s">
        <v>17</v>
      </c>
      <c r="J15" s="2"/>
      <c r="K15" s="2"/>
      <c r="L15" s="5"/>
      <c r="M15" s="6"/>
      <c r="N15" s="2"/>
      <c r="O15" s="2"/>
      <c r="P15" s="2">
        <v>416739</v>
      </c>
      <c r="Q15" s="2">
        <v>336530</v>
      </c>
      <c r="R15" s="2">
        <v>334300</v>
      </c>
    </row>
    <row r="16" spans="1:18" x14ac:dyDescent="0.2">
      <c r="A16" s="2" t="s">
        <v>25</v>
      </c>
      <c r="B16" s="2" t="s">
        <v>10</v>
      </c>
      <c r="C16" s="2" t="s">
        <v>11</v>
      </c>
      <c r="D16" s="2" t="s">
        <v>12</v>
      </c>
      <c r="E16" s="2" t="s">
        <v>13</v>
      </c>
      <c r="F16" s="2" t="s">
        <v>14</v>
      </c>
      <c r="G16" s="2" t="s">
        <v>29</v>
      </c>
      <c r="H16" s="2" t="s">
        <v>16</v>
      </c>
      <c r="I16" s="2" t="s">
        <v>17</v>
      </c>
      <c r="J16" s="2"/>
      <c r="K16" s="2"/>
      <c r="L16" s="5"/>
      <c r="M16" s="6"/>
      <c r="N16" s="2"/>
      <c r="O16" s="2"/>
      <c r="P16" s="2">
        <v>144541</v>
      </c>
      <c r="Q16" s="2">
        <v>116734</v>
      </c>
      <c r="R16" s="2">
        <v>96300</v>
      </c>
    </row>
    <row r="17" spans="1:18" x14ac:dyDescent="0.2">
      <c r="A17" s="2" t="s">
        <v>25</v>
      </c>
      <c r="B17" s="2" t="s">
        <v>10</v>
      </c>
      <c r="C17" s="2" t="s">
        <v>11</v>
      </c>
      <c r="D17" s="2" t="s">
        <v>12</v>
      </c>
      <c r="E17" s="2" t="s">
        <v>13</v>
      </c>
      <c r="F17" s="2" t="s">
        <v>14</v>
      </c>
      <c r="G17" s="2" t="s">
        <v>30</v>
      </c>
      <c r="H17" s="2" t="s">
        <v>16</v>
      </c>
      <c r="I17" s="2" t="s">
        <v>17</v>
      </c>
      <c r="J17" s="2"/>
      <c r="K17" s="2"/>
      <c r="L17" s="5"/>
      <c r="M17" s="6">
        <v>4088304</v>
      </c>
      <c r="N17" s="2">
        <v>4088304</v>
      </c>
      <c r="O17" s="2">
        <v>4088304</v>
      </c>
      <c r="P17" s="2">
        <v>137129</v>
      </c>
      <c r="Q17" s="2">
        <v>110795</v>
      </c>
      <c r="R17" s="2">
        <v>97600</v>
      </c>
    </row>
    <row r="18" spans="1:18" x14ac:dyDescent="0.2">
      <c r="A18" s="2" t="s">
        <v>25</v>
      </c>
      <c r="B18" s="2" t="s">
        <v>10</v>
      </c>
      <c r="C18" s="2" t="s">
        <v>11</v>
      </c>
      <c r="D18" s="2" t="s">
        <v>12</v>
      </c>
      <c r="E18" s="2" t="s">
        <v>13</v>
      </c>
      <c r="F18" s="2" t="s">
        <v>22</v>
      </c>
      <c r="G18" s="2" t="s">
        <v>23</v>
      </c>
      <c r="H18" s="2" t="s">
        <v>16</v>
      </c>
      <c r="I18" s="2" t="s">
        <v>17</v>
      </c>
      <c r="J18" s="2"/>
      <c r="K18" s="2"/>
      <c r="L18" s="5"/>
      <c r="M18" s="6"/>
      <c r="N18" s="2"/>
      <c r="O18" s="2"/>
      <c r="P18" s="2">
        <v>3561686</v>
      </c>
      <c r="Q18" s="2">
        <v>3306379</v>
      </c>
      <c r="R18" s="2">
        <v>3195600</v>
      </c>
    </row>
    <row r="19" spans="1:18" x14ac:dyDescent="0.2">
      <c r="A19" s="2" t="s">
        <v>25</v>
      </c>
      <c r="B19" s="2" t="s">
        <v>10</v>
      </c>
      <c r="C19" s="2" t="s">
        <v>11</v>
      </c>
      <c r="D19" s="2" t="s">
        <v>12</v>
      </c>
      <c r="E19" s="2" t="s">
        <v>13</v>
      </c>
      <c r="F19" s="2" t="s">
        <v>22</v>
      </c>
      <c r="G19" s="2" t="s">
        <v>24</v>
      </c>
      <c r="H19" s="2" t="s">
        <v>16</v>
      </c>
      <c r="I19" s="2" t="s">
        <v>17</v>
      </c>
      <c r="J19" s="2"/>
      <c r="K19" s="2"/>
      <c r="L19" s="5"/>
      <c r="M19" s="6"/>
      <c r="N19" s="2"/>
      <c r="O19" s="2"/>
      <c r="P19" s="2">
        <v>552905</v>
      </c>
      <c r="Q19" s="2">
        <v>750730</v>
      </c>
      <c r="R19" s="2">
        <v>600700</v>
      </c>
    </row>
    <row r="20" spans="1:18" x14ac:dyDescent="0.2">
      <c r="A20" s="2" t="s">
        <v>25</v>
      </c>
      <c r="B20" s="2" t="s">
        <v>10</v>
      </c>
      <c r="C20" s="2" t="s">
        <v>11</v>
      </c>
      <c r="D20" s="2" t="s">
        <v>12</v>
      </c>
      <c r="E20" s="2" t="s">
        <v>13</v>
      </c>
      <c r="F20" s="2" t="s">
        <v>22</v>
      </c>
      <c r="G20" s="2" t="s">
        <v>31</v>
      </c>
      <c r="H20" s="2" t="s">
        <v>16</v>
      </c>
      <c r="I20" s="2" t="s">
        <v>17</v>
      </c>
      <c r="J20" s="2"/>
      <c r="K20" s="2"/>
      <c r="L20" s="5"/>
      <c r="M20" s="6"/>
      <c r="N20" s="2"/>
      <c r="O20" s="2"/>
      <c r="P20" s="2">
        <v>329377</v>
      </c>
      <c r="Q20" s="2">
        <v>369285</v>
      </c>
      <c r="R20" s="2">
        <v>332400</v>
      </c>
    </row>
    <row r="21" spans="1:18" x14ac:dyDescent="0.2">
      <c r="A21" s="2" t="s">
        <v>25</v>
      </c>
      <c r="B21" s="2" t="s">
        <v>10</v>
      </c>
      <c r="C21" s="2" t="s">
        <v>11</v>
      </c>
      <c r="D21" s="2" t="s">
        <v>12</v>
      </c>
      <c r="E21" s="2" t="s">
        <v>13</v>
      </c>
      <c r="F21" s="2" t="s">
        <v>22</v>
      </c>
      <c r="G21" s="2" t="s">
        <v>32</v>
      </c>
      <c r="H21" s="2" t="s">
        <v>16</v>
      </c>
      <c r="I21" s="2" t="s">
        <v>17</v>
      </c>
      <c r="J21" s="2"/>
      <c r="K21" s="2"/>
      <c r="L21" s="5"/>
      <c r="M21" s="6">
        <v>4411948</v>
      </c>
      <c r="N21" s="2">
        <v>4411948</v>
      </c>
      <c r="O21" s="2">
        <v>4411948</v>
      </c>
      <c r="P21" s="2"/>
      <c r="Q21" s="2"/>
      <c r="R21" s="2"/>
    </row>
    <row r="22" spans="1:18" x14ac:dyDescent="0.2">
      <c r="A22" t="s">
        <v>33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30</v>
      </c>
      <c r="H22" t="s">
        <v>16</v>
      </c>
      <c r="I22" t="s">
        <v>17</v>
      </c>
      <c r="L22" s="7"/>
      <c r="M22" s="4">
        <v>4108.0002000000004</v>
      </c>
      <c r="N22">
        <v>4066.9989</v>
      </c>
      <c r="O22">
        <v>3116.0007999999998</v>
      </c>
      <c r="P22">
        <v>1651.0018</v>
      </c>
      <c r="Q22">
        <v>1513.0007000000001</v>
      </c>
      <c r="R22">
        <v>1582.9998000000001</v>
      </c>
    </row>
    <row r="23" spans="1:18" x14ac:dyDescent="0.2">
      <c r="A23" t="s">
        <v>33</v>
      </c>
      <c r="B23" t="s">
        <v>10</v>
      </c>
      <c r="C23" t="s">
        <v>11</v>
      </c>
      <c r="D23" t="s">
        <v>12</v>
      </c>
      <c r="E23" t="s">
        <v>13</v>
      </c>
      <c r="F23" t="s">
        <v>22</v>
      </c>
      <c r="G23" t="s">
        <v>23</v>
      </c>
      <c r="H23" t="s">
        <v>16</v>
      </c>
      <c r="I23" t="s">
        <v>17</v>
      </c>
      <c r="L23" s="7"/>
      <c r="M23" s="4">
        <v>2819.9982</v>
      </c>
      <c r="N23">
        <v>2792.0011</v>
      </c>
      <c r="O23">
        <v>2138.9983999999999</v>
      </c>
      <c r="P23">
        <v>1223.002</v>
      </c>
      <c r="Q23">
        <v>724.99879999999996</v>
      </c>
      <c r="R23">
        <v>974.00040000000001</v>
      </c>
    </row>
    <row r="24" spans="1:18" x14ac:dyDescent="0.2">
      <c r="A24" t="s">
        <v>33</v>
      </c>
      <c r="B24" t="s">
        <v>10</v>
      </c>
      <c r="C24" t="s">
        <v>11</v>
      </c>
      <c r="D24" t="s">
        <v>12</v>
      </c>
      <c r="E24" t="s">
        <v>13</v>
      </c>
      <c r="F24" t="s">
        <v>22</v>
      </c>
      <c r="G24" t="s">
        <v>32</v>
      </c>
      <c r="H24" t="s">
        <v>16</v>
      </c>
      <c r="I24" t="s">
        <v>17</v>
      </c>
      <c r="L24" s="7"/>
      <c r="M24" s="4">
        <v>7187.9987000000001</v>
      </c>
      <c r="N24">
        <v>7115.9983000000002</v>
      </c>
      <c r="O24">
        <v>5452.0006999999996</v>
      </c>
      <c r="P24">
        <v>226.9999</v>
      </c>
      <c r="Q24">
        <v>3.9984000000000002</v>
      </c>
    </row>
    <row r="25" spans="1:18" x14ac:dyDescent="0.2">
      <c r="A25" t="s">
        <v>34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26</v>
      </c>
      <c r="H25" t="s">
        <v>16</v>
      </c>
      <c r="I25" t="s">
        <v>17</v>
      </c>
      <c r="L25" s="7"/>
      <c r="M25" s="4">
        <v>1039.0005000000001</v>
      </c>
      <c r="N25">
        <v>1110.0001999999999</v>
      </c>
      <c r="O25">
        <v>841.99900000000002</v>
      </c>
      <c r="P25">
        <v>762.0018</v>
      </c>
      <c r="Q25">
        <v>602.99969999999996</v>
      </c>
      <c r="R25">
        <v>489.99799999999999</v>
      </c>
    </row>
    <row r="26" spans="1:18" x14ac:dyDescent="0.2">
      <c r="A26" t="s">
        <v>34</v>
      </c>
      <c r="B26" t="s">
        <v>10</v>
      </c>
      <c r="C26" t="s">
        <v>11</v>
      </c>
      <c r="D26" t="s">
        <v>12</v>
      </c>
      <c r="E26" t="s">
        <v>13</v>
      </c>
      <c r="F26" t="s">
        <v>14</v>
      </c>
      <c r="G26" t="s">
        <v>27</v>
      </c>
      <c r="H26" t="s">
        <v>16</v>
      </c>
      <c r="I26" t="s">
        <v>17</v>
      </c>
      <c r="L26" s="7"/>
      <c r="M26" s="4">
        <v>627.9991</v>
      </c>
      <c r="N26">
        <v>1520.001</v>
      </c>
      <c r="O26">
        <v>1558.0003999999999</v>
      </c>
      <c r="P26">
        <v>1289.9991</v>
      </c>
      <c r="Q26">
        <v>586.00130000000001</v>
      </c>
      <c r="R26">
        <v>222.0009</v>
      </c>
    </row>
    <row r="27" spans="1:18" x14ac:dyDescent="0.2">
      <c r="A27" t="s">
        <v>34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15</v>
      </c>
      <c r="H27" t="s">
        <v>16</v>
      </c>
      <c r="I27" t="s">
        <v>17</v>
      </c>
      <c r="L27" s="7"/>
      <c r="M27" s="4">
        <v>28786.000100000001</v>
      </c>
      <c r="N27">
        <v>34194.998200000002</v>
      </c>
      <c r="O27">
        <v>24414.001199999999</v>
      </c>
      <c r="P27">
        <v>15823.0016</v>
      </c>
      <c r="Q27">
        <v>10931.998600000001</v>
      </c>
      <c r="R27">
        <v>7435.9996000000001</v>
      </c>
    </row>
    <row r="28" spans="1:18" x14ac:dyDescent="0.2">
      <c r="A28" t="s">
        <v>34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18</v>
      </c>
      <c r="H28" t="s">
        <v>16</v>
      </c>
      <c r="I28" t="s">
        <v>17</v>
      </c>
      <c r="L28" s="7"/>
      <c r="M28" s="4">
        <v>7234.9997000000003</v>
      </c>
      <c r="N28">
        <v>6928.9991</v>
      </c>
      <c r="O28">
        <v>6038.0020000000004</v>
      </c>
      <c r="P28">
        <v>4487.9984000000004</v>
      </c>
      <c r="Q28">
        <v>2073.0019000000002</v>
      </c>
      <c r="R28">
        <v>1703.9983</v>
      </c>
    </row>
    <row r="29" spans="1:18" x14ac:dyDescent="0.2">
      <c r="A29" t="s">
        <v>34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19</v>
      </c>
      <c r="H29" t="s">
        <v>16</v>
      </c>
      <c r="I29" t="s">
        <v>17</v>
      </c>
      <c r="L29" s="7"/>
      <c r="M29" s="4">
        <v>3409.0014000000001</v>
      </c>
    </row>
    <row r="30" spans="1:18" x14ac:dyDescent="0.2">
      <c r="A30" t="s">
        <v>34</v>
      </c>
      <c r="B30" t="s">
        <v>10</v>
      </c>
      <c r="C30" t="s">
        <v>11</v>
      </c>
      <c r="D30" t="s">
        <v>12</v>
      </c>
      <c r="E30" t="s">
        <v>13</v>
      </c>
      <c r="F30" t="s">
        <v>14</v>
      </c>
      <c r="G30" t="s">
        <v>20</v>
      </c>
      <c r="H30" t="s">
        <v>16</v>
      </c>
      <c r="I30" t="s">
        <v>17</v>
      </c>
      <c r="L30" s="7"/>
      <c r="M30" s="4">
        <v>2880.9998999999998</v>
      </c>
    </row>
    <row r="31" spans="1:18" x14ac:dyDescent="0.2">
      <c r="A31" t="s">
        <v>34</v>
      </c>
      <c r="B31" t="s">
        <v>10</v>
      </c>
      <c r="C31" t="s">
        <v>11</v>
      </c>
      <c r="D31" t="s">
        <v>12</v>
      </c>
      <c r="E31" t="s">
        <v>13</v>
      </c>
      <c r="F31" t="s">
        <v>14</v>
      </c>
      <c r="G31" t="s">
        <v>21</v>
      </c>
      <c r="H31" t="s">
        <v>16</v>
      </c>
      <c r="I31" t="s">
        <v>17</v>
      </c>
      <c r="L31" s="7"/>
      <c r="M31" s="4">
        <v>1151.0016000000001</v>
      </c>
    </row>
    <row r="32" spans="1:18" x14ac:dyDescent="0.2">
      <c r="A32" t="s">
        <v>34</v>
      </c>
      <c r="B32" t="s">
        <v>10</v>
      </c>
      <c r="C32" t="s">
        <v>11</v>
      </c>
      <c r="D32" t="s">
        <v>12</v>
      </c>
      <c r="E32" t="s">
        <v>13</v>
      </c>
      <c r="F32" t="s">
        <v>14</v>
      </c>
      <c r="G32" t="s">
        <v>29</v>
      </c>
      <c r="H32" t="s">
        <v>16</v>
      </c>
      <c r="I32" t="s">
        <v>17</v>
      </c>
      <c r="L32" s="7"/>
      <c r="M32" s="4">
        <v>4337.9979000000003</v>
      </c>
    </row>
    <row r="33" spans="1:18" x14ac:dyDescent="0.2">
      <c r="A33" t="s">
        <v>34</v>
      </c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30</v>
      </c>
      <c r="H33" t="s">
        <v>16</v>
      </c>
      <c r="I33" t="s">
        <v>17</v>
      </c>
      <c r="L33" s="7"/>
      <c r="M33" s="4">
        <v>5644.9996000000001</v>
      </c>
      <c r="N33">
        <v>22403.998</v>
      </c>
      <c r="O33">
        <v>15058.9985</v>
      </c>
      <c r="P33">
        <v>21701.000800000002</v>
      </c>
      <c r="Q33">
        <v>18255.000700000001</v>
      </c>
      <c r="R33">
        <v>15738.001200000001</v>
      </c>
    </row>
    <row r="34" spans="1:18" x14ac:dyDescent="0.2">
      <c r="A34" t="s">
        <v>34</v>
      </c>
      <c r="B34" t="s">
        <v>10</v>
      </c>
      <c r="C34" t="s">
        <v>11</v>
      </c>
      <c r="D34" t="s">
        <v>12</v>
      </c>
      <c r="E34" t="s">
        <v>13</v>
      </c>
      <c r="F34" t="s">
        <v>22</v>
      </c>
      <c r="G34" t="s">
        <v>23</v>
      </c>
      <c r="H34" t="s">
        <v>16</v>
      </c>
      <c r="I34" t="s">
        <v>17</v>
      </c>
      <c r="L34" s="7"/>
      <c r="M34" s="4">
        <v>9931.9981000000007</v>
      </c>
    </row>
    <row r="35" spans="1:18" x14ac:dyDescent="0.2">
      <c r="A35" t="s">
        <v>34</v>
      </c>
      <c r="B35" t="s">
        <v>10</v>
      </c>
      <c r="C35" t="s">
        <v>11</v>
      </c>
      <c r="D35" t="s">
        <v>12</v>
      </c>
      <c r="E35" t="s">
        <v>13</v>
      </c>
      <c r="F35" t="s">
        <v>22</v>
      </c>
      <c r="G35" t="s">
        <v>24</v>
      </c>
      <c r="H35" t="s">
        <v>16</v>
      </c>
      <c r="I35" t="s">
        <v>17</v>
      </c>
      <c r="L35" s="7"/>
      <c r="M35" s="4">
        <v>13792.0016</v>
      </c>
      <c r="N35">
        <v>9127.9986000000008</v>
      </c>
      <c r="O35">
        <v>7117.9996000000001</v>
      </c>
      <c r="P35">
        <v>6271.9980999999998</v>
      </c>
      <c r="Q35">
        <v>5024.0009</v>
      </c>
      <c r="R35">
        <v>3994.002</v>
      </c>
    </row>
    <row r="36" spans="1:18" x14ac:dyDescent="0.2">
      <c r="A36" t="s">
        <v>34</v>
      </c>
      <c r="B36" t="s">
        <v>10</v>
      </c>
      <c r="C36" t="s">
        <v>11</v>
      </c>
      <c r="D36" t="s">
        <v>12</v>
      </c>
      <c r="E36" t="s">
        <v>13</v>
      </c>
      <c r="F36" t="s">
        <v>22</v>
      </c>
      <c r="G36" t="s">
        <v>31</v>
      </c>
      <c r="H36" t="s">
        <v>16</v>
      </c>
      <c r="I36" t="s">
        <v>17</v>
      </c>
      <c r="L36" s="7"/>
      <c r="M36" s="4">
        <v>574.00189999999998</v>
      </c>
      <c r="N36">
        <v>553.0009</v>
      </c>
      <c r="O36">
        <v>423.00080000000003</v>
      </c>
      <c r="P36">
        <v>380.99880000000002</v>
      </c>
      <c r="Q36">
        <v>301.0016</v>
      </c>
      <c r="R36">
        <v>243.00190000000001</v>
      </c>
    </row>
    <row r="37" spans="1:18" x14ac:dyDescent="0.2">
      <c r="A37" t="s">
        <v>35</v>
      </c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36</v>
      </c>
      <c r="H37" t="s">
        <v>16</v>
      </c>
      <c r="I37" t="s">
        <v>17</v>
      </c>
      <c r="L37" s="7"/>
      <c r="M37" s="4">
        <v>303.99939999999998</v>
      </c>
      <c r="N37">
        <v>296.99900000000002</v>
      </c>
      <c r="O37">
        <v>282.00189999999998</v>
      </c>
      <c r="P37">
        <v>225.99930000000001</v>
      </c>
      <c r="Q37">
        <v>198.99860000000001</v>
      </c>
      <c r="R37">
        <v>179.99889999999999</v>
      </c>
    </row>
    <row r="38" spans="1:18" x14ac:dyDescent="0.2">
      <c r="A38" t="s">
        <v>35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27</v>
      </c>
      <c r="H38" t="s">
        <v>16</v>
      </c>
      <c r="I38" t="s">
        <v>17</v>
      </c>
      <c r="L38" s="7"/>
      <c r="M38" s="4">
        <v>3078.0014000000001</v>
      </c>
      <c r="N38">
        <v>2743.9994000000002</v>
      </c>
      <c r="O38">
        <v>2300.0018</v>
      </c>
      <c r="P38">
        <v>1089.9999</v>
      </c>
      <c r="Q38">
        <v>638.00130000000001</v>
      </c>
      <c r="R38">
        <v>567.00160000000005</v>
      </c>
    </row>
    <row r="39" spans="1:18" x14ac:dyDescent="0.2">
      <c r="A39" t="s">
        <v>35</v>
      </c>
      <c r="B39" t="s">
        <v>10</v>
      </c>
      <c r="C39" t="s">
        <v>11</v>
      </c>
      <c r="D39" t="s">
        <v>12</v>
      </c>
      <c r="E39" t="s">
        <v>13</v>
      </c>
      <c r="F39" t="s">
        <v>14</v>
      </c>
      <c r="G39" t="s">
        <v>15</v>
      </c>
      <c r="H39" t="s">
        <v>16</v>
      </c>
      <c r="I39" t="s">
        <v>17</v>
      </c>
      <c r="L39" s="7"/>
      <c r="M39" s="4">
        <v>70620.9997</v>
      </c>
      <c r="N39">
        <v>62943.999499999998</v>
      </c>
      <c r="O39">
        <v>58614.999000000003</v>
      </c>
      <c r="P39">
        <v>46619.000599999999</v>
      </c>
      <c r="Q39">
        <v>39070.999900000003</v>
      </c>
      <c r="R39">
        <v>41118.998200000002</v>
      </c>
    </row>
    <row r="40" spans="1:18" x14ac:dyDescent="0.2">
      <c r="A40" t="s">
        <v>35</v>
      </c>
      <c r="B40" t="s">
        <v>10</v>
      </c>
      <c r="C40" t="s">
        <v>11</v>
      </c>
      <c r="D40" t="s">
        <v>12</v>
      </c>
      <c r="E40" t="s">
        <v>13</v>
      </c>
      <c r="F40" t="s">
        <v>14</v>
      </c>
      <c r="G40" t="s">
        <v>18</v>
      </c>
      <c r="H40" t="s">
        <v>16</v>
      </c>
      <c r="I40" t="s">
        <v>17</v>
      </c>
      <c r="L40" s="7"/>
      <c r="M40" s="4">
        <v>17.999099999999999</v>
      </c>
      <c r="N40">
        <v>17.999099999999999</v>
      </c>
      <c r="O40">
        <v>16.001899999999999</v>
      </c>
      <c r="P40">
        <v>16.001899999999999</v>
      </c>
      <c r="Q40">
        <v>11.9994</v>
      </c>
      <c r="R40">
        <v>9.9981000000000009</v>
      </c>
    </row>
    <row r="41" spans="1:18" x14ac:dyDescent="0.2">
      <c r="A41" t="s">
        <v>35</v>
      </c>
      <c r="B41" t="s">
        <v>10</v>
      </c>
      <c r="C41" t="s">
        <v>11</v>
      </c>
      <c r="D41" t="s">
        <v>12</v>
      </c>
      <c r="E41" t="s">
        <v>13</v>
      </c>
      <c r="F41" t="s">
        <v>14</v>
      </c>
      <c r="G41" t="s">
        <v>37</v>
      </c>
      <c r="H41" t="s">
        <v>16</v>
      </c>
      <c r="I41" t="s">
        <v>17</v>
      </c>
      <c r="L41" s="7"/>
      <c r="M41" s="4">
        <v>17375.9987</v>
      </c>
      <c r="N41">
        <v>15486.998299999999</v>
      </c>
      <c r="O41">
        <v>13457.9997</v>
      </c>
      <c r="P41">
        <v>8822.0020999999997</v>
      </c>
      <c r="Q41">
        <v>6977.0007999999998</v>
      </c>
      <c r="R41">
        <v>7050.0018</v>
      </c>
    </row>
    <row r="42" spans="1:18" x14ac:dyDescent="0.2">
      <c r="A42" t="s">
        <v>35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38</v>
      </c>
      <c r="H42" t="s">
        <v>16</v>
      </c>
      <c r="I42" t="s">
        <v>17</v>
      </c>
      <c r="L42" s="7"/>
      <c r="M42" s="4">
        <v>16357.999299999999</v>
      </c>
      <c r="N42">
        <v>13260.001700000001</v>
      </c>
      <c r="O42">
        <v>12038.000400000001</v>
      </c>
      <c r="P42">
        <v>10785</v>
      </c>
      <c r="Q42">
        <v>8089.9987000000001</v>
      </c>
      <c r="R42">
        <v>5792.9988000000003</v>
      </c>
    </row>
    <row r="43" spans="1:18" x14ac:dyDescent="0.2">
      <c r="A43" t="s">
        <v>35</v>
      </c>
      <c r="B43" t="s">
        <v>10</v>
      </c>
      <c r="C43" t="s">
        <v>11</v>
      </c>
      <c r="D43" t="s">
        <v>12</v>
      </c>
      <c r="E43" t="s">
        <v>13</v>
      </c>
      <c r="F43" t="s">
        <v>14</v>
      </c>
      <c r="G43" t="s">
        <v>19</v>
      </c>
      <c r="H43" t="s">
        <v>16</v>
      </c>
      <c r="I43" t="s">
        <v>17</v>
      </c>
      <c r="L43" s="7"/>
      <c r="M43" s="4">
        <v>33210.9997</v>
      </c>
      <c r="N43">
        <v>26920.9984</v>
      </c>
      <c r="O43">
        <v>24441.001799999998</v>
      </c>
      <c r="P43">
        <v>21896.001</v>
      </c>
      <c r="Q43">
        <v>16424</v>
      </c>
      <c r="R43">
        <v>11761.9982</v>
      </c>
    </row>
    <row r="44" spans="1:18" x14ac:dyDescent="0.2">
      <c r="A44" t="s">
        <v>35</v>
      </c>
      <c r="B44" t="s">
        <v>10</v>
      </c>
      <c r="C44" t="s">
        <v>11</v>
      </c>
      <c r="D44" t="s">
        <v>12</v>
      </c>
      <c r="E44" t="s">
        <v>13</v>
      </c>
      <c r="F44" t="s">
        <v>14</v>
      </c>
      <c r="G44" t="s">
        <v>20</v>
      </c>
      <c r="H44" t="s">
        <v>16</v>
      </c>
      <c r="I44" t="s">
        <v>17</v>
      </c>
      <c r="L44" s="7"/>
      <c r="M44" s="4">
        <v>30527.0013</v>
      </c>
      <c r="N44">
        <v>31025.000199999999</v>
      </c>
      <c r="O44">
        <v>30426.999599999999</v>
      </c>
      <c r="P44">
        <v>26042.000700000001</v>
      </c>
      <c r="Q44">
        <v>23480.001499999998</v>
      </c>
      <c r="R44">
        <v>20633.999</v>
      </c>
    </row>
    <row r="45" spans="1:18" x14ac:dyDescent="0.2">
      <c r="A45" t="s">
        <v>35</v>
      </c>
      <c r="B45" t="s">
        <v>10</v>
      </c>
      <c r="C45" t="s">
        <v>11</v>
      </c>
      <c r="D45" t="s">
        <v>12</v>
      </c>
      <c r="E45" t="s">
        <v>13</v>
      </c>
      <c r="F45" t="s">
        <v>14</v>
      </c>
      <c r="G45" t="s">
        <v>21</v>
      </c>
      <c r="H45" t="s">
        <v>16</v>
      </c>
      <c r="I45" t="s">
        <v>17</v>
      </c>
      <c r="L45" s="7"/>
      <c r="M45" s="4">
        <v>7212.0015999999996</v>
      </c>
      <c r="N45">
        <v>6998.0016999999998</v>
      </c>
      <c r="O45">
        <v>7181.9989999999998</v>
      </c>
      <c r="P45">
        <v>5888.0015000000003</v>
      </c>
      <c r="Q45">
        <v>4377.9985999999999</v>
      </c>
      <c r="R45">
        <v>3702.0021000000002</v>
      </c>
    </row>
    <row r="46" spans="1:18" x14ac:dyDescent="0.2">
      <c r="A46" t="s">
        <v>35</v>
      </c>
      <c r="B46" t="s">
        <v>10</v>
      </c>
      <c r="C46" t="s">
        <v>11</v>
      </c>
      <c r="D46" t="s">
        <v>12</v>
      </c>
      <c r="E46" t="s">
        <v>13</v>
      </c>
      <c r="F46" t="s">
        <v>14</v>
      </c>
      <c r="G46" t="s">
        <v>28</v>
      </c>
      <c r="H46" t="s">
        <v>16</v>
      </c>
      <c r="I46" t="s">
        <v>17</v>
      </c>
      <c r="L46" s="7"/>
      <c r="M46" s="4">
        <v>6121.0011000000004</v>
      </c>
      <c r="N46">
        <v>5939.0009</v>
      </c>
      <c r="O46">
        <v>6094.0003999999999</v>
      </c>
      <c r="P46">
        <v>4995.9996000000001</v>
      </c>
      <c r="Q46">
        <v>3715.9985000000001</v>
      </c>
      <c r="R46">
        <v>3142.0007999999998</v>
      </c>
    </row>
    <row r="47" spans="1:18" x14ac:dyDescent="0.2">
      <c r="A47" t="s">
        <v>35</v>
      </c>
      <c r="B47" t="s">
        <v>10</v>
      </c>
      <c r="C47" t="s">
        <v>11</v>
      </c>
      <c r="D47" t="s">
        <v>12</v>
      </c>
      <c r="E47" t="s">
        <v>13</v>
      </c>
      <c r="F47" t="s">
        <v>14</v>
      </c>
      <c r="G47" t="s">
        <v>29</v>
      </c>
      <c r="H47" t="s">
        <v>16</v>
      </c>
      <c r="I47" t="s">
        <v>17</v>
      </c>
      <c r="L47" s="7"/>
      <c r="M47" s="4">
        <v>17777.998500000002</v>
      </c>
      <c r="N47">
        <v>15845.9997</v>
      </c>
      <c r="O47">
        <v>14329.000599999999</v>
      </c>
      <c r="P47">
        <v>11190.9982</v>
      </c>
      <c r="Q47">
        <v>7755.0002999999997</v>
      </c>
      <c r="R47">
        <v>6095.0011000000004</v>
      </c>
    </row>
    <row r="48" spans="1:18" x14ac:dyDescent="0.2">
      <c r="A48" t="s">
        <v>35</v>
      </c>
      <c r="B48" t="s">
        <v>10</v>
      </c>
      <c r="C48" t="s">
        <v>11</v>
      </c>
      <c r="D48" t="s">
        <v>12</v>
      </c>
      <c r="E48" t="s">
        <v>13</v>
      </c>
      <c r="F48" t="s">
        <v>14</v>
      </c>
      <c r="G48" t="s">
        <v>30</v>
      </c>
      <c r="H48" t="s">
        <v>16</v>
      </c>
      <c r="I48" t="s">
        <v>17</v>
      </c>
      <c r="L48" s="7"/>
      <c r="M48" s="4">
        <v>12840.999299999999</v>
      </c>
      <c r="N48">
        <v>12500.001200000001</v>
      </c>
      <c r="O48">
        <v>12780.0018</v>
      </c>
      <c r="P48">
        <v>8186.0020999999997</v>
      </c>
      <c r="Q48">
        <v>7245.9984999999997</v>
      </c>
      <c r="R48">
        <v>5797.0014000000001</v>
      </c>
    </row>
    <row r="49" spans="1:18" x14ac:dyDescent="0.2">
      <c r="A49" t="s">
        <v>35</v>
      </c>
      <c r="B49" t="s">
        <v>10</v>
      </c>
      <c r="C49" t="s">
        <v>11</v>
      </c>
      <c r="D49" t="s">
        <v>12</v>
      </c>
      <c r="E49" t="s">
        <v>13</v>
      </c>
      <c r="F49" t="s">
        <v>22</v>
      </c>
      <c r="G49" t="s">
        <v>23</v>
      </c>
      <c r="H49" t="s">
        <v>16</v>
      </c>
      <c r="I49" t="s">
        <v>17</v>
      </c>
      <c r="L49" s="7"/>
      <c r="M49" s="4">
        <v>93154.001399999994</v>
      </c>
      <c r="N49">
        <v>100729.9993</v>
      </c>
      <c r="O49">
        <v>101916.999</v>
      </c>
      <c r="P49">
        <v>97318.000100000005</v>
      </c>
      <c r="Q49">
        <v>95830.999500000005</v>
      </c>
      <c r="R49">
        <v>94980.999500000005</v>
      </c>
    </row>
    <row r="50" spans="1:18" x14ac:dyDescent="0.2">
      <c r="A50" t="s">
        <v>35</v>
      </c>
      <c r="B50" t="s">
        <v>10</v>
      </c>
      <c r="C50" t="s">
        <v>11</v>
      </c>
      <c r="D50" t="s">
        <v>12</v>
      </c>
      <c r="E50" t="s">
        <v>13</v>
      </c>
      <c r="F50" t="s">
        <v>22</v>
      </c>
      <c r="G50" t="s">
        <v>24</v>
      </c>
      <c r="H50" t="s">
        <v>16</v>
      </c>
      <c r="I50" t="s">
        <v>17</v>
      </c>
      <c r="L50" s="7"/>
      <c r="M50" s="4">
        <v>55227.999300000003</v>
      </c>
      <c r="N50">
        <v>47985.999199999998</v>
      </c>
      <c r="O50">
        <v>60672.999600000003</v>
      </c>
      <c r="P50">
        <v>65502.0003</v>
      </c>
      <c r="Q50">
        <v>51364.001499999998</v>
      </c>
      <c r="R50">
        <v>45254.999799999998</v>
      </c>
    </row>
    <row r="51" spans="1:18" x14ac:dyDescent="0.2">
      <c r="A51" t="s">
        <v>35</v>
      </c>
      <c r="B51" t="s">
        <v>10</v>
      </c>
      <c r="C51" t="s">
        <v>11</v>
      </c>
      <c r="D51" t="s">
        <v>12</v>
      </c>
      <c r="E51" t="s">
        <v>13</v>
      </c>
      <c r="F51" t="s">
        <v>22</v>
      </c>
      <c r="G51" t="s">
        <v>31</v>
      </c>
      <c r="H51" t="s">
        <v>16</v>
      </c>
      <c r="I51" t="s">
        <v>17</v>
      </c>
      <c r="L51" s="7"/>
      <c r="M51" s="4">
        <v>23066.998800000001</v>
      </c>
      <c r="N51">
        <v>23191.999899999999</v>
      </c>
      <c r="O51">
        <v>25091.999</v>
      </c>
      <c r="P51">
        <v>20087.9984</v>
      </c>
      <c r="Q51">
        <v>16329.9979</v>
      </c>
      <c r="R51">
        <v>14907.000899999999</v>
      </c>
    </row>
    <row r="52" spans="1:18" x14ac:dyDescent="0.2">
      <c r="A52" s="2" t="s">
        <v>39</v>
      </c>
      <c r="B52" s="2" t="s">
        <v>10</v>
      </c>
      <c r="C52" s="2" t="s">
        <v>11</v>
      </c>
      <c r="D52" s="2" t="s">
        <v>12</v>
      </c>
      <c r="E52" s="2" t="s">
        <v>13</v>
      </c>
      <c r="F52" s="2" t="s">
        <v>14</v>
      </c>
      <c r="G52" s="2" t="s">
        <v>36</v>
      </c>
      <c r="H52" s="2" t="s">
        <v>16</v>
      </c>
      <c r="I52" s="2" t="s">
        <v>17</v>
      </c>
      <c r="J52" s="2"/>
      <c r="K52" s="2"/>
      <c r="L52" s="5"/>
      <c r="M52" s="6"/>
      <c r="N52" s="2"/>
      <c r="O52" s="2"/>
      <c r="P52" s="2"/>
      <c r="Q52" s="2">
        <v>1022.0021</v>
      </c>
      <c r="R52" s="2"/>
    </row>
    <row r="53" spans="1:18" x14ac:dyDescent="0.2">
      <c r="A53" s="2" t="s">
        <v>39</v>
      </c>
      <c r="B53" s="2" t="s">
        <v>10</v>
      </c>
      <c r="C53" s="2" t="s">
        <v>11</v>
      </c>
      <c r="D53" s="2" t="s">
        <v>12</v>
      </c>
      <c r="E53" s="2" t="s">
        <v>13</v>
      </c>
      <c r="F53" s="2" t="s">
        <v>14</v>
      </c>
      <c r="G53" s="2" t="s">
        <v>26</v>
      </c>
      <c r="H53" s="2" t="s">
        <v>16</v>
      </c>
      <c r="I53" s="2" t="s">
        <v>17</v>
      </c>
      <c r="J53" s="2"/>
      <c r="K53" s="2"/>
      <c r="L53" s="5"/>
      <c r="M53" s="6"/>
      <c r="N53" s="2"/>
      <c r="O53" s="2"/>
      <c r="P53" s="2"/>
      <c r="Q53" s="2">
        <v>234.00030000000001</v>
      </c>
      <c r="R53" s="2">
        <v>30.999099999999999</v>
      </c>
    </row>
    <row r="54" spans="1:18" x14ac:dyDescent="0.2">
      <c r="A54" s="2" t="s">
        <v>39</v>
      </c>
      <c r="B54" s="2" t="s">
        <v>10</v>
      </c>
      <c r="C54" s="2" t="s">
        <v>11</v>
      </c>
      <c r="D54" s="2" t="s">
        <v>12</v>
      </c>
      <c r="E54" s="2" t="s">
        <v>13</v>
      </c>
      <c r="F54" s="2" t="s">
        <v>14</v>
      </c>
      <c r="G54" s="2" t="s">
        <v>27</v>
      </c>
      <c r="H54" s="2" t="s">
        <v>16</v>
      </c>
      <c r="I54" s="2" t="s">
        <v>17</v>
      </c>
      <c r="J54" s="2"/>
      <c r="K54" s="2"/>
      <c r="L54" s="5"/>
      <c r="M54" s="6"/>
      <c r="N54" s="2"/>
      <c r="O54" s="2"/>
      <c r="P54" s="2"/>
      <c r="Q54" s="2">
        <v>76.999399999999994</v>
      </c>
      <c r="R54" s="2">
        <v>9.0015999999999998</v>
      </c>
    </row>
    <row r="55" spans="1:18" x14ac:dyDescent="0.2">
      <c r="A55" s="2" t="s">
        <v>39</v>
      </c>
      <c r="B55" s="2" t="s">
        <v>10</v>
      </c>
      <c r="C55" s="2" t="s">
        <v>11</v>
      </c>
      <c r="D55" s="2" t="s">
        <v>12</v>
      </c>
      <c r="E55" s="2" t="s">
        <v>13</v>
      </c>
      <c r="F55" s="2" t="s">
        <v>14</v>
      </c>
      <c r="G55" s="2" t="s">
        <v>15</v>
      </c>
      <c r="H55" s="2" t="s">
        <v>16</v>
      </c>
      <c r="I55" s="2" t="s">
        <v>17</v>
      </c>
      <c r="J55" s="2"/>
      <c r="K55" s="2"/>
      <c r="L55" s="5"/>
      <c r="M55" s="6"/>
      <c r="N55" s="2"/>
      <c r="O55" s="2"/>
      <c r="P55" s="2"/>
      <c r="Q55" s="2">
        <v>4142.0011999999997</v>
      </c>
      <c r="R55" s="2">
        <v>531.99990000000003</v>
      </c>
    </row>
    <row r="56" spans="1:18" x14ac:dyDescent="0.2">
      <c r="A56" s="2" t="s">
        <v>39</v>
      </c>
      <c r="B56" s="2" t="s">
        <v>10</v>
      </c>
      <c r="C56" s="2" t="s">
        <v>11</v>
      </c>
      <c r="D56" s="2" t="s">
        <v>12</v>
      </c>
      <c r="E56" s="2" t="s">
        <v>13</v>
      </c>
      <c r="F56" s="2" t="s">
        <v>14</v>
      </c>
      <c r="G56" s="2" t="s">
        <v>37</v>
      </c>
      <c r="H56" s="2" t="s">
        <v>16</v>
      </c>
      <c r="I56" s="2" t="s">
        <v>17</v>
      </c>
      <c r="J56" s="2"/>
      <c r="K56" s="2"/>
      <c r="L56" s="5"/>
      <c r="M56" s="6"/>
      <c r="N56" s="2"/>
      <c r="O56" s="2"/>
      <c r="P56" s="2"/>
      <c r="Q56" s="2">
        <v>597</v>
      </c>
      <c r="R56" s="2">
        <v>50.999400000000001</v>
      </c>
    </row>
    <row r="57" spans="1:18" x14ac:dyDescent="0.2">
      <c r="A57" s="2" t="s">
        <v>39</v>
      </c>
      <c r="B57" s="2" t="s">
        <v>10</v>
      </c>
      <c r="C57" s="2" t="s">
        <v>11</v>
      </c>
      <c r="D57" s="2" t="s">
        <v>12</v>
      </c>
      <c r="E57" s="2" t="s">
        <v>13</v>
      </c>
      <c r="F57" s="2" t="s">
        <v>14</v>
      </c>
      <c r="G57" s="2" t="s">
        <v>19</v>
      </c>
      <c r="H57" s="2" t="s">
        <v>16</v>
      </c>
      <c r="I57" s="2" t="s">
        <v>17</v>
      </c>
      <c r="J57" s="2"/>
      <c r="K57" s="2"/>
      <c r="L57" s="5"/>
      <c r="M57" s="6"/>
      <c r="N57" s="2"/>
      <c r="O57" s="2"/>
      <c r="P57" s="2"/>
      <c r="Q57" s="2">
        <v>613.00189999999998</v>
      </c>
      <c r="R57" s="2">
        <v>52.000100000000003</v>
      </c>
    </row>
    <row r="58" spans="1:18" x14ac:dyDescent="0.2">
      <c r="A58" s="2" t="s">
        <v>39</v>
      </c>
      <c r="B58" s="2" t="s">
        <v>10</v>
      </c>
      <c r="C58" s="2" t="s">
        <v>11</v>
      </c>
      <c r="D58" s="2" t="s">
        <v>12</v>
      </c>
      <c r="E58" s="2" t="s">
        <v>13</v>
      </c>
      <c r="F58" s="2" t="s">
        <v>14</v>
      </c>
      <c r="G58" s="2" t="s">
        <v>20</v>
      </c>
      <c r="H58" s="2" t="s">
        <v>16</v>
      </c>
      <c r="I58" s="2" t="s">
        <v>17</v>
      </c>
      <c r="J58" s="2"/>
      <c r="K58" s="2"/>
      <c r="L58" s="5"/>
      <c r="M58" s="6"/>
      <c r="N58" s="2"/>
      <c r="O58" s="2"/>
      <c r="P58" s="2"/>
      <c r="Q58" s="2">
        <v>6639.0003999999999</v>
      </c>
      <c r="R58" s="2">
        <v>573.00130000000001</v>
      </c>
    </row>
    <row r="59" spans="1:18" x14ac:dyDescent="0.2">
      <c r="A59" s="2" t="s">
        <v>39</v>
      </c>
      <c r="B59" s="2" t="s">
        <v>10</v>
      </c>
      <c r="C59" s="2" t="s">
        <v>11</v>
      </c>
      <c r="D59" s="2" t="s">
        <v>12</v>
      </c>
      <c r="E59" s="2" t="s">
        <v>13</v>
      </c>
      <c r="F59" s="2" t="s">
        <v>14</v>
      </c>
      <c r="G59" s="2" t="s">
        <v>21</v>
      </c>
      <c r="H59" s="2" t="s">
        <v>16</v>
      </c>
      <c r="I59" s="2" t="s">
        <v>17</v>
      </c>
      <c r="J59" s="2"/>
      <c r="K59" s="2"/>
      <c r="L59" s="5"/>
      <c r="M59" s="6"/>
      <c r="N59" s="2"/>
      <c r="O59" s="2"/>
      <c r="P59" s="2"/>
      <c r="Q59" s="2">
        <v>72.000399999999999</v>
      </c>
      <c r="R59" s="2">
        <v>42.002000000000002</v>
      </c>
    </row>
    <row r="60" spans="1:18" x14ac:dyDescent="0.2">
      <c r="A60" s="2" t="s">
        <v>39</v>
      </c>
      <c r="B60" s="2" t="s">
        <v>10</v>
      </c>
      <c r="C60" s="2" t="s">
        <v>11</v>
      </c>
      <c r="D60" s="2" t="s">
        <v>12</v>
      </c>
      <c r="E60" s="2" t="s">
        <v>13</v>
      </c>
      <c r="F60" s="2" t="s">
        <v>14</v>
      </c>
      <c r="G60" s="2" t="s">
        <v>28</v>
      </c>
      <c r="H60" s="2" t="s">
        <v>16</v>
      </c>
      <c r="I60" s="2" t="s">
        <v>17</v>
      </c>
      <c r="J60" s="2"/>
      <c r="K60" s="2"/>
      <c r="L60" s="5"/>
      <c r="M60" s="6"/>
      <c r="N60" s="2"/>
      <c r="O60" s="2"/>
      <c r="P60" s="2"/>
      <c r="Q60" s="2">
        <v>705.99919999999997</v>
      </c>
      <c r="R60" s="2">
        <v>99.001099999999994</v>
      </c>
    </row>
    <row r="61" spans="1:18" x14ac:dyDescent="0.2">
      <c r="A61" s="2" t="s">
        <v>39</v>
      </c>
      <c r="B61" s="2" t="s">
        <v>10</v>
      </c>
      <c r="C61" s="2" t="s">
        <v>11</v>
      </c>
      <c r="D61" s="2" t="s">
        <v>12</v>
      </c>
      <c r="E61" s="2" t="s">
        <v>13</v>
      </c>
      <c r="F61" s="2" t="s">
        <v>14</v>
      </c>
      <c r="G61" s="2" t="s">
        <v>29</v>
      </c>
      <c r="H61" s="2" t="s">
        <v>16</v>
      </c>
      <c r="I61" s="2" t="s">
        <v>17</v>
      </c>
      <c r="J61" s="2"/>
      <c r="K61" s="2"/>
      <c r="L61" s="5"/>
      <c r="M61" s="6"/>
      <c r="N61" s="2"/>
      <c r="O61" s="2"/>
      <c r="P61" s="2"/>
      <c r="Q61" s="2">
        <v>1294.9982</v>
      </c>
      <c r="R61" s="2">
        <v>165.0018</v>
      </c>
    </row>
    <row r="62" spans="1:18" x14ac:dyDescent="0.2">
      <c r="A62" s="2" t="s">
        <v>39</v>
      </c>
      <c r="B62" s="2" t="s">
        <v>10</v>
      </c>
      <c r="C62" s="2" t="s">
        <v>11</v>
      </c>
      <c r="D62" s="2" t="s">
        <v>12</v>
      </c>
      <c r="E62" s="2" t="s">
        <v>13</v>
      </c>
      <c r="F62" s="2" t="s">
        <v>14</v>
      </c>
      <c r="G62" s="2" t="s">
        <v>30</v>
      </c>
      <c r="H62" s="2" t="s">
        <v>16</v>
      </c>
      <c r="I62" s="2" t="s">
        <v>17</v>
      </c>
      <c r="J62" s="2"/>
      <c r="K62" s="2"/>
      <c r="L62" s="5"/>
      <c r="M62" s="6">
        <v>42745.000599999999</v>
      </c>
      <c r="N62" s="2">
        <v>46886.001199999999</v>
      </c>
      <c r="O62" s="2">
        <v>24787.999599999999</v>
      </c>
      <c r="P62" s="2">
        <v>23680.000700000001</v>
      </c>
      <c r="Q62" s="2">
        <v>1184.0019</v>
      </c>
      <c r="R62" s="2">
        <v>133.00210000000001</v>
      </c>
    </row>
    <row r="63" spans="1:18" x14ac:dyDescent="0.2">
      <c r="A63" t="s">
        <v>39</v>
      </c>
      <c r="B63" t="s">
        <v>10</v>
      </c>
      <c r="C63" t="s">
        <v>11</v>
      </c>
      <c r="D63" t="s">
        <v>12</v>
      </c>
      <c r="E63" t="s">
        <v>13</v>
      </c>
      <c r="F63" t="s">
        <v>22</v>
      </c>
      <c r="G63" t="s">
        <v>23</v>
      </c>
      <c r="H63" t="s">
        <v>16</v>
      </c>
      <c r="I63" t="s">
        <v>17</v>
      </c>
      <c r="L63" s="7"/>
      <c r="M63" s="4">
        <v>21372.998500000002</v>
      </c>
      <c r="N63">
        <v>16251.001399999999</v>
      </c>
      <c r="O63">
        <v>15823.0016</v>
      </c>
      <c r="P63">
        <v>16487.999400000001</v>
      </c>
      <c r="Q63">
        <v>20029.9987</v>
      </c>
      <c r="R63">
        <v>21787.998299999999</v>
      </c>
    </row>
    <row r="64" spans="1:18" x14ac:dyDescent="0.2">
      <c r="A64" t="s">
        <v>39</v>
      </c>
      <c r="B64" t="s">
        <v>10</v>
      </c>
      <c r="C64" t="s">
        <v>11</v>
      </c>
      <c r="D64" t="s">
        <v>12</v>
      </c>
      <c r="E64" t="s">
        <v>13</v>
      </c>
      <c r="F64" t="s">
        <v>22</v>
      </c>
      <c r="G64" t="s">
        <v>24</v>
      </c>
      <c r="H64" t="s">
        <v>16</v>
      </c>
      <c r="I64" t="s">
        <v>17</v>
      </c>
      <c r="L64" s="7"/>
      <c r="M64" s="4">
        <v>6838.9996000000001</v>
      </c>
      <c r="N64">
        <v>5955.9993000000004</v>
      </c>
      <c r="O64">
        <v>4876.9982</v>
      </c>
      <c r="Q64">
        <v>3545.0012000000002</v>
      </c>
      <c r="R64">
        <v>1354.9992</v>
      </c>
    </row>
    <row r="65" spans="1:18" x14ac:dyDescent="0.2">
      <c r="A65" t="s">
        <v>39</v>
      </c>
      <c r="B65" t="s">
        <v>10</v>
      </c>
      <c r="C65" t="s">
        <v>11</v>
      </c>
      <c r="D65" t="s">
        <v>12</v>
      </c>
      <c r="E65" t="s">
        <v>13</v>
      </c>
      <c r="F65" t="s">
        <v>22</v>
      </c>
      <c r="G65" t="s">
        <v>31</v>
      </c>
      <c r="H65" t="s">
        <v>16</v>
      </c>
      <c r="I65" t="s">
        <v>17</v>
      </c>
      <c r="L65" s="7"/>
      <c r="M65" s="4">
        <v>12824.000899999999</v>
      </c>
      <c r="N65">
        <v>14590.998</v>
      </c>
      <c r="O65">
        <v>6598.9997000000003</v>
      </c>
    </row>
    <row r="66" spans="1:18" x14ac:dyDescent="0.2">
      <c r="A66" t="s">
        <v>39</v>
      </c>
      <c r="B66" t="s">
        <v>10</v>
      </c>
      <c r="C66" t="s">
        <v>11</v>
      </c>
      <c r="D66" t="s">
        <v>12</v>
      </c>
      <c r="E66" t="s">
        <v>13</v>
      </c>
      <c r="F66" t="s">
        <v>22</v>
      </c>
      <c r="G66" t="s">
        <v>32</v>
      </c>
      <c r="H66" t="s">
        <v>16</v>
      </c>
      <c r="I66" t="s">
        <v>17</v>
      </c>
      <c r="L66" s="7"/>
      <c r="M66" s="4">
        <v>3547.9989999999998</v>
      </c>
      <c r="N66">
        <v>5272.0018</v>
      </c>
      <c r="O66">
        <v>6830.9987000000001</v>
      </c>
      <c r="P66">
        <v>4831.9984000000004</v>
      </c>
      <c r="Q66">
        <v>1825.001</v>
      </c>
    </row>
    <row r="67" spans="1:18" x14ac:dyDescent="0.2">
      <c r="A67" t="s">
        <v>40</v>
      </c>
      <c r="B67" t="s">
        <v>10</v>
      </c>
      <c r="C67" t="s">
        <v>11</v>
      </c>
      <c r="D67" t="s">
        <v>12</v>
      </c>
      <c r="E67" t="s">
        <v>13</v>
      </c>
      <c r="F67" t="s">
        <v>14</v>
      </c>
      <c r="G67" t="s">
        <v>26</v>
      </c>
      <c r="H67" t="s">
        <v>16</v>
      </c>
      <c r="I67" t="s">
        <v>17</v>
      </c>
      <c r="L67" s="7"/>
      <c r="M67" s="4">
        <v>2048.9989999999998</v>
      </c>
      <c r="N67">
        <v>293.00060000000002</v>
      </c>
      <c r="O67">
        <v>878.00130000000001</v>
      </c>
      <c r="P67">
        <v>878.00130000000001</v>
      </c>
      <c r="Q67">
        <v>586.00130000000001</v>
      </c>
    </row>
    <row r="68" spans="1:18" x14ac:dyDescent="0.2">
      <c r="A68" t="s">
        <v>40</v>
      </c>
      <c r="B68" t="s">
        <v>10</v>
      </c>
      <c r="C68" t="s">
        <v>11</v>
      </c>
      <c r="D68" t="s">
        <v>12</v>
      </c>
      <c r="E68" t="s">
        <v>13</v>
      </c>
      <c r="F68" t="s">
        <v>14</v>
      </c>
      <c r="G68" t="s">
        <v>30</v>
      </c>
      <c r="H68" t="s">
        <v>16</v>
      </c>
      <c r="I68" t="s">
        <v>17</v>
      </c>
      <c r="L68" s="7"/>
      <c r="M68" s="4">
        <v>30889.000400000001</v>
      </c>
      <c r="N68">
        <v>12882.000700000001</v>
      </c>
      <c r="O68">
        <v>12003.999400000001</v>
      </c>
      <c r="P68">
        <v>5270.0005000000001</v>
      </c>
      <c r="Q68">
        <v>2928.0009</v>
      </c>
      <c r="R68">
        <v>87.998199999999997</v>
      </c>
    </row>
    <row r="69" spans="1:18" x14ac:dyDescent="0.2">
      <c r="A69" t="s">
        <v>40</v>
      </c>
      <c r="B69" t="s">
        <v>10</v>
      </c>
      <c r="C69" t="s">
        <v>11</v>
      </c>
      <c r="D69" t="s">
        <v>12</v>
      </c>
      <c r="E69" t="s">
        <v>13</v>
      </c>
      <c r="F69" t="s">
        <v>22</v>
      </c>
      <c r="G69" t="s">
        <v>23</v>
      </c>
      <c r="H69" t="s">
        <v>16</v>
      </c>
      <c r="I69" t="s">
        <v>17</v>
      </c>
      <c r="L69" s="7"/>
      <c r="M69" s="4">
        <v>3834.9998999999998</v>
      </c>
      <c r="N69">
        <v>3513.0014999999999</v>
      </c>
      <c r="O69">
        <v>3513.0014999999999</v>
      </c>
      <c r="P69">
        <v>3513.0014999999999</v>
      </c>
      <c r="Q69">
        <v>3073.9987999999998</v>
      </c>
      <c r="R69">
        <v>29.001999999999999</v>
      </c>
    </row>
    <row r="70" spans="1:18" x14ac:dyDescent="0.2">
      <c r="A70" t="s">
        <v>40</v>
      </c>
      <c r="B70" t="s">
        <v>10</v>
      </c>
      <c r="C70" t="s">
        <v>11</v>
      </c>
      <c r="D70" t="s">
        <v>12</v>
      </c>
      <c r="E70" t="s">
        <v>13</v>
      </c>
      <c r="F70" t="s">
        <v>22</v>
      </c>
      <c r="G70" t="s">
        <v>24</v>
      </c>
      <c r="H70" t="s">
        <v>16</v>
      </c>
      <c r="I70" t="s">
        <v>17</v>
      </c>
      <c r="L70" s="7"/>
      <c r="M70" s="4">
        <v>12618.9985</v>
      </c>
      <c r="N70">
        <v>6440.9982</v>
      </c>
      <c r="O70">
        <v>8491.0020999999997</v>
      </c>
      <c r="P70">
        <v>5270.0005000000001</v>
      </c>
      <c r="Q70">
        <v>4098.9985999999999</v>
      </c>
      <c r="R70">
        <v>731.99919999999997</v>
      </c>
    </row>
    <row r="71" spans="1:18" x14ac:dyDescent="0.2">
      <c r="A71" t="s">
        <v>40</v>
      </c>
      <c r="B71" t="s">
        <v>10</v>
      </c>
      <c r="C71" t="s">
        <v>11</v>
      </c>
      <c r="D71" t="s">
        <v>12</v>
      </c>
      <c r="E71" t="s">
        <v>13</v>
      </c>
      <c r="F71" t="s">
        <v>22</v>
      </c>
      <c r="G71" t="s">
        <v>31</v>
      </c>
      <c r="H71" t="s">
        <v>16</v>
      </c>
      <c r="I71" t="s">
        <v>17</v>
      </c>
      <c r="L71" s="7"/>
      <c r="M71" s="4">
        <v>1873.9991</v>
      </c>
      <c r="N71">
        <v>1873.9991</v>
      </c>
      <c r="O71">
        <v>1463.9983999999999</v>
      </c>
      <c r="P71">
        <v>878.00130000000001</v>
      </c>
      <c r="Q71">
        <v>586.00130000000001</v>
      </c>
      <c r="R71">
        <v>59.000399999999999</v>
      </c>
    </row>
    <row r="72" spans="1:18" x14ac:dyDescent="0.2">
      <c r="A72" t="s">
        <v>40</v>
      </c>
      <c r="B72" t="s">
        <v>10</v>
      </c>
      <c r="C72" t="s">
        <v>11</v>
      </c>
      <c r="D72" t="s">
        <v>12</v>
      </c>
      <c r="E72" t="s">
        <v>13</v>
      </c>
      <c r="F72" t="s">
        <v>22</v>
      </c>
      <c r="G72" t="s">
        <v>32</v>
      </c>
      <c r="H72" t="s">
        <v>16</v>
      </c>
      <c r="I72" t="s">
        <v>17</v>
      </c>
      <c r="L72" s="7"/>
      <c r="M72" s="4">
        <v>293.00060000000002</v>
      </c>
      <c r="N72">
        <v>293.00060000000002</v>
      </c>
      <c r="O72">
        <v>293.00060000000002</v>
      </c>
      <c r="P72">
        <v>293.00060000000002</v>
      </c>
      <c r="Q72">
        <v>293.00060000000002</v>
      </c>
    </row>
    <row r="73" spans="1:18" x14ac:dyDescent="0.2">
      <c r="A73" t="s">
        <v>41</v>
      </c>
      <c r="B73" t="s">
        <v>10</v>
      </c>
      <c r="C73" t="s">
        <v>11</v>
      </c>
      <c r="D73" t="s">
        <v>12</v>
      </c>
      <c r="E73" t="s">
        <v>13</v>
      </c>
      <c r="F73" t="s">
        <v>22</v>
      </c>
      <c r="G73" t="s">
        <v>32</v>
      </c>
      <c r="H73" t="s">
        <v>16</v>
      </c>
      <c r="I73" t="s">
        <v>17</v>
      </c>
      <c r="L73" s="7"/>
      <c r="M73" s="4">
        <v>527000.00199999998</v>
      </c>
      <c r="N73">
        <v>528999.9987</v>
      </c>
      <c r="O73">
        <v>523000.00030000001</v>
      </c>
      <c r="P73">
        <v>504000.00040000002</v>
      </c>
      <c r="Q73">
        <v>408832.99810000003</v>
      </c>
      <c r="R73">
        <v>346989.00069999998</v>
      </c>
    </row>
    <row r="74" spans="1:18" x14ac:dyDescent="0.2">
      <c r="A74" t="s">
        <v>42</v>
      </c>
      <c r="B74" t="s">
        <v>10</v>
      </c>
      <c r="C74" t="s">
        <v>11</v>
      </c>
      <c r="D74" t="s">
        <v>12</v>
      </c>
      <c r="E74" t="s">
        <v>13</v>
      </c>
      <c r="F74" t="s">
        <v>22</v>
      </c>
      <c r="G74" t="s">
        <v>32</v>
      </c>
      <c r="H74" t="s">
        <v>16</v>
      </c>
      <c r="I74" t="s">
        <v>17</v>
      </c>
      <c r="L74" s="7"/>
      <c r="M74" s="4">
        <v>17004.0016</v>
      </c>
      <c r="N74">
        <v>16784.002</v>
      </c>
      <c r="O74">
        <v>12105.0018</v>
      </c>
      <c r="P74">
        <v>5657.9997000000003</v>
      </c>
      <c r="Q74">
        <v>4536.0001000000002</v>
      </c>
      <c r="R74">
        <v>10535.9985</v>
      </c>
    </row>
    <row r="75" spans="1:18" x14ac:dyDescent="0.2">
      <c r="A75" t="s">
        <v>43</v>
      </c>
      <c r="B75" t="s">
        <v>10</v>
      </c>
      <c r="C75" t="s">
        <v>11</v>
      </c>
      <c r="D75" t="s">
        <v>12</v>
      </c>
      <c r="E75" t="s">
        <v>13</v>
      </c>
      <c r="F75" t="s">
        <v>14</v>
      </c>
      <c r="G75" t="s">
        <v>36</v>
      </c>
      <c r="H75" t="s">
        <v>16</v>
      </c>
      <c r="I75" t="s">
        <v>17</v>
      </c>
      <c r="L75" s="7"/>
      <c r="M75" s="4">
        <v>22</v>
      </c>
      <c r="N75">
        <v>22</v>
      </c>
      <c r="O75">
        <v>14</v>
      </c>
      <c r="P75">
        <v>10</v>
      </c>
      <c r="Q75">
        <v>6</v>
      </c>
      <c r="R75">
        <v>6</v>
      </c>
    </row>
    <row r="76" spans="1:18" x14ac:dyDescent="0.2">
      <c r="A76" t="s">
        <v>43</v>
      </c>
      <c r="B76" t="s">
        <v>10</v>
      </c>
      <c r="C76" t="s">
        <v>11</v>
      </c>
      <c r="D76" t="s">
        <v>12</v>
      </c>
      <c r="E76" t="s">
        <v>13</v>
      </c>
      <c r="F76" t="s">
        <v>14</v>
      </c>
      <c r="G76" t="s">
        <v>26</v>
      </c>
      <c r="H76" t="s">
        <v>16</v>
      </c>
      <c r="I76" t="s">
        <v>17</v>
      </c>
      <c r="L76" s="7"/>
      <c r="M76" s="4">
        <v>289</v>
      </c>
      <c r="N76">
        <v>284</v>
      </c>
      <c r="O76">
        <v>178</v>
      </c>
      <c r="P76">
        <v>70</v>
      </c>
      <c r="Q76">
        <v>58</v>
      </c>
      <c r="R76">
        <v>53</v>
      </c>
    </row>
    <row r="77" spans="1:18" x14ac:dyDescent="0.2">
      <c r="A77" t="s">
        <v>43</v>
      </c>
      <c r="B77" t="s">
        <v>10</v>
      </c>
      <c r="C77" t="s">
        <v>11</v>
      </c>
      <c r="D77" t="s">
        <v>12</v>
      </c>
      <c r="E77" t="s">
        <v>13</v>
      </c>
      <c r="F77" t="s">
        <v>14</v>
      </c>
      <c r="G77" t="s">
        <v>27</v>
      </c>
      <c r="H77" t="s">
        <v>16</v>
      </c>
      <c r="I77" t="s">
        <v>17</v>
      </c>
      <c r="L77" s="7"/>
      <c r="M77" s="4">
        <v>100</v>
      </c>
      <c r="N77">
        <v>100</v>
      </c>
      <c r="O77">
        <v>62</v>
      </c>
      <c r="P77">
        <v>25</v>
      </c>
      <c r="Q77">
        <v>20</v>
      </c>
      <c r="R77">
        <v>18</v>
      </c>
    </row>
    <row r="78" spans="1:18" x14ac:dyDescent="0.2">
      <c r="A78" t="s">
        <v>43</v>
      </c>
      <c r="B78" t="s">
        <v>10</v>
      </c>
      <c r="C78" t="s">
        <v>11</v>
      </c>
      <c r="D78" t="s">
        <v>12</v>
      </c>
      <c r="E78" t="s">
        <v>13</v>
      </c>
      <c r="F78" t="s">
        <v>14</v>
      </c>
      <c r="G78" t="s">
        <v>15</v>
      </c>
      <c r="H78" t="s">
        <v>16</v>
      </c>
      <c r="I78" t="s">
        <v>17</v>
      </c>
      <c r="L78" s="7"/>
      <c r="M78" s="4">
        <v>5671</v>
      </c>
      <c r="N78">
        <v>5519</v>
      </c>
      <c r="O78">
        <v>5152</v>
      </c>
      <c r="P78">
        <v>2396</v>
      </c>
      <c r="Q78">
        <v>1797</v>
      </c>
      <c r="R78">
        <v>2687</v>
      </c>
    </row>
    <row r="79" spans="1:18" x14ac:dyDescent="0.2">
      <c r="A79" t="s">
        <v>43</v>
      </c>
      <c r="B79" t="s">
        <v>10</v>
      </c>
      <c r="C79" t="s">
        <v>11</v>
      </c>
      <c r="D79" t="s">
        <v>12</v>
      </c>
      <c r="E79" t="s">
        <v>13</v>
      </c>
      <c r="F79" t="s">
        <v>14</v>
      </c>
      <c r="G79" t="s">
        <v>37</v>
      </c>
      <c r="H79" t="s">
        <v>16</v>
      </c>
      <c r="I79" t="s">
        <v>17</v>
      </c>
      <c r="L79" s="7"/>
      <c r="M79" s="4">
        <v>1938</v>
      </c>
      <c r="N79">
        <v>1916</v>
      </c>
      <c r="O79">
        <v>1204</v>
      </c>
      <c r="P79">
        <v>476</v>
      </c>
      <c r="Q79">
        <v>390</v>
      </c>
      <c r="R79">
        <v>354</v>
      </c>
    </row>
    <row r="80" spans="1:18" x14ac:dyDescent="0.2">
      <c r="A80" t="s">
        <v>43</v>
      </c>
      <c r="B80" t="s">
        <v>10</v>
      </c>
      <c r="C80" t="s">
        <v>11</v>
      </c>
      <c r="D80" t="s">
        <v>12</v>
      </c>
      <c r="E80" t="s">
        <v>13</v>
      </c>
      <c r="F80" t="s">
        <v>14</v>
      </c>
      <c r="G80" t="s">
        <v>38</v>
      </c>
      <c r="H80" t="s">
        <v>16</v>
      </c>
      <c r="I80" t="s">
        <v>17</v>
      </c>
      <c r="L80" s="7"/>
      <c r="M80" s="4">
        <v>1025</v>
      </c>
      <c r="N80">
        <v>1025</v>
      </c>
      <c r="O80">
        <v>644</v>
      </c>
      <c r="P80">
        <v>255</v>
      </c>
      <c r="Q80">
        <v>208</v>
      </c>
      <c r="R80">
        <v>189</v>
      </c>
    </row>
    <row r="81" spans="1:18" x14ac:dyDescent="0.2">
      <c r="A81" t="s">
        <v>43</v>
      </c>
      <c r="B81" t="s">
        <v>10</v>
      </c>
      <c r="C81" t="s">
        <v>11</v>
      </c>
      <c r="D81" t="s">
        <v>12</v>
      </c>
      <c r="E81" t="s">
        <v>13</v>
      </c>
      <c r="F81" t="s">
        <v>14</v>
      </c>
      <c r="G81" t="s">
        <v>19</v>
      </c>
      <c r="H81" t="s">
        <v>16</v>
      </c>
      <c r="I81" t="s">
        <v>17</v>
      </c>
      <c r="L81" s="7"/>
      <c r="M81" s="4">
        <v>3460</v>
      </c>
      <c r="N81">
        <v>3441</v>
      </c>
      <c r="O81">
        <v>2156</v>
      </c>
      <c r="P81">
        <v>853</v>
      </c>
      <c r="Q81">
        <v>688</v>
      </c>
      <c r="R81">
        <v>634</v>
      </c>
    </row>
    <row r="82" spans="1:18" x14ac:dyDescent="0.2">
      <c r="A82" t="s">
        <v>43</v>
      </c>
      <c r="B82" t="s">
        <v>10</v>
      </c>
      <c r="C82" t="s">
        <v>11</v>
      </c>
      <c r="D82" t="s">
        <v>12</v>
      </c>
      <c r="E82" t="s">
        <v>13</v>
      </c>
      <c r="F82" t="s">
        <v>14</v>
      </c>
      <c r="G82" t="s">
        <v>20</v>
      </c>
      <c r="H82" t="s">
        <v>16</v>
      </c>
      <c r="I82" t="s">
        <v>17</v>
      </c>
      <c r="L82" s="7"/>
      <c r="M82" s="4">
        <v>8597</v>
      </c>
      <c r="N82">
        <v>8550</v>
      </c>
      <c r="O82">
        <v>5372</v>
      </c>
      <c r="P82">
        <v>2125</v>
      </c>
      <c r="Q82">
        <v>1734</v>
      </c>
      <c r="R82">
        <v>1589</v>
      </c>
    </row>
    <row r="83" spans="1:18" x14ac:dyDescent="0.2">
      <c r="A83" t="s">
        <v>43</v>
      </c>
      <c r="B83" t="s">
        <v>10</v>
      </c>
      <c r="C83" t="s">
        <v>11</v>
      </c>
      <c r="D83" t="s">
        <v>12</v>
      </c>
      <c r="E83" t="s">
        <v>13</v>
      </c>
      <c r="F83" t="s">
        <v>14</v>
      </c>
      <c r="G83" t="s">
        <v>21</v>
      </c>
      <c r="H83" t="s">
        <v>16</v>
      </c>
      <c r="I83" t="s">
        <v>17</v>
      </c>
      <c r="L83" s="7"/>
      <c r="M83" s="4">
        <v>736</v>
      </c>
      <c r="N83">
        <v>730</v>
      </c>
      <c r="O83">
        <v>458</v>
      </c>
      <c r="P83">
        <v>181</v>
      </c>
      <c r="Q83">
        <v>148</v>
      </c>
      <c r="R83">
        <v>135</v>
      </c>
    </row>
    <row r="84" spans="1:18" x14ac:dyDescent="0.2">
      <c r="A84" t="s">
        <v>43</v>
      </c>
      <c r="B84" t="s">
        <v>10</v>
      </c>
      <c r="C84" t="s">
        <v>11</v>
      </c>
      <c r="D84" t="s">
        <v>12</v>
      </c>
      <c r="E84" t="s">
        <v>13</v>
      </c>
      <c r="F84" t="s">
        <v>14</v>
      </c>
      <c r="G84" t="s">
        <v>28</v>
      </c>
      <c r="H84" t="s">
        <v>16</v>
      </c>
      <c r="I84" t="s">
        <v>17</v>
      </c>
      <c r="L84" s="7"/>
      <c r="M84" s="4">
        <v>740</v>
      </c>
      <c r="N84">
        <v>718</v>
      </c>
      <c r="O84">
        <v>451</v>
      </c>
      <c r="P84">
        <v>179</v>
      </c>
      <c r="Q84">
        <v>146</v>
      </c>
      <c r="R84">
        <v>133</v>
      </c>
    </row>
    <row r="85" spans="1:18" x14ac:dyDescent="0.2">
      <c r="A85" t="s">
        <v>43</v>
      </c>
      <c r="B85" t="s">
        <v>10</v>
      </c>
      <c r="C85" t="s">
        <v>11</v>
      </c>
      <c r="D85" t="s">
        <v>12</v>
      </c>
      <c r="E85" t="s">
        <v>13</v>
      </c>
      <c r="F85" t="s">
        <v>14</v>
      </c>
      <c r="G85" t="s">
        <v>29</v>
      </c>
      <c r="H85" t="s">
        <v>16</v>
      </c>
      <c r="I85" t="s">
        <v>17</v>
      </c>
      <c r="L85" s="7"/>
      <c r="M85" s="4">
        <v>6702</v>
      </c>
      <c r="N85">
        <v>6684</v>
      </c>
      <c r="O85">
        <v>4200</v>
      </c>
      <c r="P85">
        <v>1660</v>
      </c>
      <c r="Q85">
        <v>1350</v>
      </c>
      <c r="R85">
        <v>1230</v>
      </c>
    </row>
    <row r="86" spans="1:18" x14ac:dyDescent="0.2">
      <c r="A86" t="s">
        <v>43</v>
      </c>
      <c r="B86" t="s">
        <v>10</v>
      </c>
      <c r="C86" t="s">
        <v>11</v>
      </c>
      <c r="D86" t="s">
        <v>12</v>
      </c>
      <c r="E86" t="s">
        <v>13</v>
      </c>
      <c r="F86" t="s">
        <v>14</v>
      </c>
      <c r="G86" t="s">
        <v>30</v>
      </c>
      <c r="H86" t="s">
        <v>16</v>
      </c>
      <c r="I86" t="s">
        <v>17</v>
      </c>
      <c r="L86" s="7"/>
      <c r="M86" s="4">
        <v>703</v>
      </c>
      <c r="N86">
        <v>869</v>
      </c>
      <c r="O86">
        <v>546</v>
      </c>
      <c r="P86">
        <v>216</v>
      </c>
      <c r="Q86">
        <v>176</v>
      </c>
      <c r="R86">
        <v>161</v>
      </c>
    </row>
    <row r="87" spans="1:18" x14ac:dyDescent="0.2">
      <c r="A87" t="s">
        <v>43</v>
      </c>
      <c r="B87" t="s">
        <v>10</v>
      </c>
      <c r="C87" t="s">
        <v>11</v>
      </c>
      <c r="D87" t="s">
        <v>12</v>
      </c>
      <c r="E87" t="s">
        <v>13</v>
      </c>
      <c r="F87" t="s">
        <v>22</v>
      </c>
      <c r="G87" t="s">
        <v>23</v>
      </c>
      <c r="H87" t="s">
        <v>16</v>
      </c>
      <c r="I87" t="s">
        <v>17</v>
      </c>
      <c r="L87" s="7"/>
      <c r="M87" s="4">
        <v>31342</v>
      </c>
      <c r="N87">
        <v>32012</v>
      </c>
      <c r="O87">
        <v>32323</v>
      </c>
      <c r="P87">
        <v>32364</v>
      </c>
      <c r="Q87">
        <v>36764</v>
      </c>
      <c r="R87">
        <v>34102</v>
      </c>
    </row>
    <row r="88" spans="1:18" x14ac:dyDescent="0.2">
      <c r="A88" t="s">
        <v>43</v>
      </c>
      <c r="B88" t="s">
        <v>10</v>
      </c>
      <c r="C88" t="s">
        <v>11</v>
      </c>
      <c r="D88" t="s">
        <v>12</v>
      </c>
      <c r="E88" t="s">
        <v>13</v>
      </c>
      <c r="F88" t="s">
        <v>22</v>
      </c>
      <c r="G88" t="s">
        <v>24</v>
      </c>
      <c r="H88" t="s">
        <v>16</v>
      </c>
      <c r="I88" t="s">
        <v>17</v>
      </c>
      <c r="L88" s="7"/>
      <c r="M88" s="4">
        <v>22709</v>
      </c>
      <c r="N88">
        <v>27409</v>
      </c>
      <c r="O88">
        <v>16010</v>
      </c>
      <c r="P88">
        <v>10009</v>
      </c>
      <c r="Q88">
        <v>11226</v>
      </c>
      <c r="R88">
        <v>8243</v>
      </c>
    </row>
    <row r="89" spans="1:18" x14ac:dyDescent="0.2">
      <c r="A89" t="s">
        <v>43</v>
      </c>
      <c r="B89" t="s">
        <v>10</v>
      </c>
      <c r="C89" t="s">
        <v>11</v>
      </c>
      <c r="D89" t="s">
        <v>12</v>
      </c>
      <c r="E89" t="s">
        <v>13</v>
      </c>
      <c r="F89" t="s">
        <v>22</v>
      </c>
      <c r="G89" t="s">
        <v>31</v>
      </c>
      <c r="H89" t="s">
        <v>16</v>
      </c>
      <c r="I89" t="s">
        <v>17</v>
      </c>
      <c r="L89" s="7"/>
      <c r="M89" s="4">
        <v>2960</v>
      </c>
      <c r="N89">
        <v>2711</v>
      </c>
      <c r="O89">
        <v>1072</v>
      </c>
      <c r="P89">
        <v>640</v>
      </c>
      <c r="Q89">
        <v>560</v>
      </c>
      <c r="R89">
        <v>430</v>
      </c>
    </row>
    <row r="90" spans="1:18" x14ac:dyDescent="0.2">
      <c r="A90" t="s">
        <v>44</v>
      </c>
      <c r="B90" t="s">
        <v>10</v>
      </c>
      <c r="C90" t="s">
        <v>11</v>
      </c>
      <c r="D90" t="s">
        <v>12</v>
      </c>
      <c r="E90" t="s">
        <v>13</v>
      </c>
      <c r="F90" t="s">
        <v>14</v>
      </c>
      <c r="G90" t="s">
        <v>26</v>
      </c>
      <c r="H90" t="s">
        <v>16</v>
      </c>
      <c r="I90" t="s">
        <v>17</v>
      </c>
      <c r="L90" s="7"/>
      <c r="M90" s="4">
        <v>1001.0011</v>
      </c>
      <c r="N90">
        <v>665.99850000000004</v>
      </c>
      <c r="O90">
        <v>334.9984</v>
      </c>
      <c r="P90">
        <v>266</v>
      </c>
      <c r="Q90">
        <v>144.0008</v>
      </c>
      <c r="R90">
        <v>139.9982</v>
      </c>
    </row>
    <row r="91" spans="1:18" x14ac:dyDescent="0.2">
      <c r="A91" t="s">
        <v>44</v>
      </c>
      <c r="B91" t="s">
        <v>10</v>
      </c>
      <c r="C91" t="s">
        <v>11</v>
      </c>
      <c r="D91" t="s">
        <v>12</v>
      </c>
      <c r="E91" t="s">
        <v>13</v>
      </c>
      <c r="F91" t="s">
        <v>14</v>
      </c>
      <c r="G91" t="s">
        <v>27</v>
      </c>
      <c r="H91" t="s">
        <v>16</v>
      </c>
      <c r="I91" t="s">
        <v>17</v>
      </c>
      <c r="L91" s="7"/>
      <c r="M91" s="4">
        <v>964.99879999999996</v>
      </c>
      <c r="N91">
        <v>816.99959999999999</v>
      </c>
      <c r="O91">
        <v>476.00150000000002</v>
      </c>
      <c r="P91">
        <v>146.00210000000001</v>
      </c>
    </row>
    <row r="92" spans="1:18" x14ac:dyDescent="0.2">
      <c r="A92" t="s">
        <v>44</v>
      </c>
      <c r="B92" t="s">
        <v>10</v>
      </c>
      <c r="C92" t="s">
        <v>11</v>
      </c>
      <c r="D92" t="s">
        <v>12</v>
      </c>
      <c r="E92" t="s">
        <v>13</v>
      </c>
      <c r="F92" t="s">
        <v>14</v>
      </c>
      <c r="G92" t="s">
        <v>15</v>
      </c>
      <c r="H92" t="s">
        <v>16</v>
      </c>
      <c r="I92" t="s">
        <v>17</v>
      </c>
      <c r="L92" s="7"/>
      <c r="M92" s="4">
        <v>3895.0010000000002</v>
      </c>
      <c r="N92">
        <v>4284.0006999999996</v>
      </c>
      <c r="O92">
        <v>3209.9985999999999</v>
      </c>
      <c r="P92">
        <v>991.99950000000001</v>
      </c>
      <c r="Q92">
        <v>1119.9983</v>
      </c>
      <c r="R92">
        <v>1115.9999</v>
      </c>
    </row>
    <row r="93" spans="1:18" x14ac:dyDescent="0.2">
      <c r="A93" t="s">
        <v>44</v>
      </c>
      <c r="B93" t="s">
        <v>10</v>
      </c>
      <c r="C93" t="s">
        <v>11</v>
      </c>
      <c r="D93" t="s">
        <v>12</v>
      </c>
      <c r="E93" t="s">
        <v>13</v>
      </c>
      <c r="F93" t="s">
        <v>14</v>
      </c>
      <c r="G93" t="s">
        <v>37</v>
      </c>
      <c r="H93" t="s">
        <v>16</v>
      </c>
      <c r="I93" t="s">
        <v>17</v>
      </c>
      <c r="L93" s="7"/>
      <c r="M93" s="4">
        <v>3636.0012999999999</v>
      </c>
      <c r="N93">
        <v>3275.9992999999999</v>
      </c>
      <c r="O93">
        <v>1778</v>
      </c>
      <c r="P93">
        <v>550.99959999999999</v>
      </c>
      <c r="Q93">
        <v>47.000999999999998</v>
      </c>
      <c r="R93">
        <v>42.998399999999997</v>
      </c>
    </row>
    <row r="94" spans="1:18" x14ac:dyDescent="0.2">
      <c r="A94" t="s">
        <v>44</v>
      </c>
      <c r="B94" t="s">
        <v>10</v>
      </c>
      <c r="C94" t="s">
        <v>11</v>
      </c>
      <c r="D94" t="s">
        <v>12</v>
      </c>
      <c r="E94" t="s">
        <v>13</v>
      </c>
      <c r="F94" t="s">
        <v>14</v>
      </c>
      <c r="G94" t="s">
        <v>38</v>
      </c>
      <c r="H94" t="s">
        <v>16</v>
      </c>
      <c r="I94" t="s">
        <v>17</v>
      </c>
      <c r="L94" s="7"/>
      <c r="M94" s="4"/>
      <c r="Q94">
        <v>39</v>
      </c>
      <c r="R94">
        <v>35.998100000000001</v>
      </c>
    </row>
    <row r="95" spans="1:18" x14ac:dyDescent="0.2">
      <c r="A95" t="s">
        <v>44</v>
      </c>
      <c r="B95" t="s">
        <v>10</v>
      </c>
      <c r="C95" t="s">
        <v>11</v>
      </c>
      <c r="D95" t="s">
        <v>12</v>
      </c>
      <c r="E95" t="s">
        <v>13</v>
      </c>
      <c r="F95" t="s">
        <v>14</v>
      </c>
      <c r="G95" t="s">
        <v>19</v>
      </c>
      <c r="H95" t="s">
        <v>16</v>
      </c>
      <c r="I95" t="s">
        <v>17</v>
      </c>
      <c r="L95" s="7"/>
      <c r="M95" s="4">
        <v>5759.9984999999997</v>
      </c>
      <c r="N95">
        <v>6048.0001000000002</v>
      </c>
      <c r="O95">
        <v>4371.9988999999996</v>
      </c>
      <c r="P95">
        <v>1350.0001999999999</v>
      </c>
      <c r="Q95">
        <v>126.0017</v>
      </c>
      <c r="R95">
        <v>121.9992</v>
      </c>
    </row>
    <row r="96" spans="1:18" x14ac:dyDescent="0.2">
      <c r="A96" t="s">
        <v>44</v>
      </c>
      <c r="B96" t="s">
        <v>10</v>
      </c>
      <c r="C96" t="s">
        <v>11</v>
      </c>
      <c r="D96" t="s">
        <v>12</v>
      </c>
      <c r="E96" t="s">
        <v>13</v>
      </c>
      <c r="F96" t="s">
        <v>14</v>
      </c>
      <c r="G96" t="s">
        <v>20</v>
      </c>
      <c r="H96" t="s">
        <v>16</v>
      </c>
      <c r="I96" t="s">
        <v>17</v>
      </c>
      <c r="L96" s="7"/>
      <c r="M96" s="4">
        <v>8302.0015000000003</v>
      </c>
      <c r="N96">
        <v>8385.0007000000005</v>
      </c>
      <c r="O96">
        <v>5438.0001000000002</v>
      </c>
      <c r="P96">
        <v>1679.9996000000001</v>
      </c>
      <c r="Q96">
        <v>176.00049999999999</v>
      </c>
      <c r="R96">
        <v>169.00020000000001</v>
      </c>
    </row>
    <row r="97" spans="1:18" x14ac:dyDescent="0.2">
      <c r="A97" t="s">
        <v>44</v>
      </c>
      <c r="B97" t="s">
        <v>10</v>
      </c>
      <c r="C97" t="s">
        <v>11</v>
      </c>
      <c r="D97" t="s">
        <v>12</v>
      </c>
      <c r="E97" t="s">
        <v>13</v>
      </c>
      <c r="F97" t="s">
        <v>14</v>
      </c>
      <c r="G97" t="s">
        <v>21</v>
      </c>
      <c r="H97" t="s">
        <v>16</v>
      </c>
      <c r="I97" t="s">
        <v>17</v>
      </c>
      <c r="L97" s="7"/>
      <c r="M97" s="4"/>
      <c r="Q97">
        <v>40.000700000000002</v>
      </c>
      <c r="R97">
        <v>40.000700000000002</v>
      </c>
    </row>
    <row r="98" spans="1:18" x14ac:dyDescent="0.2">
      <c r="A98" t="s">
        <v>44</v>
      </c>
      <c r="B98" t="s">
        <v>10</v>
      </c>
      <c r="C98" t="s">
        <v>11</v>
      </c>
      <c r="D98" t="s">
        <v>12</v>
      </c>
      <c r="E98" t="s">
        <v>13</v>
      </c>
      <c r="F98" t="s">
        <v>14</v>
      </c>
      <c r="G98" t="s">
        <v>28</v>
      </c>
      <c r="H98" t="s">
        <v>16</v>
      </c>
      <c r="I98" t="s">
        <v>17</v>
      </c>
      <c r="L98" s="7"/>
      <c r="M98" s="4">
        <v>4441.9979999999996</v>
      </c>
      <c r="N98">
        <v>4333.9994999999999</v>
      </c>
      <c r="O98">
        <v>3788.9996000000001</v>
      </c>
      <c r="P98">
        <v>1171.0019</v>
      </c>
      <c r="Q98">
        <v>65.000100000000003</v>
      </c>
      <c r="R98">
        <v>61.0017</v>
      </c>
    </row>
    <row r="99" spans="1:18" x14ac:dyDescent="0.2">
      <c r="A99" t="s">
        <v>44</v>
      </c>
      <c r="B99" t="s">
        <v>10</v>
      </c>
      <c r="C99" t="s">
        <v>11</v>
      </c>
      <c r="D99" t="s">
        <v>12</v>
      </c>
      <c r="E99" t="s">
        <v>13</v>
      </c>
      <c r="F99" t="s">
        <v>14</v>
      </c>
      <c r="G99" t="s">
        <v>29</v>
      </c>
      <c r="H99" t="s">
        <v>16</v>
      </c>
      <c r="I99" t="s">
        <v>17</v>
      </c>
      <c r="L99" s="7"/>
      <c r="M99" s="4">
        <v>3541.9992999999999</v>
      </c>
      <c r="N99">
        <v>4197.9997000000003</v>
      </c>
      <c r="O99">
        <v>2448.0010000000002</v>
      </c>
      <c r="P99">
        <v>756.99860000000001</v>
      </c>
      <c r="Q99">
        <v>230.00190000000001</v>
      </c>
      <c r="R99">
        <v>230.9983</v>
      </c>
    </row>
    <row r="100" spans="1:18" x14ac:dyDescent="0.2">
      <c r="A100" t="s">
        <v>44</v>
      </c>
      <c r="B100" t="s">
        <v>10</v>
      </c>
      <c r="C100" t="s">
        <v>11</v>
      </c>
      <c r="D100" t="s">
        <v>12</v>
      </c>
      <c r="E100" t="s">
        <v>13</v>
      </c>
      <c r="F100" t="s">
        <v>14</v>
      </c>
      <c r="G100" t="s">
        <v>30</v>
      </c>
      <c r="H100" t="s">
        <v>16</v>
      </c>
      <c r="I100" t="s">
        <v>17</v>
      </c>
      <c r="L100" s="7"/>
      <c r="M100" s="4">
        <v>1385.9983</v>
      </c>
      <c r="N100">
        <v>1385.9983</v>
      </c>
      <c r="O100">
        <v>786.00049999999999</v>
      </c>
      <c r="P100">
        <v>241.00059999999999</v>
      </c>
      <c r="Q100">
        <v>10.998699999999999</v>
      </c>
      <c r="R100">
        <v>10.998699999999999</v>
      </c>
    </row>
    <row r="101" spans="1:18" x14ac:dyDescent="0.2">
      <c r="A101" t="s">
        <v>44</v>
      </c>
      <c r="B101" t="s">
        <v>10</v>
      </c>
      <c r="C101" t="s">
        <v>11</v>
      </c>
      <c r="D101" t="s">
        <v>12</v>
      </c>
      <c r="E101" t="s">
        <v>13</v>
      </c>
      <c r="F101" t="s">
        <v>22</v>
      </c>
      <c r="G101" t="s">
        <v>23</v>
      </c>
      <c r="H101" t="s">
        <v>16</v>
      </c>
      <c r="I101" t="s">
        <v>17</v>
      </c>
      <c r="L101" s="7"/>
      <c r="M101" s="4">
        <v>25890.999500000002</v>
      </c>
      <c r="N101">
        <v>26640.0013</v>
      </c>
      <c r="O101">
        <v>27298.999400000001</v>
      </c>
      <c r="P101">
        <v>28879.001499999998</v>
      </c>
      <c r="Q101">
        <v>27821.0013</v>
      </c>
      <c r="R101">
        <v>25174.998100000001</v>
      </c>
    </row>
    <row r="102" spans="1:18" x14ac:dyDescent="0.2">
      <c r="A102" t="s">
        <v>44</v>
      </c>
      <c r="B102" t="s">
        <v>10</v>
      </c>
      <c r="C102" t="s">
        <v>11</v>
      </c>
      <c r="D102" t="s">
        <v>12</v>
      </c>
      <c r="E102" t="s">
        <v>13</v>
      </c>
      <c r="F102" t="s">
        <v>22</v>
      </c>
      <c r="G102" t="s">
        <v>24</v>
      </c>
      <c r="H102" t="s">
        <v>16</v>
      </c>
      <c r="I102" t="s">
        <v>17</v>
      </c>
      <c r="L102" s="7"/>
      <c r="M102" s="4">
        <v>17441.999500000002</v>
      </c>
      <c r="N102">
        <v>16907.998200000002</v>
      </c>
      <c r="O102">
        <v>14018.000899999999</v>
      </c>
      <c r="P102">
        <v>8577.9995999999992</v>
      </c>
      <c r="Q102">
        <v>10375.999900000001</v>
      </c>
      <c r="R102">
        <v>11415.000400000001</v>
      </c>
    </row>
    <row r="103" spans="1:18" x14ac:dyDescent="0.2">
      <c r="A103" t="s">
        <v>44</v>
      </c>
      <c r="B103" t="s">
        <v>10</v>
      </c>
      <c r="C103" t="s">
        <v>11</v>
      </c>
      <c r="D103" t="s">
        <v>12</v>
      </c>
      <c r="E103" t="s">
        <v>13</v>
      </c>
      <c r="F103" t="s">
        <v>22</v>
      </c>
      <c r="G103" t="s">
        <v>31</v>
      </c>
      <c r="H103" t="s">
        <v>16</v>
      </c>
      <c r="I103" t="s">
        <v>17</v>
      </c>
      <c r="L103" s="7"/>
      <c r="M103" s="4">
        <v>8005.9989999999998</v>
      </c>
      <c r="N103">
        <v>4092.9989</v>
      </c>
      <c r="O103">
        <v>1543.9997000000001</v>
      </c>
      <c r="P103">
        <v>1295.9988000000001</v>
      </c>
      <c r="Q103">
        <v>371.00069999999999</v>
      </c>
      <c r="R103">
        <v>360.00200000000001</v>
      </c>
    </row>
    <row r="104" spans="1:18" x14ac:dyDescent="0.2">
      <c r="A104" t="s">
        <v>44</v>
      </c>
      <c r="B104" t="s">
        <v>10</v>
      </c>
      <c r="C104" t="s">
        <v>11</v>
      </c>
      <c r="D104" t="s">
        <v>12</v>
      </c>
      <c r="E104" t="s">
        <v>13</v>
      </c>
      <c r="F104" t="s">
        <v>22</v>
      </c>
      <c r="G104" t="s">
        <v>32</v>
      </c>
      <c r="H104" t="s">
        <v>16</v>
      </c>
      <c r="I104" t="s">
        <v>17</v>
      </c>
      <c r="L104" s="7"/>
      <c r="M104" s="4"/>
      <c r="R104">
        <v>36.998800000000003</v>
      </c>
    </row>
    <row r="105" spans="1:18" x14ac:dyDescent="0.2">
      <c r="A105" t="s">
        <v>45</v>
      </c>
      <c r="B105" t="s">
        <v>10</v>
      </c>
      <c r="C105" t="s">
        <v>11</v>
      </c>
      <c r="D105" t="s">
        <v>12</v>
      </c>
      <c r="E105" t="s">
        <v>13</v>
      </c>
      <c r="F105" t="s">
        <v>14</v>
      </c>
      <c r="G105" t="s">
        <v>26</v>
      </c>
      <c r="H105" t="s">
        <v>16</v>
      </c>
      <c r="I105" t="s">
        <v>17</v>
      </c>
      <c r="L105" s="7"/>
      <c r="M105" s="4"/>
      <c r="O105">
        <v>253</v>
      </c>
    </row>
    <row r="106" spans="1:18" x14ac:dyDescent="0.2">
      <c r="A106" t="s">
        <v>45</v>
      </c>
      <c r="B106" t="s">
        <v>10</v>
      </c>
      <c r="C106" t="s">
        <v>11</v>
      </c>
      <c r="D106" t="s">
        <v>12</v>
      </c>
      <c r="E106" t="s">
        <v>13</v>
      </c>
      <c r="F106" t="s">
        <v>14</v>
      </c>
      <c r="G106" t="s">
        <v>15</v>
      </c>
      <c r="H106" t="s">
        <v>16</v>
      </c>
      <c r="I106" t="s">
        <v>17</v>
      </c>
      <c r="L106" s="7"/>
      <c r="M106" s="4"/>
      <c r="O106">
        <v>58</v>
      </c>
    </row>
    <row r="107" spans="1:18" x14ac:dyDescent="0.2">
      <c r="A107" t="s">
        <v>45</v>
      </c>
      <c r="B107" t="s">
        <v>10</v>
      </c>
      <c r="C107" t="s">
        <v>11</v>
      </c>
      <c r="D107" t="s">
        <v>12</v>
      </c>
      <c r="E107" t="s">
        <v>13</v>
      </c>
      <c r="F107" t="s">
        <v>14</v>
      </c>
      <c r="G107" t="s">
        <v>37</v>
      </c>
      <c r="H107" t="s">
        <v>16</v>
      </c>
      <c r="I107" t="s">
        <v>17</v>
      </c>
      <c r="L107" s="7"/>
      <c r="M107" s="4"/>
      <c r="O107">
        <v>1187</v>
      </c>
    </row>
    <row r="108" spans="1:18" x14ac:dyDescent="0.2">
      <c r="A108" t="s">
        <v>45</v>
      </c>
      <c r="B108" t="s">
        <v>10</v>
      </c>
      <c r="C108" t="s">
        <v>11</v>
      </c>
      <c r="D108" t="s">
        <v>12</v>
      </c>
      <c r="E108" t="s">
        <v>13</v>
      </c>
      <c r="F108" t="s">
        <v>14</v>
      </c>
      <c r="G108" t="s">
        <v>19</v>
      </c>
      <c r="H108" t="s">
        <v>16</v>
      </c>
      <c r="I108" t="s">
        <v>17</v>
      </c>
      <c r="L108" s="7"/>
      <c r="M108" s="4"/>
      <c r="O108">
        <v>1557</v>
      </c>
      <c r="R108">
        <v>130</v>
      </c>
    </row>
    <row r="109" spans="1:18" x14ac:dyDescent="0.2">
      <c r="A109" t="s">
        <v>45</v>
      </c>
      <c r="B109" t="s">
        <v>10</v>
      </c>
      <c r="C109" t="s">
        <v>11</v>
      </c>
      <c r="D109" t="s">
        <v>12</v>
      </c>
      <c r="E109" t="s">
        <v>13</v>
      </c>
      <c r="F109" t="s">
        <v>14</v>
      </c>
      <c r="G109" t="s">
        <v>20</v>
      </c>
      <c r="H109" t="s">
        <v>16</v>
      </c>
      <c r="I109" t="s">
        <v>17</v>
      </c>
      <c r="L109" s="7"/>
      <c r="M109" s="4"/>
      <c r="R109">
        <v>330</v>
      </c>
    </row>
    <row r="110" spans="1:18" x14ac:dyDescent="0.2">
      <c r="A110" t="s">
        <v>45</v>
      </c>
      <c r="B110" t="s">
        <v>10</v>
      </c>
      <c r="C110" t="s">
        <v>11</v>
      </c>
      <c r="D110" t="s">
        <v>12</v>
      </c>
      <c r="E110" t="s">
        <v>13</v>
      </c>
      <c r="F110" t="s">
        <v>14</v>
      </c>
      <c r="G110" t="s">
        <v>28</v>
      </c>
      <c r="H110" t="s">
        <v>16</v>
      </c>
      <c r="I110" t="s">
        <v>17</v>
      </c>
      <c r="L110" s="7"/>
      <c r="M110" s="4"/>
      <c r="O110">
        <v>1090</v>
      </c>
    </row>
    <row r="111" spans="1:18" x14ac:dyDescent="0.2">
      <c r="A111" t="s">
        <v>45</v>
      </c>
      <c r="B111" t="s">
        <v>10</v>
      </c>
      <c r="C111" t="s">
        <v>11</v>
      </c>
      <c r="D111" t="s">
        <v>12</v>
      </c>
      <c r="E111" t="s">
        <v>13</v>
      </c>
      <c r="F111" t="s">
        <v>14</v>
      </c>
      <c r="G111" t="s">
        <v>29</v>
      </c>
      <c r="H111" t="s">
        <v>16</v>
      </c>
      <c r="I111" t="s">
        <v>17</v>
      </c>
      <c r="L111" s="7"/>
      <c r="M111" s="4"/>
      <c r="O111">
        <v>1557</v>
      </c>
      <c r="R111">
        <v>92</v>
      </c>
    </row>
    <row r="112" spans="1:18" x14ac:dyDescent="0.2">
      <c r="A112" t="s">
        <v>45</v>
      </c>
      <c r="B112" t="s">
        <v>10</v>
      </c>
      <c r="C112" t="s">
        <v>11</v>
      </c>
      <c r="D112" t="s">
        <v>12</v>
      </c>
      <c r="E112" t="s">
        <v>13</v>
      </c>
      <c r="F112" t="s">
        <v>14</v>
      </c>
      <c r="G112" t="s">
        <v>30</v>
      </c>
      <c r="H112" t="s">
        <v>16</v>
      </c>
      <c r="I112" t="s">
        <v>17</v>
      </c>
      <c r="L112" s="7"/>
      <c r="M112" s="4"/>
      <c r="O112">
        <v>506</v>
      </c>
      <c r="P112">
        <v>2785</v>
      </c>
      <c r="Q112">
        <v>1042</v>
      </c>
      <c r="R112">
        <v>84</v>
      </c>
    </row>
    <row r="113" spans="1:18" x14ac:dyDescent="0.2">
      <c r="A113" t="s">
        <v>45</v>
      </c>
      <c r="B113" t="s">
        <v>10</v>
      </c>
      <c r="C113" t="s">
        <v>11</v>
      </c>
      <c r="D113" t="s">
        <v>12</v>
      </c>
      <c r="E113" t="s">
        <v>13</v>
      </c>
      <c r="F113" t="s">
        <v>22</v>
      </c>
      <c r="G113" t="s">
        <v>23</v>
      </c>
      <c r="H113" t="s">
        <v>16</v>
      </c>
      <c r="I113" t="s">
        <v>17</v>
      </c>
      <c r="L113" s="7"/>
      <c r="M113" s="4">
        <v>11560</v>
      </c>
      <c r="N113">
        <v>9923</v>
      </c>
      <c r="O113">
        <v>7741</v>
      </c>
      <c r="P113">
        <v>12683</v>
      </c>
      <c r="Q113">
        <v>11322</v>
      </c>
      <c r="R113">
        <v>11896</v>
      </c>
    </row>
    <row r="114" spans="1:18" x14ac:dyDescent="0.2">
      <c r="A114" t="s">
        <v>45</v>
      </c>
      <c r="B114" t="s">
        <v>10</v>
      </c>
      <c r="C114" t="s">
        <v>11</v>
      </c>
      <c r="D114" t="s">
        <v>12</v>
      </c>
      <c r="E114" t="s">
        <v>13</v>
      </c>
      <c r="F114" t="s">
        <v>22</v>
      </c>
      <c r="G114" t="s">
        <v>24</v>
      </c>
      <c r="H114" t="s">
        <v>16</v>
      </c>
      <c r="I114" t="s">
        <v>17</v>
      </c>
      <c r="L114" s="7"/>
      <c r="M114" s="4"/>
      <c r="N114">
        <v>1352</v>
      </c>
      <c r="O114">
        <v>2823</v>
      </c>
      <c r="P114">
        <v>2221</v>
      </c>
      <c r="Q114">
        <v>1267</v>
      </c>
      <c r="R114">
        <v>673</v>
      </c>
    </row>
    <row r="115" spans="1:18" x14ac:dyDescent="0.2">
      <c r="A115" t="s">
        <v>45</v>
      </c>
      <c r="B115" t="s">
        <v>10</v>
      </c>
      <c r="C115" t="s">
        <v>11</v>
      </c>
      <c r="D115" t="s">
        <v>12</v>
      </c>
      <c r="E115" t="s">
        <v>13</v>
      </c>
      <c r="F115" t="s">
        <v>22</v>
      </c>
      <c r="G115" t="s">
        <v>31</v>
      </c>
      <c r="H115" t="s">
        <v>16</v>
      </c>
      <c r="I115" t="s">
        <v>17</v>
      </c>
      <c r="L115" s="7"/>
      <c r="M115" s="4"/>
      <c r="P115">
        <v>206</v>
      </c>
      <c r="R115">
        <v>38</v>
      </c>
    </row>
    <row r="116" spans="1:18" x14ac:dyDescent="0.2">
      <c r="A116" t="s">
        <v>46</v>
      </c>
      <c r="B116" t="s">
        <v>10</v>
      </c>
      <c r="C116" t="s">
        <v>11</v>
      </c>
      <c r="D116" t="s">
        <v>12</v>
      </c>
      <c r="E116" t="s">
        <v>13</v>
      </c>
      <c r="F116" t="s">
        <v>22</v>
      </c>
      <c r="G116" t="s">
        <v>32</v>
      </c>
      <c r="H116" t="s">
        <v>16</v>
      </c>
      <c r="I116" t="s">
        <v>17</v>
      </c>
      <c r="L116" s="7"/>
      <c r="M116" s="4">
        <v>4710</v>
      </c>
      <c r="N116">
        <v>6381</v>
      </c>
      <c r="O116">
        <v>8508</v>
      </c>
      <c r="P116">
        <v>6671</v>
      </c>
      <c r="Q116">
        <v>3933</v>
      </c>
      <c r="R116">
        <v>3099</v>
      </c>
    </row>
    <row r="117" spans="1:18" x14ac:dyDescent="0.2">
      <c r="A117" t="s">
        <v>47</v>
      </c>
      <c r="B117" t="s">
        <v>10</v>
      </c>
      <c r="C117" t="s">
        <v>11</v>
      </c>
      <c r="D117" t="s">
        <v>12</v>
      </c>
      <c r="E117" t="s">
        <v>13</v>
      </c>
      <c r="F117" t="s">
        <v>14</v>
      </c>
      <c r="G117" t="s">
        <v>30</v>
      </c>
      <c r="H117" t="s">
        <v>16</v>
      </c>
      <c r="I117" t="s">
        <v>17</v>
      </c>
      <c r="L117" s="7"/>
      <c r="M117" s="4">
        <v>687690</v>
      </c>
      <c r="N117">
        <v>636163</v>
      </c>
      <c r="O117">
        <v>584636</v>
      </c>
      <c r="P117">
        <v>533109</v>
      </c>
      <c r="Q117">
        <v>481582</v>
      </c>
      <c r="R117">
        <v>430054</v>
      </c>
    </row>
    <row r="118" spans="1:18" x14ac:dyDescent="0.2">
      <c r="A118" t="s">
        <v>47</v>
      </c>
      <c r="B118" t="s">
        <v>10</v>
      </c>
      <c r="C118" t="s">
        <v>11</v>
      </c>
      <c r="D118" t="s">
        <v>12</v>
      </c>
      <c r="E118" t="s">
        <v>13</v>
      </c>
      <c r="F118" t="s">
        <v>22</v>
      </c>
      <c r="G118" t="s">
        <v>23</v>
      </c>
      <c r="H118" t="s">
        <v>16</v>
      </c>
      <c r="I118" t="s">
        <v>17</v>
      </c>
      <c r="L118" s="7"/>
      <c r="M118" s="4">
        <v>596728</v>
      </c>
      <c r="N118">
        <v>551643</v>
      </c>
      <c r="O118">
        <v>506556</v>
      </c>
      <c r="P118">
        <v>458466</v>
      </c>
      <c r="Q118">
        <v>414153</v>
      </c>
      <c r="R118">
        <v>369840</v>
      </c>
    </row>
    <row r="119" spans="1:18" x14ac:dyDescent="0.2">
      <c r="A119" t="s">
        <v>48</v>
      </c>
      <c r="B119" t="s">
        <v>10</v>
      </c>
      <c r="C119" t="s">
        <v>11</v>
      </c>
      <c r="D119" t="s">
        <v>12</v>
      </c>
      <c r="E119" t="s">
        <v>13</v>
      </c>
      <c r="F119" t="s">
        <v>14</v>
      </c>
      <c r="G119" t="s">
        <v>30</v>
      </c>
      <c r="H119" t="s">
        <v>16</v>
      </c>
      <c r="I119" t="s">
        <v>17</v>
      </c>
      <c r="L119" s="7"/>
      <c r="M119" s="4">
        <v>19047</v>
      </c>
      <c r="N119">
        <v>18317</v>
      </c>
      <c r="O119">
        <v>17702</v>
      </c>
      <c r="P119">
        <v>17043</v>
      </c>
      <c r="Q119">
        <v>17101</v>
      </c>
      <c r="R119">
        <v>16591</v>
      </c>
    </row>
    <row r="120" spans="1:18" x14ac:dyDescent="0.2">
      <c r="A120" t="s">
        <v>48</v>
      </c>
      <c r="B120" t="s">
        <v>10</v>
      </c>
      <c r="C120" t="s">
        <v>11</v>
      </c>
      <c r="D120" t="s">
        <v>12</v>
      </c>
      <c r="E120" t="s">
        <v>13</v>
      </c>
      <c r="F120" t="s">
        <v>22</v>
      </c>
      <c r="G120" t="s">
        <v>32</v>
      </c>
      <c r="H120" t="s">
        <v>16</v>
      </c>
      <c r="I120" t="s">
        <v>17</v>
      </c>
      <c r="L120" s="7"/>
      <c r="M120" s="4">
        <v>98027</v>
      </c>
      <c r="N120">
        <v>94268</v>
      </c>
      <c r="O120">
        <v>91106</v>
      </c>
      <c r="P120">
        <v>87713</v>
      </c>
      <c r="Q120">
        <v>88010</v>
      </c>
      <c r="R120">
        <v>85385</v>
      </c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0D75-B8CE-234A-AF5D-C45E0A78FF18}">
  <dimension ref="A1:AA38"/>
  <sheetViews>
    <sheetView workbookViewId="0">
      <selection sqref="A1:XFD3"/>
    </sheetView>
  </sheetViews>
  <sheetFormatPr baseColWidth="10" defaultRowHeight="16" x14ac:dyDescent="0.2"/>
  <cols>
    <col min="5" max="5" width="11.83203125" bestFit="1" customWidth="1"/>
    <col min="6" max="6" width="20.33203125" bestFit="1" customWidth="1"/>
    <col min="7" max="7" width="37" bestFit="1" customWidth="1"/>
  </cols>
  <sheetData>
    <row r="1" spans="1:22" x14ac:dyDescent="0.2">
      <c r="J1" s="24" t="s">
        <v>58</v>
      </c>
      <c r="K1" s="24"/>
      <c r="L1" s="24"/>
      <c r="M1" s="24"/>
      <c r="N1" s="24"/>
      <c r="S1" s="24" t="s">
        <v>55</v>
      </c>
      <c r="T1" s="24"/>
      <c r="U1" s="24"/>
      <c r="V1" s="24"/>
    </row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>
        <v>1990</v>
      </c>
      <c r="K2">
        <v>1991</v>
      </c>
      <c r="L2">
        <v>1992</v>
      </c>
      <c r="M2">
        <v>1993</v>
      </c>
      <c r="N2">
        <v>1994</v>
      </c>
      <c r="P2" t="s">
        <v>59</v>
      </c>
      <c r="Q2" t="s">
        <v>54</v>
      </c>
      <c r="S2">
        <v>1990</v>
      </c>
      <c r="T2">
        <v>1991</v>
      </c>
      <c r="U2">
        <v>1992</v>
      </c>
      <c r="V2">
        <v>1993</v>
      </c>
    </row>
    <row r="3" spans="1:22" x14ac:dyDescent="0.2">
      <c r="A3" s="2" t="s">
        <v>25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26</v>
      </c>
      <c r="H3" s="2" t="s">
        <v>16</v>
      </c>
      <c r="I3" s="2" t="s">
        <v>17</v>
      </c>
      <c r="J3" s="6"/>
      <c r="K3" s="2"/>
      <c r="L3" s="2"/>
      <c r="M3" s="2">
        <v>463272</v>
      </c>
      <c r="N3" s="2">
        <v>373872</v>
      </c>
      <c r="Q3">
        <f t="shared" ref="Q3:Q11" si="0">M3/$P$11</f>
        <v>0.11249995446791201</v>
      </c>
      <c r="S3">
        <f t="shared" ref="S3:S11" si="1">$Q3*J$11</f>
        <v>459934.01385098253</v>
      </c>
      <c r="T3">
        <f t="shared" ref="T3:T11" si="2">$Q3*K$11</f>
        <v>459934.01385098253</v>
      </c>
      <c r="U3">
        <f t="shared" ref="U3:U11" si="3">$Q3*L$11</f>
        <v>459934.01385098253</v>
      </c>
      <c r="V3" s="21">
        <f>M3</f>
        <v>463272</v>
      </c>
    </row>
    <row r="4" spans="1:22" x14ac:dyDescent="0.2">
      <c r="A4" s="2" t="s">
        <v>25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14</v>
      </c>
      <c r="G4" s="2" t="s">
        <v>27</v>
      </c>
      <c r="H4" s="2" t="s">
        <v>16</v>
      </c>
      <c r="I4" s="2" t="s">
        <v>17</v>
      </c>
      <c r="J4" s="6"/>
      <c r="K4" s="2"/>
      <c r="L4" s="2"/>
      <c r="M4" s="2">
        <v>401502</v>
      </c>
      <c r="N4" s="2">
        <v>324114</v>
      </c>
      <c r="Q4">
        <f t="shared" si="0"/>
        <v>9.7499863403736065E-2</v>
      </c>
      <c r="S4">
        <f t="shared" si="1"/>
        <v>398609.08155294775</v>
      </c>
      <c r="T4">
        <f t="shared" si="2"/>
        <v>398609.08155294775</v>
      </c>
      <c r="U4">
        <f t="shared" si="3"/>
        <v>398609.08155294775</v>
      </c>
      <c r="V4" s="21">
        <f t="shared" ref="V4:V15" si="4">M4</f>
        <v>401502</v>
      </c>
    </row>
    <row r="5" spans="1:22" x14ac:dyDescent="0.2">
      <c r="A5" s="2" t="s">
        <v>25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6"/>
      <c r="K5" s="2"/>
      <c r="L5" s="2"/>
      <c r="M5" s="2">
        <v>924897</v>
      </c>
      <c r="N5" s="2">
        <v>746943</v>
      </c>
      <c r="Q5">
        <f t="shared" si="0"/>
        <v>0.22459995507500652</v>
      </c>
      <c r="S5">
        <f t="shared" si="1"/>
        <v>918232.89473296946</v>
      </c>
      <c r="T5">
        <f t="shared" si="2"/>
        <v>918232.89473296946</v>
      </c>
      <c r="U5">
        <f t="shared" si="3"/>
        <v>918232.89473296946</v>
      </c>
      <c r="V5" s="21">
        <f t="shared" si="4"/>
        <v>924897</v>
      </c>
    </row>
    <row r="6" spans="1:22" x14ac:dyDescent="0.2">
      <c r="A6" s="2" t="s">
        <v>25</v>
      </c>
      <c r="B6" s="2" t="s">
        <v>10</v>
      </c>
      <c r="C6" s="2" t="s">
        <v>11</v>
      </c>
      <c r="D6" s="2" t="s">
        <v>12</v>
      </c>
      <c r="E6" s="2" t="s">
        <v>13</v>
      </c>
      <c r="F6" s="2" t="s">
        <v>14</v>
      </c>
      <c r="G6" s="2" t="s">
        <v>18</v>
      </c>
      <c r="H6" s="2" t="s">
        <v>16</v>
      </c>
      <c r="I6" s="2" t="s">
        <v>17</v>
      </c>
      <c r="J6" s="6"/>
      <c r="K6" s="2"/>
      <c r="L6" s="2"/>
      <c r="M6" s="2">
        <v>293612</v>
      </c>
      <c r="N6" s="2">
        <v>237160</v>
      </c>
      <c r="Q6">
        <f t="shared" si="0"/>
        <v>7.1300092885459479E-2</v>
      </c>
      <c r="S6">
        <f t="shared" si="1"/>
        <v>291496.45494399552</v>
      </c>
      <c r="T6">
        <f t="shared" si="2"/>
        <v>291496.45494399552</v>
      </c>
      <c r="U6">
        <f t="shared" si="3"/>
        <v>291496.45494399552</v>
      </c>
      <c r="V6" s="21">
        <f t="shared" si="4"/>
        <v>293612</v>
      </c>
    </row>
    <row r="7" spans="1:22" x14ac:dyDescent="0.2">
      <c r="A7" s="2" t="s">
        <v>25</v>
      </c>
      <c r="B7" s="2" t="s">
        <v>10</v>
      </c>
      <c r="C7" s="2" t="s">
        <v>11</v>
      </c>
      <c r="D7" s="2" t="s">
        <v>12</v>
      </c>
      <c r="E7" s="2" t="s">
        <v>13</v>
      </c>
      <c r="F7" s="2" t="s">
        <v>14</v>
      </c>
      <c r="G7" s="2" t="s">
        <v>19</v>
      </c>
      <c r="H7" s="2" t="s">
        <v>16</v>
      </c>
      <c r="I7" s="2" t="s">
        <v>17</v>
      </c>
      <c r="J7" s="6"/>
      <c r="K7" s="2"/>
      <c r="L7" s="2"/>
      <c r="M7" s="2">
        <v>958253</v>
      </c>
      <c r="N7" s="2">
        <v>773652</v>
      </c>
      <c r="Q7">
        <f t="shared" si="0"/>
        <v>0.23270005281722206</v>
      </c>
      <c r="S7">
        <f t="shared" si="1"/>
        <v>951348.55673286016</v>
      </c>
      <c r="T7">
        <f t="shared" si="2"/>
        <v>951348.55673286016</v>
      </c>
      <c r="U7">
        <f t="shared" si="3"/>
        <v>951348.55673286016</v>
      </c>
      <c r="V7" s="21">
        <f t="shared" si="4"/>
        <v>958253</v>
      </c>
    </row>
    <row r="8" spans="1:22" x14ac:dyDescent="0.2">
      <c r="A8" s="2" t="s">
        <v>25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14</v>
      </c>
      <c r="G8" s="2" t="s">
        <v>20</v>
      </c>
      <c r="H8" s="2" t="s">
        <v>16</v>
      </c>
      <c r="I8" s="2" t="s">
        <v>17</v>
      </c>
      <c r="J8" s="6"/>
      <c r="K8" s="2"/>
      <c r="L8" s="2"/>
      <c r="M8" s="2">
        <v>378030</v>
      </c>
      <c r="N8" s="2">
        <v>305086</v>
      </c>
      <c r="Q8">
        <f t="shared" si="0"/>
        <v>9.1799974502030729E-2</v>
      </c>
      <c r="S8">
        <f t="shared" si="1"/>
        <v>375306.20295655023</v>
      </c>
      <c r="T8">
        <f t="shared" si="2"/>
        <v>375306.20295655023</v>
      </c>
      <c r="U8">
        <f t="shared" si="3"/>
        <v>375306.20295655023</v>
      </c>
      <c r="V8" s="21">
        <f t="shared" si="4"/>
        <v>378030</v>
      </c>
    </row>
    <row r="9" spans="1:22" x14ac:dyDescent="0.2">
      <c r="A9" s="2" t="s">
        <v>25</v>
      </c>
      <c r="B9" s="2" t="s">
        <v>10</v>
      </c>
      <c r="C9" s="2" t="s">
        <v>11</v>
      </c>
      <c r="D9" s="2" t="s">
        <v>12</v>
      </c>
      <c r="E9" s="2" t="s">
        <v>13</v>
      </c>
      <c r="F9" s="2" t="s">
        <v>14</v>
      </c>
      <c r="G9" s="2" t="s">
        <v>28</v>
      </c>
      <c r="H9" s="2" t="s">
        <v>16</v>
      </c>
      <c r="I9" s="2" t="s">
        <v>17</v>
      </c>
      <c r="J9" s="6"/>
      <c r="K9" s="2"/>
      <c r="L9" s="2"/>
      <c r="M9" s="2">
        <v>416739</v>
      </c>
      <c r="N9" s="2">
        <v>336530</v>
      </c>
      <c r="Q9">
        <f t="shared" si="0"/>
        <v>0.10119998300135383</v>
      </c>
      <c r="S9">
        <f t="shared" si="1"/>
        <v>413736.29530436685</v>
      </c>
      <c r="T9">
        <f t="shared" si="2"/>
        <v>413736.29530436685</v>
      </c>
      <c r="U9">
        <f t="shared" si="3"/>
        <v>413736.29530436685</v>
      </c>
      <c r="V9" s="21">
        <f t="shared" si="4"/>
        <v>416739</v>
      </c>
    </row>
    <row r="10" spans="1:22" x14ac:dyDescent="0.2">
      <c r="A10" s="2" t="s">
        <v>25</v>
      </c>
      <c r="B10" s="2" t="s">
        <v>10</v>
      </c>
      <c r="C10" s="2" t="s">
        <v>11</v>
      </c>
      <c r="D10" s="2" t="s">
        <v>12</v>
      </c>
      <c r="E10" s="2" t="s">
        <v>13</v>
      </c>
      <c r="F10" s="2" t="s">
        <v>14</v>
      </c>
      <c r="G10" s="2" t="s">
        <v>29</v>
      </c>
      <c r="H10" s="2" t="s">
        <v>16</v>
      </c>
      <c r="I10" s="2" t="s">
        <v>17</v>
      </c>
      <c r="J10" s="6"/>
      <c r="K10" s="2"/>
      <c r="L10" s="2"/>
      <c r="M10" s="2">
        <v>144541</v>
      </c>
      <c r="N10" s="2">
        <v>116734</v>
      </c>
      <c r="Q10">
        <f t="shared" si="0"/>
        <v>3.5100018819929697E-2</v>
      </c>
      <c r="S10">
        <f t="shared" si="1"/>
        <v>143499.54734159386</v>
      </c>
      <c r="T10">
        <f t="shared" si="2"/>
        <v>143499.54734159386</v>
      </c>
      <c r="U10">
        <f t="shared" si="3"/>
        <v>143499.54734159386</v>
      </c>
      <c r="V10" s="21">
        <f t="shared" si="4"/>
        <v>144541</v>
      </c>
    </row>
    <row r="11" spans="1:22" x14ac:dyDescent="0.2">
      <c r="A11" s="13" t="s">
        <v>25</v>
      </c>
      <c r="B11" s="13" t="s">
        <v>10</v>
      </c>
      <c r="C11" s="13" t="s">
        <v>11</v>
      </c>
      <c r="D11" s="13" t="s">
        <v>12</v>
      </c>
      <c r="E11" s="13" t="s">
        <v>13</v>
      </c>
      <c r="F11" s="13" t="s">
        <v>14</v>
      </c>
      <c r="G11" s="13" t="s">
        <v>30</v>
      </c>
      <c r="H11" s="13" t="s">
        <v>16</v>
      </c>
      <c r="I11" s="13" t="s">
        <v>17</v>
      </c>
      <c r="J11" s="14">
        <v>4088304</v>
      </c>
      <c r="K11" s="13">
        <v>4088304</v>
      </c>
      <c r="L11" s="13">
        <v>4088304</v>
      </c>
      <c r="M11" s="13">
        <v>137129</v>
      </c>
      <c r="N11" s="13">
        <v>110795</v>
      </c>
      <c r="O11" s="15"/>
      <c r="P11" s="15">
        <f>SUM(M3:M11)</f>
        <v>4117975</v>
      </c>
      <c r="Q11" s="15">
        <f t="shared" si="0"/>
        <v>3.3300105027349605E-2</v>
      </c>
      <c r="R11" s="15"/>
      <c r="S11" s="15">
        <f t="shared" si="1"/>
        <v>136140.95258373351</v>
      </c>
      <c r="T11" s="15">
        <f t="shared" si="2"/>
        <v>136140.95258373351</v>
      </c>
      <c r="U11" s="15">
        <f t="shared" si="3"/>
        <v>136140.95258373351</v>
      </c>
      <c r="V11" s="22">
        <f t="shared" si="4"/>
        <v>137129</v>
      </c>
    </row>
    <row r="12" spans="1:22" x14ac:dyDescent="0.2">
      <c r="A12" s="16" t="s">
        <v>25</v>
      </c>
      <c r="B12" s="16" t="s">
        <v>10</v>
      </c>
      <c r="C12" s="16" t="s">
        <v>11</v>
      </c>
      <c r="D12" s="16" t="s">
        <v>12</v>
      </c>
      <c r="E12" s="16" t="s">
        <v>13</v>
      </c>
      <c r="F12" s="16" t="s">
        <v>22</v>
      </c>
      <c r="G12" s="16" t="s">
        <v>23</v>
      </c>
      <c r="H12" s="16" t="s">
        <v>16</v>
      </c>
      <c r="I12" s="16" t="s">
        <v>17</v>
      </c>
      <c r="J12" s="17"/>
      <c r="K12" s="16"/>
      <c r="L12" s="16"/>
      <c r="M12" s="16">
        <v>3561686</v>
      </c>
      <c r="N12" s="16">
        <v>3306379</v>
      </c>
      <c r="O12" s="18"/>
      <c r="P12" s="18"/>
      <c r="Q12" s="18">
        <f>M12/$P$15</f>
        <v>0.80146526707663057</v>
      </c>
      <c r="R12" s="18"/>
      <c r="S12" s="18">
        <f t="shared" ref="S12:U15" si="5">$Q12*J$15</f>
        <v>3536023.082148206</v>
      </c>
      <c r="T12" s="18">
        <f t="shared" si="5"/>
        <v>3536023.082148206</v>
      </c>
      <c r="U12" s="18">
        <f t="shared" si="5"/>
        <v>3536023.082148206</v>
      </c>
      <c r="V12" s="23">
        <f t="shared" si="4"/>
        <v>3561686</v>
      </c>
    </row>
    <row r="13" spans="1:22" x14ac:dyDescent="0.2">
      <c r="A13" s="2" t="s">
        <v>25</v>
      </c>
      <c r="B13" s="2" t="s">
        <v>10</v>
      </c>
      <c r="C13" s="2" t="s">
        <v>11</v>
      </c>
      <c r="D13" s="2" t="s">
        <v>12</v>
      </c>
      <c r="E13" s="2" t="s">
        <v>13</v>
      </c>
      <c r="F13" s="2" t="s">
        <v>22</v>
      </c>
      <c r="G13" s="2" t="s">
        <v>24</v>
      </c>
      <c r="H13" s="2" t="s">
        <v>16</v>
      </c>
      <c r="I13" s="2" t="s">
        <v>17</v>
      </c>
      <c r="J13" s="6"/>
      <c r="K13" s="2"/>
      <c r="L13" s="2"/>
      <c r="M13" s="2">
        <v>552905</v>
      </c>
      <c r="N13" s="2">
        <v>750730</v>
      </c>
      <c r="Q13">
        <f>M13/$P$15</f>
        <v>0.12441696249837983</v>
      </c>
      <c r="S13">
        <f t="shared" si="5"/>
        <v>548921.16886080184</v>
      </c>
      <c r="T13">
        <f t="shared" si="5"/>
        <v>548921.16886080184</v>
      </c>
      <c r="U13">
        <f t="shared" si="5"/>
        <v>548921.16886080184</v>
      </c>
      <c r="V13" s="21">
        <f t="shared" si="4"/>
        <v>552905</v>
      </c>
    </row>
    <row r="14" spans="1:22" x14ac:dyDescent="0.2">
      <c r="A14" s="2" t="s">
        <v>25</v>
      </c>
      <c r="B14" s="2" t="s">
        <v>10</v>
      </c>
      <c r="C14" s="2" t="s">
        <v>11</v>
      </c>
      <c r="D14" s="2" t="s">
        <v>12</v>
      </c>
      <c r="E14" s="2" t="s">
        <v>13</v>
      </c>
      <c r="F14" s="2" t="s">
        <v>22</v>
      </c>
      <c r="G14" s="2" t="s">
        <v>31</v>
      </c>
      <c r="H14" s="2" t="s">
        <v>16</v>
      </c>
      <c r="I14" s="2" t="s">
        <v>17</v>
      </c>
      <c r="J14" s="6"/>
      <c r="K14" s="2"/>
      <c r="L14" s="2"/>
      <c r="M14" s="2">
        <v>329377</v>
      </c>
      <c r="N14" s="2">
        <v>369285</v>
      </c>
      <c r="Q14">
        <f>M14/$P$15</f>
        <v>7.4117770424989557E-2</v>
      </c>
      <c r="S14">
        <f t="shared" si="5"/>
        <v>327003.74899099185</v>
      </c>
      <c r="T14">
        <f t="shared" si="5"/>
        <v>327003.74899099185</v>
      </c>
      <c r="U14">
        <f t="shared" si="5"/>
        <v>327003.74899099185</v>
      </c>
      <c r="V14" s="21">
        <f t="shared" si="4"/>
        <v>329377</v>
      </c>
    </row>
    <row r="15" spans="1:22" ht="17" thickBot="1" x14ac:dyDescent="0.25">
      <c r="A15" s="9" t="s">
        <v>25</v>
      </c>
      <c r="B15" s="9" t="s">
        <v>10</v>
      </c>
      <c r="C15" s="9" t="s">
        <v>11</v>
      </c>
      <c r="D15" s="9" t="s">
        <v>12</v>
      </c>
      <c r="E15" s="9" t="s">
        <v>13</v>
      </c>
      <c r="F15" s="9" t="s">
        <v>22</v>
      </c>
      <c r="G15" s="9" t="s">
        <v>32</v>
      </c>
      <c r="H15" s="9" t="s">
        <v>16</v>
      </c>
      <c r="I15" s="9" t="s">
        <v>17</v>
      </c>
      <c r="J15" s="10">
        <v>4411948</v>
      </c>
      <c r="K15" s="9">
        <v>4411948</v>
      </c>
      <c r="L15" s="9">
        <v>4411948</v>
      </c>
      <c r="M15" s="9"/>
      <c r="N15" s="9"/>
      <c r="O15" s="19"/>
      <c r="P15" s="19">
        <f>SUM(M12:M15)</f>
        <v>4443968</v>
      </c>
      <c r="Q15" s="19">
        <f>M15/$P$15</f>
        <v>0</v>
      </c>
      <c r="R15" s="19"/>
      <c r="S15" s="19">
        <f t="shared" si="5"/>
        <v>0</v>
      </c>
      <c r="T15" s="19">
        <f t="shared" si="5"/>
        <v>0</v>
      </c>
      <c r="U15" s="19">
        <f t="shared" si="5"/>
        <v>0</v>
      </c>
      <c r="V15" s="21">
        <f t="shared" si="4"/>
        <v>0</v>
      </c>
    </row>
    <row r="16" spans="1:22" ht="17" thickTop="1" x14ac:dyDescent="0.2">
      <c r="A16" s="11" t="s">
        <v>39</v>
      </c>
      <c r="B16" s="11" t="s">
        <v>10</v>
      </c>
      <c r="C16" s="11" t="s">
        <v>11</v>
      </c>
      <c r="D16" s="11" t="s">
        <v>12</v>
      </c>
      <c r="E16" s="11" t="s">
        <v>13</v>
      </c>
      <c r="F16" s="11" t="s">
        <v>14</v>
      </c>
      <c r="G16" s="11" t="s">
        <v>36</v>
      </c>
      <c r="H16" s="11" t="s">
        <v>16</v>
      </c>
      <c r="I16" s="11" t="s">
        <v>17</v>
      </c>
      <c r="J16" s="12"/>
      <c r="K16" s="11"/>
      <c r="L16" s="11"/>
      <c r="M16" s="11"/>
      <c r="N16" s="11">
        <v>1022.0021</v>
      </c>
      <c r="O16" s="20"/>
      <c r="P16" s="20"/>
      <c r="Q16" s="20">
        <f t="shared" ref="Q16:Q26" si="6">N16/$P$26</f>
        <v>6.1636921284325047E-2</v>
      </c>
      <c r="R16" s="20"/>
      <c r="S16" s="20">
        <f t="shared" ref="S16:S26" si="7">$Q16*J$26</f>
        <v>2634.6702372806267</v>
      </c>
      <c r="T16" s="20">
        <f t="shared" ref="T16:T26" si="8">$Q16*K$26</f>
        <v>2889.9087653011698</v>
      </c>
      <c r="U16" s="20">
        <f t="shared" ref="U16:U26" si="9">$Q16*L$26</f>
        <v>1527.8559801410806</v>
      </c>
      <c r="V16" s="20">
        <f t="shared" ref="V16:V26" si="10">$Q16*M$26</f>
        <v>1459.5623391586621</v>
      </c>
    </row>
    <row r="17" spans="1:27" x14ac:dyDescent="0.2">
      <c r="A17" s="2" t="s">
        <v>39</v>
      </c>
      <c r="B17" s="2" t="s">
        <v>10</v>
      </c>
      <c r="C17" s="2" t="s">
        <v>11</v>
      </c>
      <c r="D17" s="2" t="s">
        <v>12</v>
      </c>
      <c r="E17" s="2" t="s">
        <v>13</v>
      </c>
      <c r="F17" s="2" t="s">
        <v>14</v>
      </c>
      <c r="G17" s="2" t="s">
        <v>26</v>
      </c>
      <c r="H17" s="2" t="s">
        <v>16</v>
      </c>
      <c r="I17" s="2" t="s">
        <v>17</v>
      </c>
      <c r="J17" s="6"/>
      <c r="K17" s="2"/>
      <c r="L17" s="2"/>
      <c r="M17" s="2"/>
      <c r="N17" s="2">
        <v>234.00030000000001</v>
      </c>
      <c r="Q17">
        <f t="shared" si="6"/>
        <v>1.4112552284979107E-2</v>
      </c>
      <c r="S17">
        <f t="shared" si="7"/>
        <v>603.24105588896327</v>
      </c>
      <c r="T17">
        <f t="shared" si="8"/>
        <v>661.6811433685931</v>
      </c>
      <c r="U17">
        <f t="shared" si="9"/>
        <v>349.82194039504117</v>
      </c>
      <c r="V17">
        <f t="shared" si="10"/>
        <v>334.18524798709183</v>
      </c>
    </row>
    <row r="18" spans="1:27" x14ac:dyDescent="0.2">
      <c r="A18" s="2" t="s">
        <v>39</v>
      </c>
      <c r="B18" s="2" t="s">
        <v>10</v>
      </c>
      <c r="C18" s="2" t="s">
        <v>11</v>
      </c>
      <c r="D18" s="2" t="s">
        <v>12</v>
      </c>
      <c r="E18" s="2" t="s">
        <v>13</v>
      </c>
      <c r="F18" s="2" t="s">
        <v>14</v>
      </c>
      <c r="G18" s="2" t="s">
        <v>27</v>
      </c>
      <c r="H18" s="2" t="s">
        <v>16</v>
      </c>
      <c r="I18" s="2" t="s">
        <v>17</v>
      </c>
      <c r="J18" s="6"/>
      <c r="K18" s="2"/>
      <c r="L18" s="2"/>
      <c r="M18" s="2"/>
      <c r="N18" s="2">
        <v>76.999399999999994</v>
      </c>
      <c r="Q18">
        <f t="shared" si="6"/>
        <v>4.6438319028309794E-3</v>
      </c>
      <c r="S18">
        <f t="shared" si="7"/>
        <v>198.50059747280935</v>
      </c>
      <c r="T18">
        <f t="shared" si="8"/>
        <v>217.73070816873158</v>
      </c>
      <c r="U18">
        <f t="shared" si="9"/>
        <v>115.11130334984155</v>
      </c>
      <c r="V18">
        <f t="shared" si="10"/>
        <v>109.96594270971993</v>
      </c>
    </row>
    <row r="19" spans="1:27" x14ac:dyDescent="0.2">
      <c r="A19" s="2" t="s">
        <v>39</v>
      </c>
      <c r="B19" s="2" t="s">
        <v>10</v>
      </c>
      <c r="C19" s="2" t="s">
        <v>11</v>
      </c>
      <c r="D19" s="2" t="s">
        <v>12</v>
      </c>
      <c r="E19" s="2" t="s">
        <v>13</v>
      </c>
      <c r="F19" s="2" t="s">
        <v>14</v>
      </c>
      <c r="G19" s="2" t="s">
        <v>15</v>
      </c>
      <c r="H19" s="2" t="s">
        <v>16</v>
      </c>
      <c r="I19" s="2" t="s">
        <v>17</v>
      </c>
      <c r="J19" s="6"/>
      <c r="K19" s="2"/>
      <c r="L19" s="2"/>
      <c r="M19" s="2"/>
      <c r="N19" s="2">
        <v>4142.0011999999997</v>
      </c>
      <c r="Q19">
        <f t="shared" si="6"/>
        <v>0.24980398956516806</v>
      </c>
      <c r="S19">
        <f t="shared" si="7"/>
        <v>10677.871683845502</v>
      </c>
      <c r="T19">
        <f t="shared" si="8"/>
        <v>11712.310154517256</v>
      </c>
      <c r="U19">
        <f t="shared" si="9"/>
        <v>6192.1411934197895</v>
      </c>
      <c r="V19">
        <f t="shared" si="10"/>
        <v>5915.3586477659728</v>
      </c>
    </row>
    <row r="20" spans="1:27" x14ac:dyDescent="0.2">
      <c r="A20" s="2" t="s">
        <v>39</v>
      </c>
      <c r="B20" s="2" t="s">
        <v>10</v>
      </c>
      <c r="C20" s="2" t="s">
        <v>11</v>
      </c>
      <c r="D20" s="2" t="s">
        <v>12</v>
      </c>
      <c r="E20" s="2" t="s">
        <v>13</v>
      </c>
      <c r="F20" s="2" t="s">
        <v>14</v>
      </c>
      <c r="G20" s="2" t="s">
        <v>37</v>
      </c>
      <c r="H20" s="2" t="s">
        <v>16</v>
      </c>
      <c r="I20" s="2" t="s">
        <v>17</v>
      </c>
      <c r="J20" s="6"/>
      <c r="K20" s="2"/>
      <c r="L20" s="2"/>
      <c r="M20" s="2"/>
      <c r="N20" s="2">
        <v>597</v>
      </c>
      <c r="Q20">
        <f t="shared" si="6"/>
        <v>3.6005055182119536E-2</v>
      </c>
      <c r="S20">
        <f t="shared" si="7"/>
        <v>1539.0361053627325</v>
      </c>
      <c r="T20">
        <f t="shared" si="8"/>
        <v>1688.1330604749228</v>
      </c>
      <c r="U20">
        <f t="shared" si="9"/>
        <v>892.49329345235697</v>
      </c>
      <c r="V20">
        <f t="shared" si="10"/>
        <v>852.59973191612926</v>
      </c>
    </row>
    <row r="21" spans="1:27" x14ac:dyDescent="0.2">
      <c r="A21" s="2" t="s">
        <v>39</v>
      </c>
      <c r="B21" s="2" t="s">
        <v>10</v>
      </c>
      <c r="C21" s="2" t="s">
        <v>11</v>
      </c>
      <c r="D21" s="2" t="s">
        <v>12</v>
      </c>
      <c r="E21" s="2" t="s">
        <v>13</v>
      </c>
      <c r="F21" s="2" t="s">
        <v>14</v>
      </c>
      <c r="G21" s="2" t="s">
        <v>19</v>
      </c>
      <c r="H21" s="2" t="s">
        <v>16</v>
      </c>
      <c r="I21" s="2" t="s">
        <v>17</v>
      </c>
      <c r="J21" s="6"/>
      <c r="K21" s="2"/>
      <c r="L21" s="2"/>
      <c r="M21" s="2"/>
      <c r="N21" s="2">
        <v>613.00189999999998</v>
      </c>
      <c r="Q21">
        <f t="shared" si="6"/>
        <v>3.6970129373943256E-2</v>
      </c>
      <c r="S21">
        <f t="shared" si="7"/>
        <v>1580.288202271282</v>
      </c>
      <c r="T21">
        <f t="shared" si="8"/>
        <v>1733.3815301908587</v>
      </c>
      <c r="U21">
        <f t="shared" si="9"/>
        <v>916.41555213325364</v>
      </c>
      <c r="V21">
        <f t="shared" si="10"/>
        <v>875.4526894540669</v>
      </c>
    </row>
    <row r="22" spans="1:27" x14ac:dyDescent="0.2">
      <c r="A22" s="2" t="s">
        <v>39</v>
      </c>
      <c r="B22" s="2" t="s">
        <v>10</v>
      </c>
      <c r="C22" s="2" t="s">
        <v>11</v>
      </c>
      <c r="D22" s="2" t="s">
        <v>12</v>
      </c>
      <c r="E22" s="2" t="s">
        <v>13</v>
      </c>
      <c r="F22" s="2" t="s">
        <v>14</v>
      </c>
      <c r="G22" s="2" t="s">
        <v>20</v>
      </c>
      <c r="H22" s="2" t="s">
        <v>16</v>
      </c>
      <c r="I22" s="2" t="s">
        <v>17</v>
      </c>
      <c r="J22" s="6"/>
      <c r="K22" s="2"/>
      <c r="L22" s="2"/>
      <c r="M22" s="2"/>
      <c r="N22" s="2">
        <v>6639.0003999999999</v>
      </c>
      <c r="Q22">
        <f t="shared" si="6"/>
        <v>0.40039794934022394</v>
      </c>
      <c r="S22">
        <f t="shared" si="7"/>
        <v>17115.01058478664</v>
      </c>
      <c r="T22">
        <f t="shared" si="8"/>
        <v>18773.058733243277</v>
      </c>
      <c r="U22">
        <f t="shared" si="9"/>
        <v>9925.0642080862908</v>
      </c>
      <c r="V22">
        <f t="shared" si="10"/>
        <v>9481.4237206550679</v>
      </c>
    </row>
    <row r="23" spans="1:27" x14ac:dyDescent="0.2">
      <c r="A23" s="2" t="s">
        <v>39</v>
      </c>
      <c r="B23" s="2" t="s">
        <v>10</v>
      </c>
      <c r="C23" s="2" t="s">
        <v>11</v>
      </c>
      <c r="D23" s="2" t="s">
        <v>12</v>
      </c>
      <c r="E23" s="2" t="s">
        <v>13</v>
      </c>
      <c r="F23" s="2" t="s">
        <v>14</v>
      </c>
      <c r="G23" s="2" t="s">
        <v>21</v>
      </c>
      <c r="H23" s="2" t="s">
        <v>16</v>
      </c>
      <c r="I23" s="2" t="s">
        <v>17</v>
      </c>
      <c r="J23" s="6"/>
      <c r="K23" s="2"/>
      <c r="L23" s="2"/>
      <c r="M23" s="2"/>
      <c r="N23" s="2">
        <v>72.000399999999999</v>
      </c>
      <c r="Q23">
        <f t="shared" si="6"/>
        <v>4.342342336909011E-3</v>
      </c>
      <c r="S23">
        <f t="shared" si="7"/>
        <v>185.61342579658108</v>
      </c>
      <c r="T23">
        <f t="shared" si="8"/>
        <v>203.5950680191267</v>
      </c>
      <c r="U23">
        <f t="shared" si="9"/>
        <v>107.63798011036363</v>
      </c>
      <c r="V23">
        <f t="shared" si="10"/>
        <v>102.82666957764502</v>
      </c>
    </row>
    <row r="24" spans="1:27" x14ac:dyDescent="0.2">
      <c r="A24" s="2" t="s">
        <v>39</v>
      </c>
      <c r="B24" s="2" t="s">
        <v>10</v>
      </c>
      <c r="C24" s="2" t="s">
        <v>11</v>
      </c>
      <c r="D24" s="2" t="s">
        <v>12</v>
      </c>
      <c r="E24" s="2" t="s">
        <v>13</v>
      </c>
      <c r="F24" s="2" t="s">
        <v>14</v>
      </c>
      <c r="G24" s="2" t="s">
        <v>28</v>
      </c>
      <c r="H24" s="2" t="s">
        <v>16</v>
      </c>
      <c r="I24" s="2" t="s">
        <v>17</v>
      </c>
      <c r="J24" s="6"/>
      <c r="K24" s="2"/>
      <c r="L24" s="2"/>
      <c r="M24" s="2"/>
      <c r="N24" s="2">
        <v>705.99919999999997</v>
      </c>
      <c r="Q24">
        <f t="shared" si="6"/>
        <v>4.2578794228697231E-2</v>
      </c>
      <c r="S24">
        <f t="shared" si="7"/>
        <v>1820.0305848529397</v>
      </c>
      <c r="T24">
        <f t="shared" si="8"/>
        <v>1996.3493973012514</v>
      </c>
      <c r="U24">
        <f t="shared" si="9"/>
        <v>1055.4431343094293</v>
      </c>
      <c r="V24">
        <f t="shared" si="10"/>
        <v>1008.2658771407064</v>
      </c>
    </row>
    <row r="25" spans="1:27" x14ac:dyDescent="0.2">
      <c r="A25" s="2" t="s">
        <v>39</v>
      </c>
      <c r="B25" s="2" t="s">
        <v>10</v>
      </c>
      <c r="C25" s="2" t="s">
        <v>11</v>
      </c>
      <c r="D25" s="2" t="s">
        <v>12</v>
      </c>
      <c r="E25" s="2" t="s">
        <v>13</v>
      </c>
      <c r="F25" s="2" t="s">
        <v>14</v>
      </c>
      <c r="G25" s="2" t="s">
        <v>29</v>
      </c>
      <c r="H25" s="2" t="s">
        <v>16</v>
      </c>
      <c r="I25" s="2" t="s">
        <v>17</v>
      </c>
      <c r="J25" s="6"/>
      <c r="K25" s="2"/>
      <c r="L25" s="2"/>
      <c r="M25" s="2"/>
      <c r="N25" s="2">
        <v>1294.9982</v>
      </c>
      <c r="Q25">
        <f t="shared" si="6"/>
        <v>7.8101309299406146E-2</v>
      </c>
      <c r="S25">
        <f t="shared" si="7"/>
        <v>3338.4405128639014</v>
      </c>
      <c r="T25">
        <f t="shared" si="8"/>
        <v>3661.8580815335276</v>
      </c>
      <c r="U25">
        <f t="shared" si="9"/>
        <v>1935.9752236731558</v>
      </c>
      <c r="V25">
        <f t="shared" si="10"/>
        <v>1849.4390588808542</v>
      </c>
    </row>
    <row r="26" spans="1:27" x14ac:dyDescent="0.2">
      <c r="A26" s="13" t="s">
        <v>39</v>
      </c>
      <c r="B26" s="13" t="s">
        <v>10</v>
      </c>
      <c r="C26" s="13" t="s">
        <v>11</v>
      </c>
      <c r="D26" s="13" t="s">
        <v>12</v>
      </c>
      <c r="E26" s="13" t="s">
        <v>13</v>
      </c>
      <c r="F26" s="13" t="s">
        <v>14</v>
      </c>
      <c r="G26" s="13" t="s">
        <v>30</v>
      </c>
      <c r="H26" s="13" t="s">
        <v>16</v>
      </c>
      <c r="I26" s="13" t="s">
        <v>17</v>
      </c>
      <c r="J26" s="14">
        <v>42745.000599999999</v>
      </c>
      <c r="K26" s="13">
        <v>46886.001199999999</v>
      </c>
      <c r="L26" s="13">
        <v>24787.999599999999</v>
      </c>
      <c r="M26" s="13">
        <v>23680.000700000001</v>
      </c>
      <c r="N26" s="13">
        <v>1184.0019</v>
      </c>
      <c r="O26" s="15"/>
      <c r="P26" s="15">
        <f>SUM(N16:N26)</f>
        <v>16581.005000000001</v>
      </c>
      <c r="Q26" s="15">
        <f t="shared" si="6"/>
        <v>7.1407125201397623E-2</v>
      </c>
      <c r="R26" s="15"/>
      <c r="S26" s="15">
        <f t="shared" si="7"/>
        <v>3052.2976095780164</v>
      </c>
      <c r="T26" s="15">
        <f t="shared" si="8"/>
        <v>3347.994557881279</v>
      </c>
      <c r="U26" s="15">
        <f t="shared" si="9"/>
        <v>1770.039790929394</v>
      </c>
      <c r="V26" s="15">
        <f t="shared" si="10"/>
        <v>1690.9207747540834</v>
      </c>
    </row>
    <row r="32" spans="1:27" x14ac:dyDescent="0.2">
      <c r="F32" t="s">
        <v>56</v>
      </c>
      <c r="X32" s="25" t="s">
        <v>57</v>
      </c>
      <c r="Y32" s="25"/>
      <c r="Z32" s="25"/>
      <c r="AA32" s="25"/>
    </row>
    <row r="35" spans="6:27" x14ac:dyDescent="0.2">
      <c r="F35" t="s">
        <v>0</v>
      </c>
      <c r="G35" t="s">
        <v>6</v>
      </c>
      <c r="H35" t="s">
        <v>7</v>
      </c>
      <c r="I35" t="s">
        <v>8</v>
      </c>
      <c r="J35">
        <v>1990</v>
      </c>
      <c r="K35">
        <v>1991</v>
      </c>
      <c r="L35">
        <v>1992</v>
      </c>
      <c r="M35">
        <v>1993</v>
      </c>
      <c r="S35">
        <v>1990</v>
      </c>
      <c r="T35">
        <v>1991</v>
      </c>
      <c r="U35">
        <v>1992</v>
      </c>
      <c r="V35">
        <v>1993</v>
      </c>
      <c r="X35">
        <v>1990</v>
      </c>
      <c r="Y35">
        <v>1991</v>
      </c>
      <c r="Z35">
        <v>1992</v>
      </c>
      <c r="AA35">
        <v>1993</v>
      </c>
    </row>
    <row r="36" spans="6:27" x14ac:dyDescent="0.2">
      <c r="F36" t="s">
        <v>25</v>
      </c>
      <c r="G36" t="s">
        <v>14</v>
      </c>
      <c r="H36" t="s">
        <v>16</v>
      </c>
      <c r="I36" t="s">
        <v>17</v>
      </c>
      <c r="J36">
        <f>SUM(J3:J11)</f>
        <v>4088304</v>
      </c>
      <c r="K36">
        <f t="shared" ref="K36:M36" si="11">SUM(K3:K11)</f>
        <v>4088304</v>
      </c>
      <c r="L36">
        <f t="shared" si="11"/>
        <v>4088304</v>
      </c>
      <c r="M36">
        <f t="shared" si="11"/>
        <v>4117975</v>
      </c>
      <c r="S36">
        <f>SUM(S3:S11)</f>
        <v>4088304</v>
      </c>
      <c r="T36">
        <f t="shared" ref="T36:V36" si="12">SUM(T3:T11)</f>
        <v>4088304</v>
      </c>
      <c r="U36">
        <f t="shared" si="12"/>
        <v>4088304</v>
      </c>
      <c r="V36">
        <f t="shared" si="12"/>
        <v>4117975</v>
      </c>
      <c r="X36">
        <f t="shared" ref="X36:AA38" si="13">S36-J36</f>
        <v>0</v>
      </c>
      <c r="Y36">
        <f t="shared" si="13"/>
        <v>0</v>
      </c>
      <c r="Z36">
        <f t="shared" si="13"/>
        <v>0</v>
      </c>
      <c r="AA36">
        <f t="shared" si="13"/>
        <v>0</v>
      </c>
    </row>
    <row r="37" spans="6:27" x14ac:dyDescent="0.2">
      <c r="F37" t="s">
        <v>25</v>
      </c>
      <c r="G37" t="s">
        <v>22</v>
      </c>
      <c r="H37" t="s">
        <v>16</v>
      </c>
      <c r="I37" t="s">
        <v>17</v>
      </c>
      <c r="J37">
        <f>SUM(J12:J15)</f>
        <v>4411948</v>
      </c>
      <c r="K37">
        <f t="shared" ref="K37:M37" si="14">SUM(K12:K15)</f>
        <v>4411948</v>
      </c>
      <c r="L37">
        <f t="shared" si="14"/>
        <v>4411948</v>
      </c>
      <c r="M37">
        <f t="shared" si="14"/>
        <v>4443968</v>
      </c>
      <c r="S37">
        <f>SUM(S12:S15)</f>
        <v>4411948</v>
      </c>
      <c r="T37">
        <f t="shared" ref="T37:V37" si="15">SUM(T12:T15)</f>
        <v>4411948</v>
      </c>
      <c r="U37">
        <f t="shared" si="15"/>
        <v>4411948</v>
      </c>
      <c r="V37">
        <f t="shared" si="15"/>
        <v>4443968</v>
      </c>
      <c r="X37">
        <f t="shared" si="13"/>
        <v>0</v>
      </c>
      <c r="Y37">
        <f t="shared" si="13"/>
        <v>0</v>
      </c>
      <c r="Z37">
        <f t="shared" si="13"/>
        <v>0</v>
      </c>
      <c r="AA37">
        <f t="shared" si="13"/>
        <v>0</v>
      </c>
    </row>
    <row r="38" spans="6:27" x14ac:dyDescent="0.2">
      <c r="F38" t="s">
        <v>39</v>
      </c>
      <c r="G38" t="s">
        <v>14</v>
      </c>
      <c r="H38" t="s">
        <v>16</v>
      </c>
      <c r="I38" t="s">
        <v>17</v>
      </c>
      <c r="J38">
        <f>SUM(J16:J26)</f>
        <v>42745.000599999999</v>
      </c>
      <c r="K38">
        <f t="shared" ref="K38:M38" si="16">SUM(K16:K26)</f>
        <v>46886.001199999999</v>
      </c>
      <c r="L38">
        <f t="shared" si="16"/>
        <v>24787.999599999999</v>
      </c>
      <c r="M38">
        <f t="shared" si="16"/>
        <v>23680.000700000001</v>
      </c>
      <c r="S38">
        <f>SUM(S16:S26)</f>
        <v>42745.000599999999</v>
      </c>
      <c r="T38">
        <f t="shared" ref="T38:V38" si="17">SUM(T16:T26)</f>
        <v>46886.001199999992</v>
      </c>
      <c r="U38">
        <f t="shared" si="17"/>
        <v>24787.999599999996</v>
      </c>
      <c r="V38">
        <f t="shared" si="17"/>
        <v>23680.000699999997</v>
      </c>
      <c r="X38">
        <f t="shared" si="13"/>
        <v>0</v>
      </c>
      <c r="Y38">
        <f t="shared" si="13"/>
        <v>0</v>
      </c>
      <c r="Z38">
        <f t="shared" si="13"/>
        <v>0</v>
      </c>
      <c r="AA38">
        <f t="shared" si="13"/>
        <v>0</v>
      </c>
    </row>
  </sheetData>
  <mergeCells count="3">
    <mergeCell ref="S1:V1"/>
    <mergeCell ref="X32:AA32"/>
    <mergeCell ref="J1:N1"/>
  </mergeCells>
  <pageMargins left="0.75" right="0.75" top="1" bottom="1" header="0.5" footer="0.5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3BE12-968E-D34A-ABE0-3AC81C7830A5}">
  <dimension ref="A1:M25"/>
  <sheetViews>
    <sheetView topLeftCell="F1" workbookViewId="0">
      <selection activeCell="P28" sqref="P28"/>
    </sheetView>
  </sheetViews>
  <sheetFormatPr baseColWidth="10" defaultRowHeight="16" x14ac:dyDescent="0.2"/>
  <cols>
    <col min="5" max="5" width="11.83203125" bestFit="1" customWidth="1"/>
    <col min="6" max="6" width="20.33203125" bestFit="1" customWidth="1"/>
    <col min="7" max="7" width="37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1990</v>
      </c>
      <c r="K1">
        <v>1991</v>
      </c>
      <c r="L1">
        <v>1992</v>
      </c>
      <c r="M1">
        <v>1993</v>
      </c>
    </row>
    <row r="2" spans="1:13" x14ac:dyDescent="0.2">
      <c r="A2" s="2" t="s">
        <v>25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26</v>
      </c>
      <c r="H2" s="2" t="s">
        <v>16</v>
      </c>
      <c r="I2" s="2" t="s">
        <v>17</v>
      </c>
      <c r="J2" s="6">
        <f>Calculations!S3</f>
        <v>459934.01385098253</v>
      </c>
      <c r="K2" s="2">
        <f>Calculations!T3</f>
        <v>459934.01385098253</v>
      </c>
      <c r="L2" s="2">
        <f>Calculations!U3</f>
        <v>459934.01385098253</v>
      </c>
      <c r="M2" s="2">
        <v>463272</v>
      </c>
    </row>
    <row r="3" spans="1:13" x14ac:dyDescent="0.2">
      <c r="A3" s="2" t="s">
        <v>25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27</v>
      </c>
      <c r="H3" s="2" t="s">
        <v>16</v>
      </c>
      <c r="I3" s="2" t="s">
        <v>17</v>
      </c>
      <c r="J3" s="6">
        <f>Calculations!S4</f>
        <v>398609.08155294775</v>
      </c>
      <c r="K3" s="2">
        <f>Calculations!T4</f>
        <v>398609.08155294775</v>
      </c>
      <c r="L3" s="2">
        <f>Calculations!U4</f>
        <v>398609.08155294775</v>
      </c>
      <c r="M3" s="2">
        <v>401502</v>
      </c>
    </row>
    <row r="4" spans="1:13" x14ac:dyDescent="0.2">
      <c r="A4" s="2" t="s">
        <v>25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14</v>
      </c>
      <c r="G4" s="2" t="s">
        <v>15</v>
      </c>
      <c r="H4" s="2" t="s">
        <v>16</v>
      </c>
      <c r="I4" s="2" t="s">
        <v>17</v>
      </c>
      <c r="J4" s="6">
        <f>Calculations!S5</f>
        <v>918232.89473296946</v>
      </c>
      <c r="K4" s="2">
        <f>Calculations!T5</f>
        <v>918232.89473296946</v>
      </c>
      <c r="L4" s="2">
        <f>Calculations!U5</f>
        <v>918232.89473296946</v>
      </c>
      <c r="M4" s="2">
        <v>924897</v>
      </c>
    </row>
    <row r="5" spans="1:13" x14ac:dyDescent="0.2">
      <c r="A5" s="2" t="s">
        <v>25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18</v>
      </c>
      <c r="H5" s="2" t="s">
        <v>16</v>
      </c>
      <c r="I5" s="2" t="s">
        <v>17</v>
      </c>
      <c r="J5" s="6">
        <f>Calculations!S6</f>
        <v>291496.45494399552</v>
      </c>
      <c r="K5" s="2">
        <f>Calculations!T6</f>
        <v>291496.45494399552</v>
      </c>
      <c r="L5" s="2">
        <f>Calculations!U6</f>
        <v>291496.45494399552</v>
      </c>
      <c r="M5" s="2">
        <v>293612</v>
      </c>
    </row>
    <row r="6" spans="1:13" x14ac:dyDescent="0.2">
      <c r="A6" s="2" t="s">
        <v>25</v>
      </c>
      <c r="B6" s="2" t="s">
        <v>10</v>
      </c>
      <c r="C6" s="2" t="s">
        <v>11</v>
      </c>
      <c r="D6" s="2" t="s">
        <v>12</v>
      </c>
      <c r="E6" s="2" t="s">
        <v>13</v>
      </c>
      <c r="F6" s="2" t="s">
        <v>14</v>
      </c>
      <c r="G6" s="2" t="s">
        <v>19</v>
      </c>
      <c r="H6" s="2" t="s">
        <v>16</v>
      </c>
      <c r="I6" s="2" t="s">
        <v>17</v>
      </c>
      <c r="J6" s="6">
        <f>Calculations!S7</f>
        <v>951348.55673286016</v>
      </c>
      <c r="K6" s="2">
        <f>Calculations!T7</f>
        <v>951348.55673286016</v>
      </c>
      <c r="L6" s="2">
        <f>Calculations!U7</f>
        <v>951348.55673286016</v>
      </c>
      <c r="M6" s="2">
        <v>958253</v>
      </c>
    </row>
    <row r="7" spans="1:13" x14ac:dyDescent="0.2">
      <c r="A7" s="2" t="s">
        <v>25</v>
      </c>
      <c r="B7" s="2" t="s">
        <v>10</v>
      </c>
      <c r="C7" s="2" t="s">
        <v>11</v>
      </c>
      <c r="D7" s="2" t="s">
        <v>12</v>
      </c>
      <c r="E7" s="2" t="s">
        <v>13</v>
      </c>
      <c r="F7" s="2" t="s">
        <v>14</v>
      </c>
      <c r="G7" s="2" t="s">
        <v>20</v>
      </c>
      <c r="H7" s="2" t="s">
        <v>16</v>
      </c>
      <c r="I7" s="2" t="s">
        <v>17</v>
      </c>
      <c r="J7" s="6">
        <f>Calculations!S8</f>
        <v>375306.20295655023</v>
      </c>
      <c r="K7" s="2">
        <f>Calculations!T8</f>
        <v>375306.20295655023</v>
      </c>
      <c r="L7" s="2">
        <f>Calculations!U8</f>
        <v>375306.20295655023</v>
      </c>
      <c r="M7" s="2">
        <v>378030</v>
      </c>
    </row>
    <row r="8" spans="1:13" x14ac:dyDescent="0.2">
      <c r="A8" s="2" t="s">
        <v>25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14</v>
      </c>
      <c r="G8" s="2" t="s">
        <v>28</v>
      </c>
      <c r="H8" s="2" t="s">
        <v>16</v>
      </c>
      <c r="I8" s="2" t="s">
        <v>17</v>
      </c>
      <c r="J8" s="6">
        <f>Calculations!S9</f>
        <v>413736.29530436685</v>
      </c>
      <c r="K8" s="2">
        <f>Calculations!T9</f>
        <v>413736.29530436685</v>
      </c>
      <c r="L8" s="2">
        <f>Calculations!U9</f>
        <v>413736.29530436685</v>
      </c>
      <c r="M8" s="2">
        <v>416739</v>
      </c>
    </row>
    <row r="9" spans="1:13" x14ac:dyDescent="0.2">
      <c r="A9" s="2" t="s">
        <v>25</v>
      </c>
      <c r="B9" s="2" t="s">
        <v>10</v>
      </c>
      <c r="C9" s="2" t="s">
        <v>11</v>
      </c>
      <c r="D9" s="2" t="s">
        <v>12</v>
      </c>
      <c r="E9" s="2" t="s">
        <v>13</v>
      </c>
      <c r="F9" s="2" t="s">
        <v>14</v>
      </c>
      <c r="G9" s="2" t="s">
        <v>29</v>
      </c>
      <c r="H9" s="2" t="s">
        <v>16</v>
      </c>
      <c r="I9" s="2" t="s">
        <v>17</v>
      </c>
      <c r="J9" s="6">
        <f>Calculations!S10</f>
        <v>143499.54734159386</v>
      </c>
      <c r="K9" s="2">
        <f>Calculations!T10</f>
        <v>143499.54734159386</v>
      </c>
      <c r="L9" s="2">
        <f>Calculations!U10</f>
        <v>143499.54734159386</v>
      </c>
      <c r="M9" s="2">
        <v>144541</v>
      </c>
    </row>
    <row r="10" spans="1:13" x14ac:dyDescent="0.2">
      <c r="A10" s="2" t="s">
        <v>25</v>
      </c>
      <c r="B10" s="2" t="s">
        <v>10</v>
      </c>
      <c r="C10" s="2" t="s">
        <v>11</v>
      </c>
      <c r="D10" s="2" t="s">
        <v>12</v>
      </c>
      <c r="E10" s="2" t="s">
        <v>13</v>
      </c>
      <c r="F10" s="2" t="s">
        <v>14</v>
      </c>
      <c r="G10" s="2" t="s">
        <v>30</v>
      </c>
      <c r="H10" s="2" t="s">
        <v>16</v>
      </c>
      <c r="I10" s="2" t="s">
        <v>17</v>
      </c>
      <c r="J10" s="6">
        <f>Calculations!S11</f>
        <v>136140.95258373351</v>
      </c>
      <c r="K10" s="2">
        <f>Calculations!T11</f>
        <v>136140.95258373351</v>
      </c>
      <c r="L10" s="2">
        <f>Calculations!U11</f>
        <v>136140.95258373351</v>
      </c>
      <c r="M10" s="2">
        <v>137129</v>
      </c>
    </row>
    <row r="11" spans="1:13" x14ac:dyDescent="0.2">
      <c r="A11" s="2" t="s">
        <v>25</v>
      </c>
      <c r="B11" s="2" t="s">
        <v>10</v>
      </c>
      <c r="C11" s="2" t="s">
        <v>11</v>
      </c>
      <c r="D11" s="2" t="s">
        <v>12</v>
      </c>
      <c r="E11" s="2" t="s">
        <v>13</v>
      </c>
      <c r="F11" s="2" t="s">
        <v>22</v>
      </c>
      <c r="G11" s="2" t="s">
        <v>23</v>
      </c>
      <c r="H11" s="2" t="s">
        <v>16</v>
      </c>
      <c r="I11" s="2" t="s">
        <v>17</v>
      </c>
      <c r="J11" s="6">
        <f>Calculations!S12</f>
        <v>3536023.082148206</v>
      </c>
      <c r="K11" s="2">
        <f>Calculations!T12</f>
        <v>3536023.082148206</v>
      </c>
      <c r="L11" s="2">
        <f>Calculations!U12</f>
        <v>3536023.082148206</v>
      </c>
      <c r="M11" s="2">
        <v>3561686</v>
      </c>
    </row>
    <row r="12" spans="1:13" x14ac:dyDescent="0.2">
      <c r="A12" s="2" t="s">
        <v>25</v>
      </c>
      <c r="B12" s="2" t="s">
        <v>10</v>
      </c>
      <c r="C12" s="2" t="s">
        <v>11</v>
      </c>
      <c r="D12" s="2" t="s">
        <v>12</v>
      </c>
      <c r="E12" s="2" t="s">
        <v>13</v>
      </c>
      <c r="F12" s="2" t="s">
        <v>22</v>
      </c>
      <c r="G12" s="2" t="s">
        <v>24</v>
      </c>
      <c r="H12" s="2" t="s">
        <v>16</v>
      </c>
      <c r="I12" s="2" t="s">
        <v>17</v>
      </c>
      <c r="J12" s="6">
        <f>Calculations!S13</f>
        <v>548921.16886080184</v>
      </c>
      <c r="K12" s="2">
        <f>Calculations!T13</f>
        <v>548921.16886080184</v>
      </c>
      <c r="L12" s="2">
        <f>Calculations!U13</f>
        <v>548921.16886080184</v>
      </c>
      <c r="M12" s="2">
        <v>552905</v>
      </c>
    </row>
    <row r="13" spans="1:13" x14ac:dyDescent="0.2">
      <c r="A13" s="2" t="s">
        <v>25</v>
      </c>
      <c r="B13" s="2" t="s">
        <v>10</v>
      </c>
      <c r="C13" s="2" t="s">
        <v>11</v>
      </c>
      <c r="D13" s="2" t="s">
        <v>12</v>
      </c>
      <c r="E13" s="2" t="s">
        <v>13</v>
      </c>
      <c r="F13" s="2" t="s">
        <v>22</v>
      </c>
      <c r="G13" s="2" t="s">
        <v>31</v>
      </c>
      <c r="H13" s="2" t="s">
        <v>16</v>
      </c>
      <c r="I13" s="2" t="s">
        <v>17</v>
      </c>
      <c r="J13" s="6">
        <f>Calculations!S14</f>
        <v>327003.74899099185</v>
      </c>
      <c r="K13" s="2">
        <f>Calculations!T14</f>
        <v>327003.74899099185</v>
      </c>
      <c r="L13" s="2">
        <f>Calculations!U14</f>
        <v>327003.74899099185</v>
      </c>
      <c r="M13" s="2">
        <v>329377</v>
      </c>
    </row>
    <row r="14" spans="1:13" ht="17" thickBot="1" x14ac:dyDescent="0.25">
      <c r="A14" s="9" t="s">
        <v>25</v>
      </c>
      <c r="B14" s="9" t="s">
        <v>10</v>
      </c>
      <c r="C14" s="9" t="s">
        <v>11</v>
      </c>
      <c r="D14" s="9" t="s">
        <v>12</v>
      </c>
      <c r="E14" s="9" t="s">
        <v>13</v>
      </c>
      <c r="F14" s="9" t="s">
        <v>22</v>
      </c>
      <c r="G14" s="9" t="s">
        <v>32</v>
      </c>
      <c r="H14" s="9" t="s">
        <v>16</v>
      </c>
      <c r="I14" s="9" t="s">
        <v>17</v>
      </c>
      <c r="J14" s="10">
        <f>Calculations!S15</f>
        <v>0</v>
      </c>
      <c r="K14" s="9">
        <f>Calculations!T15</f>
        <v>0</v>
      </c>
      <c r="L14" s="9">
        <f>Calculations!U15</f>
        <v>0</v>
      </c>
      <c r="M14" s="9">
        <v>0</v>
      </c>
    </row>
    <row r="15" spans="1:13" ht="17" thickTop="1" x14ac:dyDescent="0.2">
      <c r="A15" s="11" t="s">
        <v>39</v>
      </c>
      <c r="B15" s="11" t="s">
        <v>10</v>
      </c>
      <c r="C15" s="11" t="s">
        <v>11</v>
      </c>
      <c r="D15" s="11" t="s">
        <v>12</v>
      </c>
      <c r="E15" s="11" t="s">
        <v>13</v>
      </c>
      <c r="F15" s="11" t="s">
        <v>14</v>
      </c>
      <c r="G15" s="11" t="s">
        <v>36</v>
      </c>
      <c r="H15" s="11" t="s">
        <v>16</v>
      </c>
      <c r="I15" s="11" t="s">
        <v>17</v>
      </c>
      <c r="J15" s="12">
        <f>Calculations!S16</f>
        <v>2634.6702372806267</v>
      </c>
      <c r="K15" s="11">
        <f>Calculations!T16</f>
        <v>2889.9087653011698</v>
      </c>
      <c r="L15" s="11">
        <f>Calculations!U16</f>
        <v>1527.8559801410806</v>
      </c>
      <c r="M15" s="11">
        <f>Calculations!V16</f>
        <v>1459.5623391586621</v>
      </c>
    </row>
    <row r="16" spans="1:13" x14ac:dyDescent="0.2">
      <c r="A16" s="2" t="s">
        <v>39</v>
      </c>
      <c r="B16" s="2" t="s">
        <v>10</v>
      </c>
      <c r="C16" s="2" t="s">
        <v>11</v>
      </c>
      <c r="D16" s="2" t="s">
        <v>12</v>
      </c>
      <c r="E16" s="2" t="s">
        <v>13</v>
      </c>
      <c r="F16" s="2" t="s">
        <v>14</v>
      </c>
      <c r="G16" s="2" t="s">
        <v>26</v>
      </c>
      <c r="H16" s="2" t="s">
        <v>16</v>
      </c>
      <c r="I16" s="2" t="s">
        <v>17</v>
      </c>
      <c r="J16" s="6">
        <f>Calculations!S17</f>
        <v>603.24105588896327</v>
      </c>
      <c r="K16" s="2">
        <f>Calculations!T17</f>
        <v>661.6811433685931</v>
      </c>
      <c r="L16" s="2">
        <f>Calculations!U17</f>
        <v>349.82194039504117</v>
      </c>
      <c r="M16" s="2">
        <f>Calculations!V17</f>
        <v>334.18524798709183</v>
      </c>
    </row>
    <row r="17" spans="1:13" x14ac:dyDescent="0.2">
      <c r="A17" s="2" t="s">
        <v>39</v>
      </c>
      <c r="B17" s="2" t="s">
        <v>10</v>
      </c>
      <c r="C17" s="2" t="s">
        <v>11</v>
      </c>
      <c r="D17" s="2" t="s">
        <v>12</v>
      </c>
      <c r="E17" s="2" t="s">
        <v>13</v>
      </c>
      <c r="F17" s="2" t="s">
        <v>14</v>
      </c>
      <c r="G17" s="2" t="s">
        <v>27</v>
      </c>
      <c r="H17" s="2" t="s">
        <v>16</v>
      </c>
      <c r="I17" s="2" t="s">
        <v>17</v>
      </c>
      <c r="J17" s="6">
        <f>Calculations!S18</f>
        <v>198.50059747280935</v>
      </c>
      <c r="K17" s="2">
        <f>Calculations!T18</f>
        <v>217.73070816873158</v>
      </c>
      <c r="L17" s="2">
        <f>Calculations!U18</f>
        <v>115.11130334984155</v>
      </c>
      <c r="M17" s="2">
        <f>Calculations!V18</f>
        <v>109.96594270971993</v>
      </c>
    </row>
    <row r="18" spans="1:13" x14ac:dyDescent="0.2">
      <c r="A18" s="2" t="s">
        <v>39</v>
      </c>
      <c r="B18" s="2" t="s">
        <v>10</v>
      </c>
      <c r="C18" s="2" t="s">
        <v>11</v>
      </c>
      <c r="D18" s="2" t="s">
        <v>12</v>
      </c>
      <c r="E18" s="2" t="s">
        <v>13</v>
      </c>
      <c r="F18" s="2" t="s">
        <v>14</v>
      </c>
      <c r="G18" s="2" t="s">
        <v>15</v>
      </c>
      <c r="H18" s="2" t="s">
        <v>16</v>
      </c>
      <c r="I18" s="2" t="s">
        <v>17</v>
      </c>
      <c r="J18" s="6">
        <f>Calculations!S19</f>
        <v>10677.871683845502</v>
      </c>
      <c r="K18" s="2">
        <f>Calculations!T19</f>
        <v>11712.310154517256</v>
      </c>
      <c r="L18" s="2">
        <f>Calculations!U19</f>
        <v>6192.1411934197895</v>
      </c>
      <c r="M18" s="2">
        <f>Calculations!V19</f>
        <v>5915.3586477659728</v>
      </c>
    </row>
    <row r="19" spans="1:13" x14ac:dyDescent="0.2">
      <c r="A19" s="2" t="s">
        <v>39</v>
      </c>
      <c r="B19" s="2" t="s">
        <v>10</v>
      </c>
      <c r="C19" s="2" t="s">
        <v>11</v>
      </c>
      <c r="D19" s="2" t="s">
        <v>12</v>
      </c>
      <c r="E19" s="2" t="s">
        <v>13</v>
      </c>
      <c r="F19" s="2" t="s">
        <v>14</v>
      </c>
      <c r="G19" s="2" t="s">
        <v>37</v>
      </c>
      <c r="H19" s="2" t="s">
        <v>16</v>
      </c>
      <c r="I19" s="2" t="s">
        <v>17</v>
      </c>
      <c r="J19" s="6">
        <f>Calculations!S20</f>
        <v>1539.0361053627325</v>
      </c>
      <c r="K19" s="2">
        <f>Calculations!T20</f>
        <v>1688.1330604749228</v>
      </c>
      <c r="L19" s="2">
        <f>Calculations!U20</f>
        <v>892.49329345235697</v>
      </c>
      <c r="M19" s="2">
        <f>Calculations!V20</f>
        <v>852.59973191612926</v>
      </c>
    </row>
    <row r="20" spans="1:13" x14ac:dyDescent="0.2">
      <c r="A20" s="2" t="s">
        <v>39</v>
      </c>
      <c r="B20" s="2" t="s">
        <v>10</v>
      </c>
      <c r="C20" s="2" t="s">
        <v>11</v>
      </c>
      <c r="D20" s="2" t="s">
        <v>12</v>
      </c>
      <c r="E20" s="2" t="s">
        <v>13</v>
      </c>
      <c r="F20" s="2" t="s">
        <v>14</v>
      </c>
      <c r="G20" s="2" t="s">
        <v>19</v>
      </c>
      <c r="H20" s="2" t="s">
        <v>16</v>
      </c>
      <c r="I20" s="2" t="s">
        <v>17</v>
      </c>
      <c r="J20" s="6">
        <f>Calculations!S21</f>
        <v>1580.288202271282</v>
      </c>
      <c r="K20" s="2">
        <f>Calculations!T21</f>
        <v>1733.3815301908587</v>
      </c>
      <c r="L20" s="2">
        <f>Calculations!U21</f>
        <v>916.41555213325364</v>
      </c>
      <c r="M20" s="2">
        <f>Calculations!V21</f>
        <v>875.4526894540669</v>
      </c>
    </row>
    <row r="21" spans="1:13" x14ac:dyDescent="0.2">
      <c r="A21" s="2" t="s">
        <v>39</v>
      </c>
      <c r="B21" s="2" t="s">
        <v>10</v>
      </c>
      <c r="C21" s="2" t="s">
        <v>11</v>
      </c>
      <c r="D21" s="2" t="s">
        <v>12</v>
      </c>
      <c r="E21" s="2" t="s">
        <v>13</v>
      </c>
      <c r="F21" s="2" t="s">
        <v>14</v>
      </c>
      <c r="G21" s="2" t="s">
        <v>20</v>
      </c>
      <c r="H21" s="2" t="s">
        <v>16</v>
      </c>
      <c r="I21" s="2" t="s">
        <v>17</v>
      </c>
      <c r="J21" s="6">
        <f>Calculations!S22</f>
        <v>17115.01058478664</v>
      </c>
      <c r="K21" s="2">
        <f>Calculations!T22</f>
        <v>18773.058733243277</v>
      </c>
      <c r="L21" s="2">
        <f>Calculations!U22</f>
        <v>9925.0642080862908</v>
      </c>
      <c r="M21" s="2">
        <f>Calculations!V22</f>
        <v>9481.4237206550679</v>
      </c>
    </row>
    <row r="22" spans="1:13" x14ac:dyDescent="0.2">
      <c r="A22" s="2" t="s">
        <v>39</v>
      </c>
      <c r="B22" s="2" t="s">
        <v>10</v>
      </c>
      <c r="C22" s="2" t="s">
        <v>11</v>
      </c>
      <c r="D22" s="2" t="s">
        <v>12</v>
      </c>
      <c r="E22" s="2" t="s">
        <v>13</v>
      </c>
      <c r="F22" s="2" t="s">
        <v>14</v>
      </c>
      <c r="G22" s="2" t="s">
        <v>21</v>
      </c>
      <c r="H22" s="2" t="s">
        <v>16</v>
      </c>
      <c r="I22" s="2" t="s">
        <v>17</v>
      </c>
      <c r="J22" s="6">
        <f>Calculations!S23</f>
        <v>185.61342579658108</v>
      </c>
      <c r="K22" s="2">
        <f>Calculations!T23</f>
        <v>203.5950680191267</v>
      </c>
      <c r="L22" s="2">
        <f>Calculations!U23</f>
        <v>107.63798011036363</v>
      </c>
      <c r="M22" s="2">
        <f>Calculations!V23</f>
        <v>102.82666957764502</v>
      </c>
    </row>
    <row r="23" spans="1:13" x14ac:dyDescent="0.2">
      <c r="A23" s="2" t="s">
        <v>39</v>
      </c>
      <c r="B23" s="2" t="s">
        <v>10</v>
      </c>
      <c r="C23" s="2" t="s">
        <v>11</v>
      </c>
      <c r="D23" s="2" t="s">
        <v>12</v>
      </c>
      <c r="E23" s="2" t="s">
        <v>13</v>
      </c>
      <c r="F23" s="2" t="s">
        <v>14</v>
      </c>
      <c r="G23" s="2" t="s">
        <v>28</v>
      </c>
      <c r="H23" s="2" t="s">
        <v>16</v>
      </c>
      <c r="I23" s="2" t="s">
        <v>17</v>
      </c>
      <c r="J23" s="6">
        <f>Calculations!S24</f>
        <v>1820.0305848529397</v>
      </c>
      <c r="K23" s="2">
        <f>Calculations!T24</f>
        <v>1996.3493973012514</v>
      </c>
      <c r="L23" s="2">
        <f>Calculations!U24</f>
        <v>1055.4431343094293</v>
      </c>
      <c r="M23" s="2">
        <f>Calculations!V24</f>
        <v>1008.2658771407064</v>
      </c>
    </row>
    <row r="24" spans="1:13" x14ac:dyDescent="0.2">
      <c r="A24" s="2" t="s">
        <v>39</v>
      </c>
      <c r="B24" s="2" t="s">
        <v>10</v>
      </c>
      <c r="C24" s="2" t="s">
        <v>11</v>
      </c>
      <c r="D24" s="2" t="s">
        <v>12</v>
      </c>
      <c r="E24" s="2" t="s">
        <v>13</v>
      </c>
      <c r="F24" s="2" t="s">
        <v>14</v>
      </c>
      <c r="G24" s="2" t="s">
        <v>29</v>
      </c>
      <c r="H24" s="2" t="s">
        <v>16</v>
      </c>
      <c r="I24" s="2" t="s">
        <v>17</v>
      </c>
      <c r="J24" s="6">
        <f>Calculations!S25</f>
        <v>3338.4405128639014</v>
      </c>
      <c r="K24" s="2">
        <f>Calculations!T25</f>
        <v>3661.8580815335276</v>
      </c>
      <c r="L24" s="2">
        <f>Calculations!U25</f>
        <v>1935.9752236731558</v>
      </c>
      <c r="M24" s="2">
        <f>Calculations!V25</f>
        <v>1849.4390588808542</v>
      </c>
    </row>
    <row r="25" spans="1:13" x14ac:dyDescent="0.2">
      <c r="A25" s="2" t="s">
        <v>39</v>
      </c>
      <c r="B25" s="2" t="s">
        <v>10</v>
      </c>
      <c r="C25" s="2" t="s">
        <v>11</v>
      </c>
      <c r="D25" s="2" t="s">
        <v>12</v>
      </c>
      <c r="E25" s="2" t="s">
        <v>13</v>
      </c>
      <c r="F25" s="2" t="s">
        <v>14</v>
      </c>
      <c r="G25" s="2" t="s">
        <v>30</v>
      </c>
      <c r="H25" s="2" t="s">
        <v>16</v>
      </c>
      <c r="I25" s="2" t="s">
        <v>17</v>
      </c>
      <c r="J25" s="6">
        <f>Calculations!S26</f>
        <v>3052.2976095780164</v>
      </c>
      <c r="K25" s="2">
        <f>Calculations!T26</f>
        <v>3347.994557881279</v>
      </c>
      <c r="L25" s="2">
        <f>Calculations!U26</f>
        <v>1770.039790929394</v>
      </c>
      <c r="M25" s="2">
        <f>Calculations!V26</f>
        <v>1690.9207747540834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FoSUN Heat 1987-1995</vt:lpstr>
      <vt:lpstr>Calculations</vt:lpstr>
      <vt:lpstr>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Heun</cp:lastModifiedBy>
  <dcterms:created xsi:type="dcterms:W3CDTF">2023-12-04T19:19:40Z</dcterms:created>
  <dcterms:modified xsi:type="dcterms:W3CDTF">2023-12-04T20:41:05Z</dcterms:modified>
</cp:coreProperties>
</file>