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hi_constants" sheetId="1" r:id="rId1"/>
    <sheet name="temp_calcs" sheetId="2" r:id="rId2"/>
    <sheet name="Serrenho_201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" l="1"/>
  <c r="B35" i="1"/>
  <c r="B48" i="1"/>
  <c r="B53" i="1"/>
  <c r="B73" i="1"/>
  <c r="B41" i="1"/>
  <c r="B40" i="1"/>
  <c r="B39" i="1"/>
  <c r="B38" i="1"/>
  <c r="B81" i="1"/>
  <c r="B63" i="1"/>
  <c r="B46" i="1"/>
  <c r="B58" i="1"/>
  <c r="B56" i="1"/>
  <c r="B54" i="1"/>
  <c r="B84" i="1"/>
  <c r="B64" i="1"/>
  <c r="B62" i="1"/>
  <c r="B52" i="1"/>
  <c r="B51" i="1"/>
  <c r="B49" i="1"/>
  <c r="B42" i="1"/>
  <c r="B34" i="1"/>
  <c r="B33" i="1"/>
  <c r="B32" i="1"/>
  <c r="B31" i="1"/>
  <c r="B30" i="1"/>
  <c r="B29" i="1"/>
  <c r="B28" i="1"/>
  <c r="B86" i="1"/>
  <c r="B83" i="1"/>
  <c r="B74" i="1"/>
  <c r="B72" i="1"/>
  <c r="B69" i="1"/>
  <c r="B68" i="1"/>
  <c r="B65" i="1"/>
  <c r="B61" i="1"/>
  <c r="B60" i="1"/>
  <c r="B57" i="1"/>
  <c r="B47" i="1"/>
  <c r="B25" i="1"/>
  <c r="B79" i="1"/>
  <c r="B78" i="1"/>
  <c r="B77" i="1"/>
  <c r="B76" i="1"/>
  <c r="B75" i="1"/>
  <c r="B24" i="1"/>
  <c r="B23" i="1"/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7" i="1"/>
  <c r="G15" i="2"/>
  <c r="G16" i="2"/>
  <c r="G14" i="2"/>
  <c r="G2" i="2"/>
  <c r="G3" i="2"/>
  <c r="G4" i="2"/>
  <c r="G5" i="2"/>
  <c r="G6" i="2"/>
  <c r="G7" i="2"/>
  <c r="G8" i="2"/>
  <c r="G9" i="2"/>
  <c r="G10" i="2"/>
  <c r="G11" i="2"/>
  <c r="G12" i="2"/>
  <c r="G1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</calcChain>
</file>

<file path=xl/sharedStrings.xml><?xml version="1.0" encoding="utf-8"?>
<sst xmlns="http://schemas.openxmlformats.org/spreadsheetml/2006/main" count="201" uniqueCount="107">
  <si>
    <t>source</t>
  </si>
  <si>
    <t>phi</t>
  </si>
  <si>
    <t>E.product</t>
  </si>
  <si>
    <t>MD</t>
  </si>
  <si>
    <t>KE</t>
  </si>
  <si>
    <t>HPA</t>
  </si>
  <si>
    <t>Light</t>
  </si>
  <si>
    <t>Propulsion</t>
  </si>
  <si>
    <t>MTH.200.C</t>
  </si>
  <si>
    <t>LTH.50.C</t>
  </si>
  <si>
    <t>HTH.400.C</t>
  </si>
  <si>
    <t>HTH.1600.C</t>
  </si>
  <si>
    <t>MTH.100.C</t>
  </si>
  <si>
    <t>HTH.1000.C</t>
  </si>
  <si>
    <t>HTH.960.C</t>
  </si>
  <si>
    <t>MTH.300.C</t>
  </si>
  <si>
    <t>LTC.10.C</t>
  </si>
  <si>
    <t>T_0 [C]</t>
  </si>
  <si>
    <t>T_1 [C]</t>
  </si>
  <si>
    <t>T_1 [K]</t>
  </si>
  <si>
    <t>T_0 [K]</t>
  </si>
  <si>
    <t>HTH.600.C</t>
  </si>
  <si>
    <t>LTC.-10.C</t>
  </si>
  <si>
    <t>Non-energy use</t>
  </si>
  <si>
    <t>HTH.1300.C</t>
  </si>
  <si>
    <t>LTH.60.C</t>
  </si>
  <si>
    <t>HTH.850.C</t>
  </si>
  <si>
    <t>LTC.20.C</t>
  </si>
  <si>
    <t>Hard coal (if no detail)</t>
  </si>
  <si>
    <t>Brown coal (if no detail)</t>
  </si>
  <si>
    <t>Non-specified primary biofuels and waste</t>
  </si>
  <si>
    <t>Hydro</t>
  </si>
  <si>
    <t>Crude/NGL/feedstocks (if no detail)</t>
  </si>
  <si>
    <t>Motor gasoline excl. biofuels</t>
  </si>
  <si>
    <t>Aviation gasoline</t>
  </si>
  <si>
    <t>Kerosene type jet fuel excl. biofuels</t>
  </si>
  <si>
    <t>Other kerosene</t>
  </si>
  <si>
    <t>White spirit &amp; SBP</t>
  </si>
  <si>
    <t>Gas/diesel oil excl. biofuels</t>
  </si>
  <si>
    <t>Fuel oil</t>
  </si>
  <si>
    <t>BKB</t>
  </si>
  <si>
    <t>Coke oven coke</t>
  </si>
  <si>
    <t>Electricity</t>
  </si>
  <si>
    <t>Blast furnace gas</t>
  </si>
  <si>
    <t>Gas works gas</t>
  </si>
  <si>
    <t>Coke oven gas</t>
  </si>
  <si>
    <t>Refinery gas</t>
  </si>
  <si>
    <t>Liquefied petroleum gases (LPG)</t>
  </si>
  <si>
    <t>Naphtha</t>
  </si>
  <si>
    <t>Lubricants</t>
  </si>
  <si>
    <t>Bitumen</t>
  </si>
  <si>
    <t>Natural gas</t>
  </si>
  <si>
    <t>Primary solid biofuels</t>
  </si>
  <si>
    <t>Gas coke</t>
  </si>
  <si>
    <t>Gasoline type jet fuel</t>
  </si>
  <si>
    <t>Paraffin waxes</t>
  </si>
  <si>
    <t>Petroleum coke</t>
  </si>
  <si>
    <t>Other oil products</t>
  </si>
  <si>
    <t>Patent fuel</t>
  </si>
  <si>
    <t>Peat</t>
  </si>
  <si>
    <t>Nuclear</t>
  </si>
  <si>
    <t>Geothermal</t>
  </si>
  <si>
    <t>Industrial waste</t>
  </si>
  <si>
    <t>Heat</t>
  </si>
  <si>
    <t>Tide, wave and ocean</t>
  </si>
  <si>
    <t>Municipal waste (renewable)</t>
  </si>
  <si>
    <t>Biogases</t>
  </si>
  <si>
    <t>Crude oil</t>
  </si>
  <si>
    <t>Natural gas liquids</t>
  </si>
  <si>
    <t>Other hydrocarbons</t>
  </si>
  <si>
    <t>Charcoal</t>
  </si>
  <si>
    <t>Coal tar</t>
  </si>
  <si>
    <t>Refinery feedstocks</t>
  </si>
  <si>
    <t>Biogasoline</t>
  </si>
  <si>
    <t>Other liquid biofuels</t>
  </si>
  <si>
    <t>Additives/blending components</t>
  </si>
  <si>
    <t>Ethane</t>
  </si>
  <si>
    <t>Municipal waste (non-renewable)</t>
  </si>
  <si>
    <t>Solar thermal</t>
  </si>
  <si>
    <t>Peat products</t>
  </si>
  <si>
    <t>Coking coal</t>
  </si>
  <si>
    <t>Other bituminous coal</t>
  </si>
  <si>
    <t>Lignite</t>
  </si>
  <si>
    <t>Sub-bituminous coal</t>
  </si>
  <si>
    <t>Anthracite</t>
  </si>
  <si>
    <t>Wind</t>
  </si>
  <si>
    <t>Other recovered gases</t>
  </si>
  <si>
    <t>Solar photovoltaics</t>
  </si>
  <si>
    <t>Biodiesels</t>
  </si>
  <si>
    <t>Oil shale and oil sands</t>
  </si>
  <si>
    <t>Other sources</t>
  </si>
  <si>
    <t>Bio jet kerosene</t>
  </si>
  <si>
    <t>Heun et al (2020)</t>
  </si>
  <si>
    <t>https://earthobservatory.nasa.gov/world-of-change/global-temperatures</t>
  </si>
  <si>
    <t>Assumed room temperature</t>
  </si>
  <si>
    <t>Assumed high outdoor temperature</t>
  </si>
  <si>
    <t>See 'temp_calcs' sheet</t>
  </si>
  <si>
    <t>Product</t>
  </si>
  <si>
    <t>Coke</t>
  </si>
  <si>
    <t>Food and feed</t>
  </si>
  <si>
    <t>CHP and geothermal heat</t>
  </si>
  <si>
    <t>Solar thermal heat</t>
  </si>
  <si>
    <t>Combustible renewable</t>
  </si>
  <si>
    <t>Coal products</t>
  </si>
  <si>
    <t>Oil products</t>
  </si>
  <si>
    <t>Serrenho et al (2013)</t>
  </si>
  <si>
    <t>Serrenho (2013) -  PhD Thesis Useful Work as an Energy End-Use Accounting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</si>
</sst>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57150</xdr:rowOff>
    </xdr:from>
    <xdr:to>
      <xdr:col>18</xdr:col>
      <xdr:colOff>427886</xdr:colOff>
      <xdr:row>11</xdr:row>
      <xdr:rowOff>28340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7475" y="247650"/>
          <a:ext cx="5914286" cy="18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tabSelected="1" workbookViewId="0">
      <selection activeCell="F7" sqref="F7"/>
    </sheetView>
  </sheetViews>
  <sheetFormatPr defaultRowHeight="15" x14ac:dyDescent="0.25"/>
  <cols>
    <col min="1" max="1" width="39" style="4" bestFit="1" customWidth="1"/>
    <col min="2" max="2" width="13.28515625" style="8" bestFit="1" customWidth="1"/>
    <col min="3" max="3" width="21.140625" style="4" bestFit="1" customWidth="1"/>
    <col min="4" max="16384" width="9.140625" style="5"/>
  </cols>
  <sheetData>
    <row r="1" spans="1:3" s="3" customFormat="1" x14ac:dyDescent="0.25">
      <c r="A1" s="2" t="s">
        <v>97</v>
      </c>
      <c r="B1" s="2" t="s">
        <v>1</v>
      </c>
      <c r="C1" s="2" t="s">
        <v>0</v>
      </c>
    </row>
    <row r="2" spans="1:3" x14ac:dyDescent="0.25">
      <c r="A2" s="4" t="s">
        <v>3</v>
      </c>
      <c r="B2" s="9">
        <v>1</v>
      </c>
    </row>
    <row r="3" spans="1:3" x14ac:dyDescent="0.25">
      <c r="A3" s="4" t="s">
        <v>4</v>
      </c>
      <c r="B3" s="9">
        <v>1</v>
      </c>
    </row>
    <row r="4" spans="1:3" x14ac:dyDescent="0.25">
      <c r="A4" s="4" t="s">
        <v>5</v>
      </c>
      <c r="B4" s="9">
        <v>1</v>
      </c>
    </row>
    <row r="5" spans="1:3" x14ac:dyDescent="0.25">
      <c r="A5" s="4" t="s">
        <v>6</v>
      </c>
      <c r="B5" s="9">
        <v>0.95599999999999996</v>
      </c>
      <c r="C5" s="4" t="s">
        <v>92</v>
      </c>
    </row>
    <row r="6" spans="1:3" x14ac:dyDescent="0.25">
      <c r="A6" s="4" t="s">
        <v>7</v>
      </c>
      <c r="B6" s="9">
        <v>1</v>
      </c>
    </row>
    <row r="7" spans="1:3" x14ac:dyDescent="0.25">
      <c r="A7" s="6" t="s">
        <v>11</v>
      </c>
      <c r="B7" s="9">
        <f>temp_calcs!G2</f>
        <v>0.8467020793849932</v>
      </c>
      <c r="C7" s="4" t="s">
        <v>96</v>
      </c>
    </row>
    <row r="8" spans="1:3" x14ac:dyDescent="0.25">
      <c r="A8" s="6" t="s">
        <v>24</v>
      </c>
      <c r="B8" s="9">
        <f>temp_calcs!G3</f>
        <v>0.81746813717700162</v>
      </c>
      <c r="C8" s="4" t="s">
        <v>96</v>
      </c>
    </row>
    <row r="9" spans="1:3" x14ac:dyDescent="0.25">
      <c r="A9" s="6" t="s">
        <v>13</v>
      </c>
      <c r="B9" s="9">
        <f>temp_calcs!G4</f>
        <v>0.77445705533519227</v>
      </c>
      <c r="C9" s="4" t="s">
        <v>96</v>
      </c>
    </row>
    <row r="10" spans="1:3" x14ac:dyDescent="0.25">
      <c r="A10" s="7" t="s">
        <v>14</v>
      </c>
      <c r="B10" s="9">
        <f>temp_calcs!G5</f>
        <v>0.7671410615091433</v>
      </c>
      <c r="C10" s="4" t="s">
        <v>96</v>
      </c>
    </row>
    <row r="11" spans="1:3" x14ac:dyDescent="0.25">
      <c r="A11" s="7" t="s">
        <v>26</v>
      </c>
      <c r="B11" s="9">
        <f>temp_calcs!G6</f>
        <v>0.74433512887860043</v>
      </c>
      <c r="C11" s="4" t="s">
        <v>96</v>
      </c>
    </row>
    <row r="12" spans="1:3" x14ac:dyDescent="0.25">
      <c r="A12" s="7" t="s">
        <v>21</v>
      </c>
      <c r="B12" s="9">
        <f>temp_calcs!G7</f>
        <v>0.6711332531638321</v>
      </c>
      <c r="C12" s="4" t="s">
        <v>96</v>
      </c>
    </row>
    <row r="13" spans="1:3" x14ac:dyDescent="0.25">
      <c r="A13" s="6" t="s">
        <v>10</v>
      </c>
      <c r="B13" s="9">
        <f>temp_calcs!G8</f>
        <v>0.57342345688182428</v>
      </c>
      <c r="C13" s="4" t="s">
        <v>96</v>
      </c>
    </row>
    <row r="14" spans="1:3" x14ac:dyDescent="0.25">
      <c r="A14" s="6" t="s">
        <v>15</v>
      </c>
      <c r="B14" s="9">
        <f>temp_calcs!G9</f>
        <v>0.49899677222367622</v>
      </c>
      <c r="C14" s="4" t="s">
        <v>96</v>
      </c>
    </row>
    <row r="15" spans="1:3" x14ac:dyDescent="0.25">
      <c r="A15" s="6" t="s">
        <v>8</v>
      </c>
      <c r="B15" s="9">
        <f>temp_calcs!G10</f>
        <v>0.39311000739723134</v>
      </c>
      <c r="C15" s="4" t="s">
        <v>96</v>
      </c>
    </row>
    <row r="16" spans="1:3" x14ac:dyDescent="0.25">
      <c r="A16" s="6" t="s">
        <v>12</v>
      </c>
      <c r="B16" s="9">
        <f>temp_calcs!G11</f>
        <v>0.23047032024654968</v>
      </c>
      <c r="C16" s="4" t="s">
        <v>96</v>
      </c>
    </row>
    <row r="17" spans="1:3" x14ac:dyDescent="0.25">
      <c r="A17" s="7" t="s">
        <v>25</v>
      </c>
      <c r="B17" s="9">
        <f>temp_calcs!G12</f>
        <v>0.13807594176797244</v>
      </c>
      <c r="C17" s="4" t="s">
        <v>96</v>
      </c>
    </row>
    <row r="18" spans="1:3" x14ac:dyDescent="0.25">
      <c r="A18" s="6" t="s">
        <v>9</v>
      </c>
      <c r="B18" s="9">
        <f>temp_calcs!G13</f>
        <v>0.11140337304657277</v>
      </c>
      <c r="C18" s="4" t="s">
        <v>96</v>
      </c>
    </row>
    <row r="19" spans="1:3" x14ac:dyDescent="0.25">
      <c r="A19" s="4" t="s">
        <v>27</v>
      </c>
      <c r="B19" s="9">
        <f>temp_calcs!G14</f>
        <v>3.4112229234180447E-2</v>
      </c>
      <c r="C19" s="4" t="s">
        <v>96</v>
      </c>
    </row>
    <row r="20" spans="1:3" x14ac:dyDescent="0.25">
      <c r="A20" s="7" t="s">
        <v>16</v>
      </c>
      <c r="B20" s="9">
        <f>temp_calcs!G15</f>
        <v>7.0633939607981588E-2</v>
      </c>
      <c r="C20" s="4" t="s">
        <v>96</v>
      </c>
    </row>
    <row r="21" spans="1:3" x14ac:dyDescent="0.25">
      <c r="A21" s="7" t="s">
        <v>22</v>
      </c>
      <c r="B21" s="9">
        <f>temp_calcs!G16</f>
        <v>0.114003420102603</v>
      </c>
      <c r="C21" s="4" t="s">
        <v>96</v>
      </c>
    </row>
    <row r="22" spans="1:3" x14ac:dyDescent="0.25">
      <c r="A22" s="6" t="s">
        <v>23</v>
      </c>
      <c r="B22" s="9">
        <v>1</v>
      </c>
    </row>
    <row r="23" spans="1:3" x14ac:dyDescent="0.25">
      <c r="A23" s="6" t="s">
        <v>28</v>
      </c>
      <c r="B23" s="9">
        <f>Serrenho_2013!B2</f>
        <v>1.06</v>
      </c>
      <c r="C23" s="4" t="s">
        <v>105</v>
      </c>
    </row>
    <row r="24" spans="1:3" x14ac:dyDescent="0.25">
      <c r="A24" s="6" t="s">
        <v>29</v>
      </c>
      <c r="B24" s="9">
        <f>Serrenho_2013!B2</f>
        <v>1.06</v>
      </c>
      <c r="C24" s="4" t="s">
        <v>105</v>
      </c>
    </row>
    <row r="25" spans="1:3" x14ac:dyDescent="0.25">
      <c r="A25" s="6" t="s">
        <v>30</v>
      </c>
      <c r="B25" s="9">
        <f>Serrenho_2013!B6</f>
        <v>1.1100000000000001</v>
      </c>
      <c r="C25" s="4" t="s">
        <v>105</v>
      </c>
    </row>
    <row r="26" spans="1:3" x14ac:dyDescent="0.25">
      <c r="A26" s="6" t="s">
        <v>31</v>
      </c>
      <c r="B26" s="9">
        <v>1</v>
      </c>
    </row>
    <row r="27" spans="1:3" x14ac:dyDescent="0.25">
      <c r="A27" s="6" t="s">
        <v>32</v>
      </c>
      <c r="B27" s="9">
        <v>1</v>
      </c>
    </row>
    <row r="28" spans="1:3" x14ac:dyDescent="0.25">
      <c r="A28" s="6" t="s">
        <v>33</v>
      </c>
      <c r="B28" s="9">
        <f>Serrenho_2013!B3</f>
        <v>1.06</v>
      </c>
      <c r="C28" s="4" t="s">
        <v>105</v>
      </c>
    </row>
    <row r="29" spans="1:3" x14ac:dyDescent="0.25">
      <c r="A29" s="6" t="s">
        <v>34</v>
      </c>
      <c r="B29" s="9">
        <f>Serrenho_2013!B3</f>
        <v>1.06</v>
      </c>
      <c r="C29" s="4" t="s">
        <v>105</v>
      </c>
    </row>
    <row r="30" spans="1:3" x14ac:dyDescent="0.25">
      <c r="A30" s="6" t="s">
        <v>35</v>
      </c>
      <c r="B30" s="9">
        <f>Serrenho_2013!B3</f>
        <v>1.06</v>
      </c>
      <c r="C30" s="4" t="s">
        <v>105</v>
      </c>
    </row>
    <row r="31" spans="1:3" x14ac:dyDescent="0.25">
      <c r="A31" s="6" t="s">
        <v>36</v>
      </c>
      <c r="B31" s="9">
        <f>Serrenho_2013!B3</f>
        <v>1.06</v>
      </c>
      <c r="C31" s="4" t="s">
        <v>105</v>
      </c>
    </row>
    <row r="32" spans="1:3" x14ac:dyDescent="0.25">
      <c r="A32" s="6" t="s">
        <v>37</v>
      </c>
      <c r="B32" s="9">
        <f>Serrenho_2013!B3</f>
        <v>1.06</v>
      </c>
      <c r="C32" s="4" t="s">
        <v>105</v>
      </c>
    </row>
    <row r="33" spans="1:3" x14ac:dyDescent="0.25">
      <c r="A33" s="6" t="s">
        <v>38</v>
      </c>
      <c r="B33" s="9">
        <f>Serrenho_2013!B3</f>
        <v>1.06</v>
      </c>
      <c r="C33" s="4" t="s">
        <v>105</v>
      </c>
    </row>
    <row r="34" spans="1:3" x14ac:dyDescent="0.25">
      <c r="A34" s="6" t="s">
        <v>39</v>
      </c>
      <c r="B34" s="9">
        <f>Serrenho_2013!B3</f>
        <v>1.06</v>
      </c>
      <c r="C34" s="4" t="s">
        <v>105</v>
      </c>
    </row>
    <row r="35" spans="1:3" x14ac:dyDescent="0.25">
      <c r="A35" s="6" t="s">
        <v>40</v>
      </c>
      <c r="B35" s="9">
        <f>Serrenho_2013!B4</f>
        <v>1.05</v>
      </c>
      <c r="C35" s="4" t="s">
        <v>105</v>
      </c>
    </row>
    <row r="36" spans="1:3" x14ac:dyDescent="0.25">
      <c r="A36" s="6" t="s">
        <v>41</v>
      </c>
      <c r="B36" s="9">
        <f>Serrenho_2013!B4</f>
        <v>1.05</v>
      </c>
      <c r="C36" s="4" t="s">
        <v>105</v>
      </c>
    </row>
    <row r="37" spans="1:3" x14ac:dyDescent="0.25">
      <c r="A37" s="6" t="s">
        <v>42</v>
      </c>
      <c r="B37" s="9">
        <v>1</v>
      </c>
    </row>
    <row r="38" spans="1:3" x14ac:dyDescent="0.25">
      <c r="A38" s="6" t="s">
        <v>43</v>
      </c>
      <c r="B38" s="9">
        <f>Serrenho_2013!B5</f>
        <v>1.04</v>
      </c>
      <c r="C38" s="4" t="s">
        <v>105</v>
      </c>
    </row>
    <row r="39" spans="1:3" x14ac:dyDescent="0.25">
      <c r="A39" s="6" t="s">
        <v>44</v>
      </c>
      <c r="B39" s="9">
        <f>Serrenho_2013!B5</f>
        <v>1.04</v>
      </c>
      <c r="C39" s="4" t="s">
        <v>105</v>
      </c>
    </row>
    <row r="40" spans="1:3" x14ac:dyDescent="0.25">
      <c r="A40" s="6" t="s">
        <v>45</v>
      </c>
      <c r="B40" s="9">
        <f>Serrenho_2013!B5</f>
        <v>1.04</v>
      </c>
      <c r="C40" s="4" t="s">
        <v>105</v>
      </c>
    </row>
    <row r="41" spans="1:3" x14ac:dyDescent="0.25">
      <c r="A41" s="6" t="s">
        <v>46</v>
      </c>
      <c r="B41" s="9">
        <f>Serrenho_2013!B5</f>
        <v>1.04</v>
      </c>
      <c r="C41" s="4" t="s">
        <v>105</v>
      </c>
    </row>
    <row r="42" spans="1:3" x14ac:dyDescent="0.25">
      <c r="A42" s="6" t="s">
        <v>47</v>
      </c>
      <c r="B42" s="9">
        <f>Serrenho_2013!B3</f>
        <v>1.06</v>
      </c>
      <c r="C42" s="4" t="s">
        <v>105</v>
      </c>
    </row>
    <row r="43" spans="1:3" x14ac:dyDescent="0.25">
      <c r="A43" s="6" t="s">
        <v>48</v>
      </c>
      <c r="B43" s="9">
        <v>1</v>
      </c>
    </row>
    <row r="44" spans="1:3" x14ac:dyDescent="0.25">
      <c r="A44" s="6" t="s">
        <v>49</v>
      </c>
      <c r="B44" s="9">
        <v>1</v>
      </c>
    </row>
    <row r="45" spans="1:3" x14ac:dyDescent="0.25">
      <c r="A45" s="6" t="s">
        <v>50</v>
      </c>
      <c r="B45" s="9">
        <v>1</v>
      </c>
    </row>
    <row r="46" spans="1:3" x14ac:dyDescent="0.25">
      <c r="A46" s="6" t="s">
        <v>51</v>
      </c>
      <c r="B46" s="9">
        <f>Serrenho_2013!B5</f>
        <v>1.04</v>
      </c>
      <c r="C46" s="4" t="s">
        <v>105</v>
      </c>
    </row>
    <row r="47" spans="1:3" x14ac:dyDescent="0.25">
      <c r="A47" s="6" t="s">
        <v>52</v>
      </c>
      <c r="B47" s="9">
        <f>Serrenho_2013!B6</f>
        <v>1.1100000000000001</v>
      </c>
      <c r="C47" s="4" t="s">
        <v>105</v>
      </c>
    </row>
    <row r="48" spans="1:3" x14ac:dyDescent="0.25">
      <c r="A48" s="6" t="s">
        <v>53</v>
      </c>
      <c r="B48" s="9">
        <f>Serrenho_2013!B4</f>
        <v>1.05</v>
      </c>
      <c r="C48" s="4" t="s">
        <v>105</v>
      </c>
    </row>
    <row r="49" spans="1:3" x14ac:dyDescent="0.25">
      <c r="A49" s="6" t="s">
        <v>54</v>
      </c>
      <c r="B49" s="9">
        <f>Serrenho_2013!B3</f>
        <v>1.06</v>
      </c>
      <c r="C49" s="4" t="s">
        <v>105</v>
      </c>
    </row>
    <row r="50" spans="1:3" x14ac:dyDescent="0.25">
      <c r="A50" s="6" t="s">
        <v>55</v>
      </c>
      <c r="B50" s="9">
        <v>1</v>
      </c>
    </row>
    <row r="51" spans="1:3" x14ac:dyDescent="0.25">
      <c r="A51" s="6" t="s">
        <v>56</v>
      </c>
      <c r="B51" s="9">
        <f>Serrenho_2013!B3</f>
        <v>1.06</v>
      </c>
      <c r="C51" s="4" t="s">
        <v>105</v>
      </c>
    </row>
    <row r="52" spans="1:3" x14ac:dyDescent="0.25">
      <c r="A52" s="6" t="s">
        <v>57</v>
      </c>
      <c r="B52" s="9">
        <f>Serrenho_2013!B3</f>
        <v>1.06</v>
      </c>
      <c r="C52" s="4" t="s">
        <v>105</v>
      </c>
    </row>
    <row r="53" spans="1:3" x14ac:dyDescent="0.25">
      <c r="A53" s="6" t="s">
        <v>58</v>
      </c>
      <c r="B53" s="9">
        <f>Serrenho_2013!B2</f>
        <v>1.06</v>
      </c>
      <c r="C53" s="4" t="s">
        <v>105</v>
      </c>
    </row>
    <row r="54" spans="1:3" x14ac:dyDescent="0.25">
      <c r="A54" s="6" t="s">
        <v>59</v>
      </c>
      <c r="B54" s="9">
        <f>Serrenho_2013!B6</f>
        <v>1.1100000000000001</v>
      </c>
      <c r="C54" s="4" t="s">
        <v>105</v>
      </c>
    </row>
    <row r="55" spans="1:3" x14ac:dyDescent="0.25">
      <c r="A55" s="6" t="s">
        <v>60</v>
      </c>
      <c r="B55" s="9">
        <v>1</v>
      </c>
    </row>
    <row r="56" spans="1:3" x14ac:dyDescent="0.25">
      <c r="A56" s="6" t="s">
        <v>61</v>
      </c>
      <c r="B56" s="9">
        <f>Serrenho_2013!B9</f>
        <v>0.6</v>
      </c>
      <c r="C56" s="4" t="s">
        <v>105</v>
      </c>
    </row>
    <row r="57" spans="1:3" x14ac:dyDescent="0.25">
      <c r="A57" s="6" t="s">
        <v>62</v>
      </c>
      <c r="B57" s="9">
        <f>Serrenho_2013!B6</f>
        <v>1.1100000000000001</v>
      </c>
      <c r="C57" s="4" t="s">
        <v>105</v>
      </c>
    </row>
    <row r="58" spans="1:3" x14ac:dyDescent="0.25">
      <c r="A58" s="6" t="s">
        <v>63</v>
      </c>
      <c r="B58" s="9">
        <f>Serrenho_2013!B9</f>
        <v>0.6</v>
      </c>
      <c r="C58" s="4" t="s">
        <v>105</v>
      </c>
    </row>
    <row r="59" spans="1:3" x14ac:dyDescent="0.25">
      <c r="A59" s="6" t="s">
        <v>64</v>
      </c>
      <c r="B59" s="9">
        <v>1</v>
      </c>
    </row>
    <row r="60" spans="1:3" x14ac:dyDescent="0.25">
      <c r="A60" s="6" t="s">
        <v>65</v>
      </c>
      <c r="B60" s="9">
        <f>Serrenho_2013!B6</f>
        <v>1.1100000000000001</v>
      </c>
      <c r="C60" s="4" t="s">
        <v>105</v>
      </c>
    </row>
    <row r="61" spans="1:3" x14ac:dyDescent="0.25">
      <c r="A61" s="6" t="s">
        <v>66</v>
      </c>
      <c r="B61" s="9">
        <f>Serrenho_2013!B6</f>
        <v>1.1100000000000001</v>
      </c>
      <c r="C61" s="4" t="s">
        <v>105</v>
      </c>
    </row>
    <row r="62" spans="1:3" x14ac:dyDescent="0.25">
      <c r="A62" s="6" t="s">
        <v>67</v>
      </c>
      <c r="B62" s="9">
        <f>Serrenho_2013!B3</f>
        <v>1.06</v>
      </c>
      <c r="C62" s="4" t="s">
        <v>105</v>
      </c>
    </row>
    <row r="63" spans="1:3" x14ac:dyDescent="0.25">
      <c r="A63" s="6" t="s">
        <v>68</v>
      </c>
      <c r="B63" s="9">
        <f>Serrenho_2013!B5</f>
        <v>1.04</v>
      </c>
      <c r="C63" s="4" t="s">
        <v>105</v>
      </c>
    </row>
    <row r="64" spans="1:3" x14ac:dyDescent="0.25">
      <c r="A64" s="6" t="s">
        <v>69</v>
      </c>
      <c r="B64" s="9">
        <f>Serrenho_2013!B3</f>
        <v>1.06</v>
      </c>
      <c r="C64" s="4" t="s">
        <v>105</v>
      </c>
    </row>
    <row r="65" spans="1:3" x14ac:dyDescent="0.25">
      <c r="A65" s="6" t="s">
        <v>70</v>
      </c>
      <c r="B65" s="9">
        <f>Serrenho_2013!B6</f>
        <v>1.1100000000000001</v>
      </c>
      <c r="C65" s="4" t="s">
        <v>105</v>
      </c>
    </row>
    <row r="66" spans="1:3" x14ac:dyDescent="0.25">
      <c r="A66" s="6" t="s">
        <v>71</v>
      </c>
      <c r="B66" s="9">
        <v>1</v>
      </c>
    </row>
    <row r="67" spans="1:3" x14ac:dyDescent="0.25">
      <c r="A67" s="6" t="s">
        <v>72</v>
      </c>
      <c r="B67" s="9">
        <v>1</v>
      </c>
    </row>
    <row r="68" spans="1:3" x14ac:dyDescent="0.25">
      <c r="A68" s="6" t="s">
        <v>73</v>
      </c>
      <c r="B68" s="9">
        <f>Serrenho_2013!B6</f>
        <v>1.1100000000000001</v>
      </c>
      <c r="C68" s="4" t="s">
        <v>105</v>
      </c>
    </row>
    <row r="69" spans="1:3" x14ac:dyDescent="0.25">
      <c r="A69" s="6" t="s">
        <v>74</v>
      </c>
      <c r="B69" s="9">
        <f>Serrenho_2013!B6</f>
        <v>1.1100000000000001</v>
      </c>
      <c r="C69" s="4" t="s">
        <v>105</v>
      </c>
    </row>
    <row r="70" spans="1:3" x14ac:dyDescent="0.25">
      <c r="A70" s="6" t="s">
        <v>75</v>
      </c>
      <c r="B70" s="9">
        <v>1</v>
      </c>
    </row>
    <row r="71" spans="1:3" x14ac:dyDescent="0.25">
      <c r="A71" s="6" t="s">
        <v>76</v>
      </c>
      <c r="B71" s="9">
        <v>1</v>
      </c>
    </row>
    <row r="72" spans="1:3" x14ac:dyDescent="0.25">
      <c r="A72" s="6" t="s">
        <v>77</v>
      </c>
      <c r="B72" s="9">
        <f>Serrenho_2013!B6</f>
        <v>1.1100000000000001</v>
      </c>
      <c r="C72" s="4" t="s">
        <v>105</v>
      </c>
    </row>
    <row r="73" spans="1:3" x14ac:dyDescent="0.25">
      <c r="A73" s="6" t="s">
        <v>78</v>
      </c>
      <c r="B73" s="9">
        <f>Serrenho_2013!B10</f>
        <v>0.25</v>
      </c>
      <c r="C73" s="4" t="s">
        <v>105</v>
      </c>
    </row>
    <row r="74" spans="1:3" x14ac:dyDescent="0.25">
      <c r="A74" s="6" t="s">
        <v>79</v>
      </c>
      <c r="B74" s="9">
        <f>Serrenho_2013!B6</f>
        <v>1.1100000000000001</v>
      </c>
      <c r="C74" s="4" t="s">
        <v>105</v>
      </c>
    </row>
    <row r="75" spans="1:3" x14ac:dyDescent="0.25">
      <c r="A75" s="6" t="s">
        <v>80</v>
      </c>
      <c r="B75" s="9">
        <f>Serrenho_2013!B2</f>
        <v>1.06</v>
      </c>
      <c r="C75" s="4" t="s">
        <v>105</v>
      </c>
    </row>
    <row r="76" spans="1:3" x14ac:dyDescent="0.25">
      <c r="A76" s="6" t="s">
        <v>81</v>
      </c>
      <c r="B76" s="9">
        <f>Serrenho_2013!B2</f>
        <v>1.06</v>
      </c>
      <c r="C76" s="4" t="s">
        <v>105</v>
      </c>
    </row>
    <row r="77" spans="1:3" x14ac:dyDescent="0.25">
      <c r="A77" s="6" t="s">
        <v>82</v>
      </c>
      <c r="B77" s="9">
        <f>Serrenho_2013!B2</f>
        <v>1.06</v>
      </c>
      <c r="C77" s="4" t="s">
        <v>105</v>
      </c>
    </row>
    <row r="78" spans="1:3" x14ac:dyDescent="0.25">
      <c r="A78" s="6" t="s">
        <v>83</v>
      </c>
      <c r="B78" s="9">
        <f>Serrenho_2013!B2</f>
        <v>1.06</v>
      </c>
      <c r="C78" s="4" t="s">
        <v>105</v>
      </c>
    </row>
    <row r="79" spans="1:3" x14ac:dyDescent="0.25">
      <c r="A79" s="6" t="s">
        <v>84</v>
      </c>
      <c r="B79" s="9">
        <f>Serrenho_2013!B2</f>
        <v>1.06</v>
      </c>
      <c r="C79" s="4" t="s">
        <v>105</v>
      </c>
    </row>
    <row r="80" spans="1:3" x14ac:dyDescent="0.25">
      <c r="A80" s="6" t="s">
        <v>85</v>
      </c>
      <c r="B80" s="9">
        <v>1</v>
      </c>
    </row>
    <row r="81" spans="1:3" x14ac:dyDescent="0.25">
      <c r="A81" s="6" t="s">
        <v>86</v>
      </c>
      <c r="B81" s="9">
        <f>Serrenho_2013!B5</f>
        <v>1.04</v>
      </c>
      <c r="C81" s="4" t="s">
        <v>105</v>
      </c>
    </row>
    <row r="82" spans="1:3" x14ac:dyDescent="0.25">
      <c r="A82" s="6" t="s">
        <v>87</v>
      </c>
      <c r="B82" s="9">
        <v>1</v>
      </c>
    </row>
    <row r="83" spans="1:3" x14ac:dyDescent="0.25">
      <c r="A83" s="6" t="s">
        <v>88</v>
      </c>
      <c r="B83" s="9">
        <f>Serrenho_2013!B6</f>
        <v>1.1100000000000001</v>
      </c>
      <c r="C83" s="4" t="s">
        <v>105</v>
      </c>
    </row>
    <row r="84" spans="1:3" x14ac:dyDescent="0.25">
      <c r="A84" s="6" t="s">
        <v>89</v>
      </c>
      <c r="B84" s="9">
        <f>Serrenho_2013!B3</f>
        <v>1.06</v>
      </c>
      <c r="C84" s="4" t="s">
        <v>105</v>
      </c>
    </row>
    <row r="85" spans="1:3" x14ac:dyDescent="0.25">
      <c r="A85" s="6" t="s">
        <v>90</v>
      </c>
      <c r="B85" s="9">
        <v>1</v>
      </c>
    </row>
    <row r="86" spans="1:3" x14ac:dyDescent="0.25">
      <c r="A86" s="6" t="s">
        <v>91</v>
      </c>
      <c r="B86" s="9">
        <f>Serrenho_2013!B6</f>
        <v>1.1100000000000001</v>
      </c>
      <c r="C86" s="4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25" sqref="F25"/>
    </sheetView>
  </sheetViews>
  <sheetFormatPr defaultRowHeight="15" x14ac:dyDescent="0.25"/>
  <cols>
    <col min="1" max="1" width="12.140625" style="1" customWidth="1"/>
    <col min="2" max="2" width="9.140625" style="1"/>
    <col min="3" max="3" width="68.140625" style="1" bestFit="1" customWidth="1"/>
    <col min="4" max="4" width="9.140625" style="1"/>
  </cols>
  <sheetData>
    <row r="1" spans="1:7" s="3" customFormat="1" x14ac:dyDescent="0.25">
      <c r="A1" s="2" t="s">
        <v>2</v>
      </c>
      <c r="B1" s="2" t="s">
        <v>17</v>
      </c>
      <c r="C1" s="2" t="s">
        <v>0</v>
      </c>
      <c r="D1" s="2" t="s">
        <v>18</v>
      </c>
      <c r="E1" s="2" t="s">
        <v>20</v>
      </c>
      <c r="F1" s="2" t="s">
        <v>19</v>
      </c>
      <c r="G1" s="2" t="s">
        <v>1</v>
      </c>
    </row>
    <row r="2" spans="1:7" x14ac:dyDescent="0.25">
      <c r="A2" s="6" t="s">
        <v>11</v>
      </c>
      <c r="B2" s="1">
        <v>14</v>
      </c>
      <c r="C2" s="1" t="s">
        <v>93</v>
      </c>
      <c r="D2" s="1">
        <v>1600</v>
      </c>
      <c r="E2" s="1">
        <f>B2+273.15</f>
        <v>287.14999999999998</v>
      </c>
      <c r="F2" s="1">
        <f>D2+273.15</f>
        <v>1873.15</v>
      </c>
      <c r="G2" s="1">
        <f>1-(E2/F2)</f>
        <v>0.8467020793849932</v>
      </c>
    </row>
    <row r="3" spans="1:7" x14ac:dyDescent="0.25">
      <c r="A3" s="6" t="s">
        <v>24</v>
      </c>
      <c r="B3" s="1">
        <v>14</v>
      </c>
      <c r="C3" s="1" t="s">
        <v>93</v>
      </c>
      <c r="D3" s="1">
        <v>1300</v>
      </c>
      <c r="E3" s="1">
        <f t="shared" ref="E3:E16" si="0">B3+273.15</f>
        <v>287.14999999999998</v>
      </c>
      <c r="F3" s="1">
        <f t="shared" ref="F3:F16" si="1">D3+273.15</f>
        <v>1573.15</v>
      </c>
      <c r="G3" s="1">
        <f t="shared" ref="G3:G13" si="2">1-(E3/F3)</f>
        <v>0.81746813717700162</v>
      </c>
    </row>
    <row r="4" spans="1:7" x14ac:dyDescent="0.25">
      <c r="A4" s="6" t="s">
        <v>13</v>
      </c>
      <c r="B4" s="1">
        <v>14</v>
      </c>
      <c r="C4" s="1" t="s">
        <v>93</v>
      </c>
      <c r="D4" s="1">
        <v>1000</v>
      </c>
      <c r="E4" s="1">
        <f t="shared" si="0"/>
        <v>287.14999999999998</v>
      </c>
      <c r="F4" s="1">
        <f t="shared" si="1"/>
        <v>1273.1500000000001</v>
      </c>
      <c r="G4" s="1">
        <f t="shared" si="2"/>
        <v>0.77445705533519227</v>
      </c>
    </row>
    <row r="5" spans="1:7" x14ac:dyDescent="0.25">
      <c r="A5" s="7" t="s">
        <v>14</v>
      </c>
      <c r="B5" s="1">
        <v>14</v>
      </c>
      <c r="C5" s="1" t="s">
        <v>93</v>
      </c>
      <c r="D5" s="1">
        <v>960</v>
      </c>
      <c r="E5" s="1">
        <f t="shared" si="0"/>
        <v>287.14999999999998</v>
      </c>
      <c r="F5" s="1">
        <f t="shared" si="1"/>
        <v>1233.1500000000001</v>
      </c>
      <c r="G5" s="1">
        <f t="shared" si="2"/>
        <v>0.7671410615091433</v>
      </c>
    </row>
    <row r="6" spans="1:7" x14ac:dyDescent="0.25">
      <c r="A6" s="7" t="s">
        <v>26</v>
      </c>
      <c r="B6" s="1">
        <v>14</v>
      </c>
      <c r="C6" s="1" t="s">
        <v>93</v>
      </c>
      <c r="D6" s="1">
        <v>850</v>
      </c>
      <c r="E6" s="1">
        <f t="shared" si="0"/>
        <v>287.14999999999998</v>
      </c>
      <c r="F6" s="1">
        <f t="shared" si="1"/>
        <v>1123.1500000000001</v>
      </c>
      <c r="G6" s="1">
        <f t="shared" si="2"/>
        <v>0.74433512887860043</v>
      </c>
    </row>
    <row r="7" spans="1:7" x14ac:dyDescent="0.25">
      <c r="A7" s="7" t="s">
        <v>21</v>
      </c>
      <c r="B7" s="1">
        <v>14</v>
      </c>
      <c r="C7" s="1" t="s">
        <v>93</v>
      </c>
      <c r="D7" s="1">
        <v>600</v>
      </c>
      <c r="E7" s="1">
        <f t="shared" si="0"/>
        <v>287.14999999999998</v>
      </c>
      <c r="F7" s="1">
        <f t="shared" si="1"/>
        <v>873.15</v>
      </c>
      <c r="G7" s="1">
        <f t="shared" si="2"/>
        <v>0.6711332531638321</v>
      </c>
    </row>
    <row r="8" spans="1:7" x14ac:dyDescent="0.25">
      <c r="A8" s="6" t="s">
        <v>10</v>
      </c>
      <c r="B8" s="1">
        <v>14</v>
      </c>
      <c r="C8" s="1" t="s">
        <v>93</v>
      </c>
      <c r="D8" s="1">
        <v>400</v>
      </c>
      <c r="E8" s="1">
        <f t="shared" si="0"/>
        <v>287.14999999999998</v>
      </c>
      <c r="F8" s="1">
        <f t="shared" si="1"/>
        <v>673.15</v>
      </c>
      <c r="G8" s="1">
        <f t="shared" si="2"/>
        <v>0.57342345688182428</v>
      </c>
    </row>
    <row r="9" spans="1:7" x14ac:dyDescent="0.25">
      <c r="A9" s="6" t="s">
        <v>15</v>
      </c>
      <c r="B9" s="1">
        <v>14</v>
      </c>
      <c r="C9" s="1" t="s">
        <v>93</v>
      </c>
      <c r="D9" s="1">
        <v>300</v>
      </c>
      <c r="E9" s="1">
        <f t="shared" si="0"/>
        <v>287.14999999999998</v>
      </c>
      <c r="F9" s="1">
        <f t="shared" si="1"/>
        <v>573.15</v>
      </c>
      <c r="G9" s="1">
        <f t="shared" si="2"/>
        <v>0.49899677222367622</v>
      </c>
    </row>
    <row r="10" spans="1:7" x14ac:dyDescent="0.25">
      <c r="A10" s="6" t="s">
        <v>8</v>
      </c>
      <c r="B10" s="1">
        <v>14</v>
      </c>
      <c r="C10" s="1" t="s">
        <v>93</v>
      </c>
      <c r="D10" s="1">
        <v>200</v>
      </c>
      <c r="E10" s="1">
        <f t="shared" si="0"/>
        <v>287.14999999999998</v>
      </c>
      <c r="F10" s="1">
        <f t="shared" si="1"/>
        <v>473.15</v>
      </c>
      <c r="G10" s="1">
        <f t="shared" si="2"/>
        <v>0.39311000739723134</v>
      </c>
    </row>
    <row r="11" spans="1:7" x14ac:dyDescent="0.25">
      <c r="A11" s="6" t="s">
        <v>12</v>
      </c>
      <c r="B11" s="1">
        <v>14</v>
      </c>
      <c r="C11" s="1" t="s">
        <v>93</v>
      </c>
      <c r="D11" s="1">
        <v>100</v>
      </c>
      <c r="E11" s="1">
        <f t="shared" si="0"/>
        <v>287.14999999999998</v>
      </c>
      <c r="F11" s="1">
        <f t="shared" si="1"/>
        <v>373.15</v>
      </c>
      <c r="G11" s="1">
        <f t="shared" si="2"/>
        <v>0.23047032024654968</v>
      </c>
    </row>
    <row r="12" spans="1:7" x14ac:dyDescent="0.25">
      <c r="A12" s="7" t="s">
        <v>25</v>
      </c>
      <c r="B12" s="1">
        <v>14</v>
      </c>
      <c r="C12" s="1" t="s">
        <v>93</v>
      </c>
      <c r="D12" s="1">
        <v>60</v>
      </c>
      <c r="E12" s="1">
        <f t="shared" si="0"/>
        <v>287.14999999999998</v>
      </c>
      <c r="F12" s="1">
        <f t="shared" si="1"/>
        <v>333.15</v>
      </c>
      <c r="G12" s="1">
        <f t="shared" si="2"/>
        <v>0.13807594176797244</v>
      </c>
    </row>
    <row r="13" spans="1:7" x14ac:dyDescent="0.25">
      <c r="A13" s="6" t="s">
        <v>9</v>
      </c>
      <c r="B13" s="1">
        <v>14</v>
      </c>
      <c r="C13" s="1" t="s">
        <v>93</v>
      </c>
      <c r="D13" s="1">
        <v>50</v>
      </c>
      <c r="E13" s="1">
        <f t="shared" si="0"/>
        <v>287.14999999999998</v>
      </c>
      <c r="F13" s="1">
        <f t="shared" si="1"/>
        <v>323.14999999999998</v>
      </c>
      <c r="G13" s="1">
        <f t="shared" si="2"/>
        <v>0.11140337304657277</v>
      </c>
    </row>
    <row r="14" spans="1:7" x14ac:dyDescent="0.25">
      <c r="A14" s="4" t="s">
        <v>27</v>
      </c>
      <c r="B14" s="1">
        <v>30</v>
      </c>
      <c r="C14" s="1" t="s">
        <v>95</v>
      </c>
      <c r="D14" s="1">
        <v>20</v>
      </c>
      <c r="E14" s="1">
        <f t="shared" si="0"/>
        <v>303.14999999999998</v>
      </c>
      <c r="F14" s="1">
        <f t="shared" si="1"/>
        <v>293.14999999999998</v>
      </c>
      <c r="G14" s="1">
        <f>(E14/F14)-1</f>
        <v>3.4112229234180447E-2</v>
      </c>
    </row>
    <row r="15" spans="1:7" x14ac:dyDescent="0.25">
      <c r="A15" s="7" t="s">
        <v>16</v>
      </c>
      <c r="B15" s="1">
        <v>30</v>
      </c>
      <c r="C15" s="1" t="s">
        <v>95</v>
      </c>
      <c r="D15" s="1">
        <v>10</v>
      </c>
      <c r="E15" s="1">
        <f t="shared" si="0"/>
        <v>303.14999999999998</v>
      </c>
      <c r="F15" s="1">
        <f t="shared" si="1"/>
        <v>283.14999999999998</v>
      </c>
      <c r="G15" s="1">
        <f t="shared" ref="G15:G16" si="3">(E15/F15)-1</f>
        <v>7.0633939607981588E-2</v>
      </c>
    </row>
    <row r="16" spans="1:7" x14ac:dyDescent="0.25">
      <c r="A16" s="7" t="s">
        <v>22</v>
      </c>
      <c r="B16" s="1">
        <v>20</v>
      </c>
      <c r="C16" s="1" t="s">
        <v>94</v>
      </c>
      <c r="D16" s="1">
        <v>-10</v>
      </c>
      <c r="E16" s="1">
        <f t="shared" si="0"/>
        <v>293.14999999999998</v>
      </c>
      <c r="F16" s="1">
        <f t="shared" si="1"/>
        <v>263.14999999999998</v>
      </c>
      <c r="G16" s="1">
        <f t="shared" si="3"/>
        <v>0.114003420102603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D11" sqref="D11"/>
    </sheetView>
  </sheetViews>
  <sheetFormatPr defaultRowHeight="15" x14ac:dyDescent="0.25"/>
  <cols>
    <col min="1" max="1" width="23.85546875" bestFit="1" customWidth="1"/>
  </cols>
  <sheetData>
    <row r="1" spans="1:10" x14ac:dyDescent="0.25">
      <c r="A1" s="2" t="s">
        <v>97</v>
      </c>
      <c r="B1" s="2" t="s">
        <v>1</v>
      </c>
      <c r="C1" s="2"/>
      <c r="J1" t="s">
        <v>106</v>
      </c>
    </row>
    <row r="2" spans="1:10" x14ac:dyDescent="0.25">
      <c r="A2" s="1" t="s">
        <v>103</v>
      </c>
      <c r="B2" s="1">
        <v>1.06</v>
      </c>
    </row>
    <row r="3" spans="1:10" x14ac:dyDescent="0.25">
      <c r="A3" s="1" t="s">
        <v>104</v>
      </c>
      <c r="B3" s="1">
        <v>1.06</v>
      </c>
    </row>
    <row r="4" spans="1:10" x14ac:dyDescent="0.25">
      <c r="A4" s="1" t="s">
        <v>98</v>
      </c>
      <c r="B4" s="1">
        <v>1.05</v>
      </c>
    </row>
    <row r="5" spans="1:10" x14ac:dyDescent="0.25">
      <c r="A5" s="1" t="s">
        <v>51</v>
      </c>
      <c r="B5" s="1">
        <v>1.04</v>
      </c>
    </row>
    <row r="6" spans="1:10" x14ac:dyDescent="0.25">
      <c r="A6" s="1" t="s">
        <v>102</v>
      </c>
      <c r="B6" s="1">
        <v>1.1100000000000001</v>
      </c>
    </row>
    <row r="7" spans="1:10" x14ac:dyDescent="0.25">
      <c r="A7" s="1" t="s">
        <v>42</v>
      </c>
      <c r="B7" s="1">
        <v>1</v>
      </c>
    </row>
    <row r="8" spans="1:10" x14ac:dyDescent="0.25">
      <c r="A8" s="1" t="s">
        <v>99</v>
      </c>
      <c r="B8" s="1">
        <v>1</v>
      </c>
    </row>
    <row r="9" spans="1:10" x14ac:dyDescent="0.25">
      <c r="A9" s="1" t="s">
        <v>100</v>
      </c>
      <c r="B9" s="1">
        <v>0.6</v>
      </c>
    </row>
    <row r="10" spans="1:10" x14ac:dyDescent="0.25">
      <c r="A10" s="1" t="s">
        <v>101</v>
      </c>
      <c r="B10" s="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phi_constants</vt:lpstr>
      <vt:lpstr>temp_calcs</vt:lpstr>
      <vt:lpstr>Serrenho_2013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2021-09-09T16:09:37Z</dcterms:modified>
</cp:coreProperties>
</file>