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CBook2021\chapters\ch03-Population\datasets\"/>
    </mc:Choice>
  </mc:AlternateContent>
  <xr:revisionPtr revIDLastSave="0" documentId="13_ncr:1_{CE9BACAB-922D-4864-A73D-4DB98147DE4C}" xr6:coauthVersionLast="45" xr6:coauthVersionMax="47" xr10:uidLastSave="{00000000-0000-0000-0000-000000000000}"/>
  <bookViews>
    <workbookView xWindow="-120" yWindow="-120" windowWidth="21840" windowHeight="13140" xr2:uid="{DA8561D2-5A96-4A65-8174-D3F7A540B9FB}"/>
  </bookViews>
  <sheets>
    <sheet name="data to plot" sheetId="1" r:id="rId1"/>
    <sheet name="UN Male age group pop future" sheetId="4" r:id="rId2"/>
    <sheet name="UN Female age group pop future" sheetId="5" r:id="rId3"/>
    <sheet name="UN Female age group population" sheetId="2" r:id="rId4"/>
    <sheet name="UN Male age group populat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3" i="1" l="1" a="1"/>
  <c r="D233" i="1" s="1"/>
  <c r="C233" i="1" a="1"/>
  <c r="C233" i="1" s="1"/>
  <c r="A249" i="1"/>
  <c r="A250" i="1"/>
  <c r="A251" i="1"/>
  <c r="A252" i="1"/>
  <c r="A253" i="1"/>
  <c r="B233" i="1" a="1"/>
  <c r="B233" i="1" s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33" i="1"/>
  <c r="D212" i="1" a="1"/>
  <c r="D212" i="1" s="1"/>
  <c r="C212" i="1" a="1"/>
  <c r="C212" i="1" s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12" i="1"/>
  <c r="B212" i="1" a="1"/>
  <c r="B212" i="1" s="1"/>
  <c r="G44" i="1"/>
  <c r="G233" i="1" l="1"/>
  <c r="G212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F191" i="1"/>
  <c r="E191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F170" i="1"/>
  <c r="E170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F149" i="1"/>
  <c r="E149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F128" i="1"/>
  <c r="E128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F107" i="1"/>
  <c r="E107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F86" i="1"/>
  <c r="E86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F65" i="1"/>
  <c r="E65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F44" i="1"/>
  <c r="E44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F23" i="1"/>
  <c r="E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G191" i="1"/>
  <c r="G170" i="1"/>
  <c r="G149" i="1"/>
  <c r="G128" i="1"/>
  <c r="G107" i="1"/>
  <c r="G86" i="1"/>
  <c r="G65" i="1"/>
  <c r="G23" i="1"/>
  <c r="G2" i="1"/>
  <c r="D191" i="1" a="1"/>
  <c r="D191" i="1" s="1"/>
  <c r="D170" i="1" a="1"/>
  <c r="D170" i="1" s="1"/>
  <c r="D149" i="1" a="1"/>
  <c r="D149" i="1" s="1"/>
  <c r="D128" i="1" a="1"/>
  <c r="D128" i="1" s="1"/>
  <c r="D107" i="1" a="1"/>
  <c r="D107" i="1" s="1"/>
  <c r="D86" i="1" a="1"/>
  <c r="D86" i="1" s="1"/>
  <c r="D65" i="1" a="1"/>
  <c r="D65" i="1" s="1"/>
  <c r="D44" i="1" a="1"/>
  <c r="D44" i="1" s="1"/>
  <c r="D23" i="1" a="1"/>
  <c r="D23" i="1" s="1"/>
  <c r="C191" i="1" a="1"/>
  <c r="C191" i="1" s="1"/>
  <c r="C170" i="1" a="1"/>
  <c r="C170" i="1" s="1"/>
  <c r="C149" i="1" a="1"/>
  <c r="C149" i="1" s="1"/>
  <c r="C128" i="1" a="1"/>
  <c r="C128" i="1" s="1"/>
  <c r="C107" i="1" a="1"/>
  <c r="C107" i="1" s="1"/>
  <c r="C86" i="1" a="1"/>
  <c r="C86" i="1" s="1"/>
  <c r="C65" i="1" a="1"/>
  <c r="C65" i="1" s="1"/>
  <c r="C44" i="1" a="1"/>
  <c r="C44" i="1" s="1"/>
  <c r="C23" i="1" a="1"/>
  <c r="C23" i="1" s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191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70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49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28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07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86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65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44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23" i="1"/>
  <c r="B191" i="1" a="1"/>
  <c r="B191" i="1" s="1"/>
  <c r="B170" i="1" a="1"/>
  <c r="B170" i="1" s="1"/>
  <c r="B149" i="1" a="1"/>
  <c r="B149" i="1" s="1"/>
  <c r="B128" i="1" a="1"/>
  <c r="B128" i="1" s="1"/>
  <c r="B107" i="1" a="1"/>
  <c r="B107" i="1" s="1"/>
  <c r="B86" i="1" a="1"/>
  <c r="B86" i="1" s="1"/>
  <c r="B65" i="1" a="1"/>
  <c r="B65" i="1" s="1"/>
  <c r="B44" i="1" a="1"/>
  <c r="B44" i="1" s="1"/>
  <c r="B23" i="1" a="1"/>
  <c r="B23" i="1" s="1"/>
  <c r="B2" i="1" a="1"/>
  <c r="B2" i="1" s="1"/>
  <c r="D2" i="1" a="1"/>
  <c r="D2" i="1" s="1"/>
  <c r="C2" i="1" a="1"/>
  <c r="C2" i="1" s="1"/>
  <c r="E237" i="1" l="1"/>
  <c r="E249" i="1"/>
  <c r="F237" i="1"/>
  <c r="F245" i="1"/>
  <c r="E234" i="1"/>
  <c r="E238" i="1"/>
  <c r="E242" i="1"/>
  <c r="E246" i="1"/>
  <c r="E250" i="1"/>
  <c r="F233" i="1"/>
  <c r="F234" i="1"/>
  <c r="F238" i="1"/>
  <c r="F242" i="1"/>
  <c r="F246" i="1"/>
  <c r="F250" i="1"/>
  <c r="F239" i="1"/>
  <c r="F243" i="1"/>
  <c r="F251" i="1"/>
  <c r="E241" i="1"/>
  <c r="E253" i="1"/>
  <c r="F249" i="1"/>
  <c r="E245" i="1"/>
  <c r="E235" i="1"/>
  <c r="E239" i="1"/>
  <c r="E243" i="1"/>
  <c r="E247" i="1"/>
  <c r="E251" i="1"/>
  <c r="F247" i="1"/>
  <c r="F241" i="1"/>
  <c r="F235" i="1"/>
  <c r="F253" i="1"/>
  <c r="E236" i="1"/>
  <c r="E240" i="1"/>
  <c r="E244" i="1"/>
  <c r="E248" i="1"/>
  <c r="E252" i="1"/>
  <c r="F236" i="1"/>
  <c r="F240" i="1"/>
  <c r="F244" i="1"/>
  <c r="F248" i="1"/>
  <c r="F252" i="1"/>
  <c r="E233" i="1"/>
  <c r="F220" i="1"/>
  <c r="F228" i="1"/>
  <c r="E215" i="1"/>
  <c r="E223" i="1"/>
  <c r="E231" i="1"/>
  <c r="E232" i="1"/>
  <c r="F231" i="1"/>
  <c r="F216" i="1"/>
  <c r="E219" i="1"/>
  <c r="F212" i="1"/>
  <c r="F218" i="1"/>
  <c r="E221" i="1"/>
  <c r="E214" i="1"/>
  <c r="F213" i="1"/>
  <c r="F221" i="1"/>
  <c r="F229" i="1"/>
  <c r="E216" i="1"/>
  <c r="E224" i="1"/>
  <c r="E226" i="1"/>
  <c r="F224" i="1"/>
  <c r="F217" i="1"/>
  <c r="E213" i="1"/>
  <c r="F214" i="1"/>
  <c r="F222" i="1"/>
  <c r="F230" i="1"/>
  <c r="E217" i="1"/>
  <c r="E225" i="1"/>
  <c r="F223" i="1"/>
  <c r="E218" i="1"/>
  <c r="F232" i="1"/>
  <c r="E227" i="1"/>
  <c r="F225" i="1"/>
  <c r="E220" i="1"/>
  <c r="E228" i="1"/>
  <c r="F226" i="1"/>
  <c r="E229" i="1"/>
  <c r="E222" i="1"/>
  <c r="E230" i="1"/>
  <c r="F215" i="1"/>
  <c r="F219" i="1"/>
  <c r="F227" i="1"/>
  <c r="E2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<sst xmlns="http://schemas.openxmlformats.org/spreadsheetml/2006/main" count="359" uniqueCount="54">
  <si>
    <t>Index</t>
  </si>
  <si>
    <t>Variant</t>
  </si>
  <si>
    <t>Estimates</t>
  </si>
  <si>
    <t>Region, subregion, country or area *</t>
  </si>
  <si>
    <t>WORLD</t>
  </si>
  <si>
    <t>Notes</t>
  </si>
  <si>
    <t>Country code</t>
  </si>
  <si>
    <t>Type</t>
  </si>
  <si>
    <t>World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</si>
  <si>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</si>
  <si>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</si>
  <si>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</si>
  <si>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</si>
  <si>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</si>
  <si>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</si>
  <si>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</si>
  <si>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</si>
  <si>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</si>
  <si>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</si>
  <si>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</si>
  <si>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</si>
  <si>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</si>
  <si>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</si>
  <si>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</si>
  <si>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</si>
  <si>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</si>
  <si>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</si>
  <si>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</si>
  <si>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</si>
  <si>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</si>
  <si>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</si>
  <si>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</si>
  <si>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Year</t>
  </si>
  <si>
    <t>Age_Group</t>
  </si>
  <si>
    <t>Male_Population_Thousands</t>
  </si>
  <si>
    <t>Female_Population_Thousands</t>
  </si>
  <si>
    <t>Female population by five-year age group (thousands)</t>
  </si>
  <si>
    <t>Male population by five-year age group (thousands)</t>
  </si>
  <si>
    <t>Male_Population_Percentage</t>
  </si>
  <si>
    <t>Female_Population_Percentage</t>
  </si>
  <si>
    <t>Total_Pop_Calc</t>
  </si>
  <si>
    <t>Source Information</t>
  </si>
  <si>
    <t>Web Source</t>
  </si>
  <si>
    <t>Date Accessed</t>
  </si>
  <si>
    <t>.bib Citation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</si>
  <si>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</si>
  <si>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</si>
  <si>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</si>
  <si>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</si>
  <si>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</si>
  <si>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</si>
  <si>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Median PI</t>
  </si>
  <si>
    <t>https://population.un.org/wpp2019/Download/Probabilistic/Population/</t>
  </si>
  <si>
    <t xml:space="preserve">        Bdsk-Url-1 = {https://population.un.org/wpp2019/Download/Probabilistic/Population/}}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</si>
</sst>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72" formatCode="0.0"/>
    <numFmt numFmtId="17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2" borderId="3" xfId="0" applyFont="1" applyFill="1" applyBorder="1" applyAlignment="1">
      <alignment horizontal="left"/>
    </xf>
    <xf numFmtId="0" fontId="0" fillId="0" borderId="0" xfId="0" applyFont="1"/>
    <xf numFmtId="0" fontId="5" fillId="0" borderId="0" xfId="2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6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2" borderId="6" xfId="0" applyNumberFormat="1" applyFont="1" applyFill="1" applyBorder="1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172" fontId="0" fillId="0" borderId="0" xfId="0" applyNumberFormat="1"/>
    <xf numFmtId="177" fontId="0" fillId="0" borderId="0" xfId="0" applyNumberFormat="1"/>
  </cellXfs>
  <cellStyles count="3">
    <cellStyle name="Hyperlink" xfId="2" builtinId="8"/>
    <cellStyle name="Normal" xfId="0" builtinId="0"/>
    <cellStyle name="Normal 2" xfId="1" xr:uid="{25F7E76A-EF47-4DCC-A984-75CF2E617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9</xdr:row>
      <xdr:rowOff>0</xdr:rowOff>
    </xdr:from>
    <xdr:to>
      <xdr:col>41</xdr:col>
      <xdr:colOff>103070</xdr:colOff>
      <xdr:row>51</xdr:row>
      <xdr:rowOff>37084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96908-A691-4BF2-A6BE-7B515280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838325"/>
          <a:ext cx="13638095" cy="8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9</xdr:row>
      <xdr:rowOff>0</xdr:rowOff>
    </xdr:from>
    <xdr:to>
      <xdr:col>41</xdr:col>
      <xdr:colOff>360245</xdr:colOff>
      <xdr:row>51</xdr:row>
      <xdr:rowOff>122809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EF93E9-6AAF-4805-ACC4-C1176DA38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2276475"/>
          <a:ext cx="13638095" cy="8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35</xdr:col>
      <xdr:colOff>541426</xdr:colOff>
      <xdr:row>41</xdr:row>
      <xdr:rowOff>104000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BEEAD-AF82-4E0C-9C54-5957672EB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2209800"/>
          <a:ext cx="11990476" cy="6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400050</xdr:colOff>
      <xdr:row>8</xdr:row>
      <xdr:rowOff>85725</xdr:rowOff>
    </xdr:from>
    <xdr:to>
      <xdr:col>35</xdr:col>
      <xdr:colOff>398551</xdr:colOff>
      <xdr:row>39</xdr:row>
      <xdr:rowOff>113525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033AF-4B26-45DA-99F7-91F7F3CE7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1838325"/>
          <a:ext cx="11990476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opulation.un.org/wpp2019/Download/Standard/Popula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945B-15D8-4522-A7FA-5818F954DF6B}">
  <dimension ref="A1:G253"/>
  <sheetViews>
    <sheetView tabSelected="1" workbookViewId="0">
      <selection activeCell="E237" sqref="E237"/>
    </sheetView>
  </sheetViews>
  <sheetFormatPr defaultRowHeight="15" x14ac:dyDescent="0.25"/>
  <cols>
    <col min="2" max="2" width="10.85546875" bestFit="1" customWidth="1"/>
    <col min="3" max="3" width="27.140625" bestFit="1" customWidth="1"/>
    <col min="4" max="4" width="29.28515625" bestFit="1" customWidth="1"/>
    <col min="5" max="5" width="27.7109375" bestFit="1" customWidth="1"/>
    <col min="6" max="6" width="30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38</v>
      </c>
      <c r="F1" t="s">
        <v>39</v>
      </c>
      <c r="G1" t="s">
        <v>40</v>
      </c>
    </row>
    <row r="2" spans="1:7" x14ac:dyDescent="0.25">
      <c r="A2">
        <v>1950</v>
      </c>
      <c r="B2" t="str" cm="1">
        <f t="array" ref="B2:B22">'UN Male age group population'!$A$10:$A$30</f>
        <v>0-4</v>
      </c>
      <c r="C2" s="29" cm="1">
        <f t="array" ref="C2:C22">'UN Male age group population'!B10:B30</f>
        <v>172419.83199999999</v>
      </c>
      <c r="D2" s="29" cm="1">
        <f t="array" ref="D2:D22">'UN Female age group population'!B10:B30</f>
        <v>166076.75099999999</v>
      </c>
      <c r="E2" s="30">
        <f>(C2/$G$2)*100</f>
        <v>6.7977339330897584</v>
      </c>
      <c r="F2" s="30">
        <f>(D2/$G$2)*100</f>
        <v>6.5476549459229165</v>
      </c>
      <c r="G2">
        <f>SUM(C2:D22)</f>
        <v>2536431.0180000002</v>
      </c>
    </row>
    <row r="3" spans="1:7" x14ac:dyDescent="0.25">
      <c r="A3">
        <v>1950</v>
      </c>
      <c r="B3" t="str">
        <v>5-9</v>
      </c>
      <c r="C3" s="29">
        <v>138298.389</v>
      </c>
      <c r="D3" s="29">
        <v>131785.035</v>
      </c>
      <c r="E3" s="30">
        <f t="shared" ref="E3:E22" si="0">(C3/$G$2)*100</f>
        <v>5.4524798040456703</v>
      </c>
      <c r="F3" s="30">
        <f t="shared" ref="F3:F22" si="1">(D3/$G$2)*100</f>
        <v>5.1956877228190406</v>
      </c>
    </row>
    <row r="4" spans="1:7" x14ac:dyDescent="0.25">
      <c r="A4">
        <v>1950</v>
      </c>
      <c r="B4" t="str">
        <v>10-14</v>
      </c>
      <c r="C4" s="29">
        <v>133685.70199999999</v>
      </c>
      <c r="D4" s="29">
        <v>127342.693</v>
      </c>
      <c r="E4" s="30">
        <f t="shared" si="0"/>
        <v>5.270622423842318</v>
      </c>
      <c r="F4" s="30">
        <f t="shared" si="1"/>
        <v>5.0205462753097434</v>
      </c>
    </row>
    <row r="5" spans="1:7" x14ac:dyDescent="0.25">
      <c r="A5">
        <v>1950</v>
      </c>
      <c r="B5" t="str">
        <v>15-19</v>
      </c>
      <c r="C5" s="29">
        <v>122155.285</v>
      </c>
      <c r="D5" s="29">
        <v>117332.713</v>
      </c>
      <c r="E5" s="30">
        <f t="shared" si="0"/>
        <v>4.8160302461653623</v>
      </c>
      <c r="F5" s="30">
        <f t="shared" si="1"/>
        <v>4.6258980499504361</v>
      </c>
    </row>
    <row r="6" spans="1:7" x14ac:dyDescent="0.25">
      <c r="A6">
        <v>1950</v>
      </c>
      <c r="B6" t="str">
        <v>20-24</v>
      </c>
      <c r="C6" s="29">
        <v>113206.51700000001</v>
      </c>
      <c r="D6" s="29">
        <v>109689.337</v>
      </c>
      <c r="E6" s="30">
        <f t="shared" si="0"/>
        <v>4.4632208089484893</v>
      </c>
      <c r="F6" s="30">
        <f t="shared" si="1"/>
        <v>4.3245543135839375</v>
      </c>
    </row>
    <row r="7" spans="1:7" x14ac:dyDescent="0.25">
      <c r="A7">
        <v>1950</v>
      </c>
      <c r="B7" t="str">
        <v>25-29</v>
      </c>
      <c r="C7" s="29">
        <v>97625.680999999997</v>
      </c>
      <c r="D7" s="29">
        <v>98537.657999999996</v>
      </c>
      <c r="E7" s="30">
        <f t="shared" si="0"/>
        <v>3.8489389345576908</v>
      </c>
      <c r="F7" s="30">
        <f t="shared" si="1"/>
        <v>3.8848940618025511</v>
      </c>
    </row>
    <row r="8" spans="1:7" x14ac:dyDescent="0.25">
      <c r="A8">
        <v>1950</v>
      </c>
      <c r="B8" t="str">
        <v>30-34</v>
      </c>
      <c r="C8" s="29">
        <v>84569.559000000096</v>
      </c>
      <c r="D8" s="29">
        <v>84666.453999999998</v>
      </c>
      <c r="E8" s="30">
        <f t="shared" si="0"/>
        <v>3.3341951111559895</v>
      </c>
      <c r="F8" s="30">
        <f t="shared" si="1"/>
        <v>3.3380152426443792</v>
      </c>
    </row>
    <row r="9" spans="1:7" x14ac:dyDescent="0.25">
      <c r="A9">
        <v>1950</v>
      </c>
      <c r="B9" t="str">
        <v>35-39</v>
      </c>
      <c r="C9" s="29">
        <v>81447.199999999997</v>
      </c>
      <c r="D9" s="29">
        <v>83025.587</v>
      </c>
      <c r="E9" s="30">
        <f t="shared" si="0"/>
        <v>3.2110946216160805</v>
      </c>
      <c r="F9" s="30">
        <f t="shared" si="1"/>
        <v>3.2733232802627708</v>
      </c>
    </row>
    <row r="10" spans="1:7" x14ac:dyDescent="0.25">
      <c r="A10">
        <v>1950</v>
      </c>
      <c r="B10" t="str">
        <v>40-44</v>
      </c>
      <c r="C10" s="29">
        <v>73162.817999999999</v>
      </c>
      <c r="D10" s="29">
        <v>74400.103000000003</v>
      </c>
      <c r="E10" s="30">
        <f t="shared" si="0"/>
        <v>2.8844789186377944</v>
      </c>
      <c r="F10" s="30">
        <f t="shared" si="1"/>
        <v>2.9332594686003008</v>
      </c>
    </row>
    <row r="11" spans="1:7" x14ac:dyDescent="0.25">
      <c r="A11">
        <v>1950</v>
      </c>
      <c r="B11" t="str">
        <v>45-49</v>
      </c>
      <c r="C11" s="29">
        <v>63547.845000000001</v>
      </c>
      <c r="D11" s="29">
        <v>64902.476999999999</v>
      </c>
      <c r="E11" s="30">
        <f t="shared" si="0"/>
        <v>2.5054040322416529</v>
      </c>
      <c r="F11" s="30">
        <f t="shared" si="1"/>
        <v>2.5588110435258837</v>
      </c>
    </row>
    <row r="12" spans="1:7" x14ac:dyDescent="0.25">
      <c r="A12">
        <v>1950</v>
      </c>
      <c r="B12" t="str">
        <v>50-54</v>
      </c>
      <c r="C12" s="29">
        <v>52643.999000000003</v>
      </c>
      <c r="D12" s="29">
        <v>55078.203999999998</v>
      </c>
      <c r="E12" s="30">
        <f t="shared" si="0"/>
        <v>2.0755147144317094</v>
      </c>
      <c r="F12" s="30">
        <f t="shared" si="1"/>
        <v>2.1714844050215754</v>
      </c>
    </row>
    <row r="13" spans="1:7" x14ac:dyDescent="0.25">
      <c r="A13">
        <v>1950</v>
      </c>
      <c r="B13" t="str">
        <v>55-59</v>
      </c>
      <c r="C13" s="29">
        <v>42559.548000000003</v>
      </c>
      <c r="D13" s="29">
        <v>46114.025999999998</v>
      </c>
      <c r="E13" s="30">
        <f t="shared" si="0"/>
        <v>1.6779304344558366</v>
      </c>
      <c r="F13" s="30">
        <f t="shared" si="1"/>
        <v>1.8180674212209147</v>
      </c>
    </row>
    <row r="14" spans="1:7" x14ac:dyDescent="0.25">
      <c r="A14">
        <v>1950</v>
      </c>
      <c r="B14" t="str">
        <v>60-64</v>
      </c>
      <c r="C14" s="29">
        <v>34381.408000000003</v>
      </c>
      <c r="D14" s="29">
        <v>39066.813000000002</v>
      </c>
      <c r="E14" s="30">
        <f t="shared" si="0"/>
        <v>1.355503372889284</v>
      </c>
      <c r="F14" s="30">
        <f t="shared" si="1"/>
        <v>1.5402276948499294</v>
      </c>
    </row>
    <row r="15" spans="1:7" x14ac:dyDescent="0.25">
      <c r="A15">
        <v>1950</v>
      </c>
      <c r="B15" t="str">
        <v>65-69</v>
      </c>
      <c r="C15" s="29">
        <v>25077.246999999999</v>
      </c>
      <c r="D15" s="29">
        <v>30065.688999999998</v>
      </c>
      <c r="E15" s="30">
        <f t="shared" si="0"/>
        <v>0.98868239751198295</v>
      </c>
      <c r="F15" s="30">
        <f t="shared" si="1"/>
        <v>1.1853540974162615</v>
      </c>
    </row>
    <row r="16" spans="1:7" x14ac:dyDescent="0.25">
      <c r="A16">
        <v>1950</v>
      </c>
      <c r="B16" t="str">
        <v>70-74</v>
      </c>
      <c r="C16" s="29">
        <v>16576.97</v>
      </c>
      <c r="D16" s="29">
        <v>20806.445</v>
      </c>
      <c r="E16" s="30">
        <f t="shared" si="0"/>
        <v>0.65355493141189769</v>
      </c>
      <c r="F16" s="30">
        <f t="shared" si="1"/>
        <v>0.82030399614045402</v>
      </c>
    </row>
    <row r="17" spans="1:7" x14ac:dyDescent="0.25">
      <c r="A17">
        <v>1950</v>
      </c>
      <c r="B17" t="str">
        <v>75-79</v>
      </c>
      <c r="C17" s="29">
        <v>9343.6820000000007</v>
      </c>
      <c r="D17" s="29">
        <v>12558.136</v>
      </c>
      <c r="E17" s="30">
        <f t="shared" si="0"/>
        <v>0.3683791096107783</v>
      </c>
      <c r="F17" s="30">
        <f t="shared" si="1"/>
        <v>0.49511048835470439</v>
      </c>
    </row>
    <row r="18" spans="1:7" x14ac:dyDescent="0.25">
      <c r="A18">
        <v>1950</v>
      </c>
      <c r="B18" t="str">
        <v>80-84</v>
      </c>
      <c r="C18" s="29">
        <v>3876.7190000000001</v>
      </c>
      <c r="D18" s="29">
        <v>5750.3310000000001</v>
      </c>
      <c r="E18" s="30">
        <f t="shared" si="0"/>
        <v>0.15284149154810564</v>
      </c>
      <c r="F18" s="30">
        <f t="shared" si="1"/>
        <v>0.2267095363206128</v>
      </c>
    </row>
    <row r="19" spans="1:7" x14ac:dyDescent="0.25">
      <c r="A19">
        <v>1950</v>
      </c>
      <c r="B19" t="str">
        <v>85-89</v>
      </c>
      <c r="C19" s="29">
        <v>1296.646</v>
      </c>
      <c r="D19" s="29">
        <v>2178.2820000000002</v>
      </c>
      <c r="E19" s="30">
        <f t="shared" si="0"/>
        <v>5.1120885638057591E-2</v>
      </c>
      <c r="F19" s="30">
        <f t="shared" si="1"/>
        <v>8.5879804518302891E-2</v>
      </c>
    </row>
    <row r="20" spans="1:7" x14ac:dyDescent="0.25">
      <c r="A20">
        <v>1950</v>
      </c>
      <c r="B20" t="str">
        <v>90-94</v>
      </c>
      <c r="C20" s="29">
        <v>316.51</v>
      </c>
      <c r="D20" s="29">
        <v>630.98400000000004</v>
      </c>
      <c r="E20" s="30">
        <f t="shared" si="0"/>
        <v>1.2478557380581599E-2</v>
      </c>
      <c r="F20" s="30">
        <f t="shared" si="1"/>
        <v>2.487684449220846E-2</v>
      </c>
    </row>
    <row r="21" spans="1:7" x14ac:dyDescent="0.25">
      <c r="A21">
        <v>1950</v>
      </c>
      <c r="B21" t="str">
        <v>95-99</v>
      </c>
      <c r="C21" s="29">
        <v>58.606000000000002</v>
      </c>
      <c r="D21" s="29">
        <v>139.238</v>
      </c>
      <c r="E21" s="30">
        <f t="shared" si="0"/>
        <v>2.3105694412383975E-3</v>
      </c>
      <c r="F21" s="30">
        <f t="shared" si="1"/>
        <v>5.4895244148918543E-3</v>
      </c>
    </row>
    <row r="22" spans="1:7" x14ac:dyDescent="0.25">
      <c r="A22">
        <v>1950</v>
      </c>
      <c r="B22" t="str">
        <v>100+</v>
      </c>
      <c r="C22" s="29">
        <v>9.3930000000000007</v>
      </c>
      <c r="D22" s="29">
        <v>24.506</v>
      </c>
      <c r="E22" s="30">
        <f t="shared" si="0"/>
        <v>3.703234952317556E-4</v>
      </c>
      <c r="F22" s="30">
        <f t="shared" si="1"/>
        <v>9.6616071267426832E-4</v>
      </c>
    </row>
    <row r="23" spans="1:7" x14ac:dyDescent="0.25">
      <c r="A23">
        <f>'UN Female age group population'!$C$9</f>
        <v>1955</v>
      </c>
      <c r="B23" t="str" cm="1">
        <f t="array" ref="B23:B43">'UN Male age group population'!$A$10:$A$30</f>
        <v>0-4</v>
      </c>
      <c r="C23" s="29" cm="1">
        <f t="array" ref="C23:C43">'UN Male age group population'!C10:C30</f>
        <v>207941.39199999999</v>
      </c>
      <c r="D23" s="29" cm="1">
        <f t="array" ref="D23:D43">'UN Female age group population'!C10:C30</f>
        <v>199235.71599999999</v>
      </c>
      <c r="E23" s="30">
        <f>C23/$G$23*100</f>
        <v>7.4987341733533857</v>
      </c>
      <c r="F23" s="30">
        <f>D23/$G$23*100</f>
        <v>7.1847921077768397</v>
      </c>
      <c r="G23">
        <f>SUM(C23:D43)</f>
        <v>2773019.9149999996</v>
      </c>
    </row>
    <row r="24" spans="1:7" x14ac:dyDescent="0.25">
      <c r="A24">
        <f>'UN Female age group population'!$C$9</f>
        <v>1955</v>
      </c>
      <c r="B24" t="str">
        <v>5-9</v>
      </c>
      <c r="C24" s="29">
        <v>161087.46799999999</v>
      </c>
      <c r="D24" s="29">
        <v>154926.27799999999</v>
      </c>
      <c r="E24" s="30">
        <f t="shared" ref="E24:E43" si="2">C24/$G$23*100</f>
        <v>5.8090988502691658</v>
      </c>
      <c r="F24" s="30">
        <f t="shared" ref="F24:F43" si="3">D24/$G$23*100</f>
        <v>5.5869154477384999</v>
      </c>
    </row>
    <row r="25" spans="1:7" x14ac:dyDescent="0.25">
      <c r="A25">
        <f>'UN Female age group population'!$C$9</f>
        <v>1955</v>
      </c>
      <c r="B25" t="str">
        <v>10-14</v>
      </c>
      <c r="C25" s="29">
        <v>134816.62100000001</v>
      </c>
      <c r="D25" s="29">
        <v>128615.54</v>
      </c>
      <c r="E25" s="30">
        <f t="shared" si="2"/>
        <v>4.8617256684938024</v>
      </c>
      <c r="F25" s="30">
        <f t="shared" si="3"/>
        <v>4.6381037259878468</v>
      </c>
    </row>
    <row r="26" spans="1:7" x14ac:dyDescent="0.25">
      <c r="A26">
        <f>'UN Female age group population'!$C$9</f>
        <v>1955</v>
      </c>
      <c r="B26" t="str">
        <v>15-19</v>
      </c>
      <c r="C26" s="29">
        <v>130542.26700000001</v>
      </c>
      <c r="D26" s="29">
        <v>124828.33199999999</v>
      </c>
      <c r="E26" s="30">
        <f t="shared" si="2"/>
        <v>4.7075849074816336</v>
      </c>
      <c r="F26" s="30">
        <f t="shared" si="3"/>
        <v>4.5015303108632745</v>
      </c>
    </row>
    <row r="27" spans="1:7" x14ac:dyDescent="0.25">
      <c r="A27">
        <f>'UN Female age group population'!$C$9</f>
        <v>1955</v>
      </c>
      <c r="B27" t="str">
        <v>20-24</v>
      </c>
      <c r="C27" s="29">
        <v>118354.001</v>
      </c>
      <c r="D27" s="29">
        <v>114282.974</v>
      </c>
      <c r="E27" s="30">
        <f t="shared" si="2"/>
        <v>4.2680544903335118</v>
      </c>
      <c r="F27" s="30">
        <f t="shared" si="3"/>
        <v>4.1212460603623189</v>
      </c>
    </row>
    <row r="28" spans="1:7" x14ac:dyDescent="0.25">
      <c r="A28">
        <f>'UN Female age group population'!$C$9</f>
        <v>1955</v>
      </c>
      <c r="B28" t="str">
        <v>25-29</v>
      </c>
      <c r="C28" s="29">
        <v>109514.656</v>
      </c>
      <c r="D28" s="29">
        <v>106314.63099999999</v>
      </c>
      <c r="E28" s="30">
        <f t="shared" si="2"/>
        <v>3.9492920843303794</v>
      </c>
      <c r="F28" s="30">
        <f t="shared" si="3"/>
        <v>3.8338935261487301</v>
      </c>
    </row>
    <row r="29" spans="1:7" x14ac:dyDescent="0.25">
      <c r="A29">
        <f>'UN Female age group population'!$C$9</f>
        <v>1955</v>
      </c>
      <c r="B29" t="str">
        <v>30-34</v>
      </c>
      <c r="C29" s="29">
        <v>94210.615999999995</v>
      </c>
      <c r="D29" s="29">
        <v>95222.323000000004</v>
      </c>
      <c r="E29" s="30">
        <f t="shared" si="2"/>
        <v>3.3974013489910333</v>
      </c>
      <c r="F29" s="30">
        <f t="shared" si="3"/>
        <v>3.4338852918046938</v>
      </c>
    </row>
    <row r="30" spans="1:7" x14ac:dyDescent="0.25">
      <c r="A30">
        <f>'UN Female age group population'!$C$9</f>
        <v>1955</v>
      </c>
      <c r="B30" t="str">
        <v>35-39</v>
      </c>
      <c r="C30" s="29">
        <v>81153.535999999993</v>
      </c>
      <c r="D30" s="29">
        <v>81377.963000000003</v>
      </c>
      <c r="E30" s="30">
        <f t="shared" si="2"/>
        <v>2.9265399632010936</v>
      </c>
      <c r="F30" s="30">
        <f t="shared" si="3"/>
        <v>2.9346331975405238</v>
      </c>
    </row>
    <row r="31" spans="1:7" x14ac:dyDescent="0.25">
      <c r="A31">
        <f>'UN Female age group population'!$C$9</f>
        <v>1955</v>
      </c>
      <c r="B31" t="str">
        <v>40-44</v>
      </c>
      <c r="C31" s="29">
        <v>77551.460999999996</v>
      </c>
      <c r="D31" s="29">
        <v>79460.103000000003</v>
      </c>
      <c r="E31" s="30">
        <f t="shared" si="2"/>
        <v>2.7966427713159789</v>
      </c>
      <c r="F31" s="30">
        <f t="shared" si="3"/>
        <v>2.865471775740926</v>
      </c>
    </row>
    <row r="32" spans="1:7" x14ac:dyDescent="0.25">
      <c r="A32">
        <f>'UN Female age group population'!$C$9</f>
        <v>1955</v>
      </c>
      <c r="B32" t="str">
        <v>45-49</v>
      </c>
      <c r="C32" s="29">
        <v>68433.11</v>
      </c>
      <c r="D32" s="29">
        <v>70485.0450000001</v>
      </c>
      <c r="E32" s="30">
        <f t="shared" si="2"/>
        <v>2.467818915754163</v>
      </c>
      <c r="F32" s="30">
        <f t="shared" si="3"/>
        <v>2.5418153190580353</v>
      </c>
    </row>
    <row r="33" spans="1:7" x14ac:dyDescent="0.25">
      <c r="A33">
        <f>'UN Female age group population'!$C$9</f>
        <v>1955</v>
      </c>
      <c r="B33" t="str">
        <v>50-54</v>
      </c>
      <c r="C33" s="29">
        <v>58721.707999999999</v>
      </c>
      <c r="D33" s="29">
        <v>61385.201999999997</v>
      </c>
      <c r="E33" s="30">
        <f t="shared" si="2"/>
        <v>2.1176085927965653</v>
      </c>
      <c r="F33" s="30">
        <f t="shared" si="3"/>
        <v>2.2136588946927924</v>
      </c>
    </row>
    <row r="34" spans="1:7" x14ac:dyDescent="0.25">
      <c r="A34">
        <f>'UN Female age group population'!$C$9</f>
        <v>1955</v>
      </c>
      <c r="B34" t="str">
        <v>55-59</v>
      </c>
      <c r="C34" s="29">
        <v>46807.777000000002</v>
      </c>
      <c r="D34" s="29">
        <v>50850.048999999999</v>
      </c>
      <c r="E34" s="30">
        <f t="shared" si="2"/>
        <v>1.6879711806902047</v>
      </c>
      <c r="F34" s="30">
        <f t="shared" si="3"/>
        <v>1.8337426545312068</v>
      </c>
    </row>
    <row r="35" spans="1:7" x14ac:dyDescent="0.25">
      <c r="A35">
        <f>'UN Female age group population'!$C$9</f>
        <v>1955</v>
      </c>
      <c r="B35" t="str">
        <v>60-64</v>
      </c>
      <c r="C35" s="29">
        <v>36007.392999999996</v>
      </c>
      <c r="D35" s="29">
        <v>41065.582999999999</v>
      </c>
      <c r="E35" s="30">
        <f t="shared" si="2"/>
        <v>1.2984902418199908</v>
      </c>
      <c r="F35" s="30">
        <f t="shared" si="3"/>
        <v>1.4808975145784342</v>
      </c>
    </row>
    <row r="36" spans="1:7" x14ac:dyDescent="0.25">
      <c r="A36">
        <f>'UN Female age group population'!$C$9</f>
        <v>1955</v>
      </c>
      <c r="B36" t="str">
        <v>65-69</v>
      </c>
      <c r="C36" s="29">
        <v>26899.246999999999</v>
      </c>
      <c r="D36" s="29">
        <v>32639.081999999999</v>
      </c>
      <c r="E36" s="30">
        <f t="shared" si="2"/>
        <v>0.97003439659754487</v>
      </c>
      <c r="F36" s="30">
        <f t="shared" si="3"/>
        <v>1.177022992999313</v>
      </c>
    </row>
    <row r="37" spans="1:7" x14ac:dyDescent="0.25">
      <c r="A37">
        <f>'UN Female age group population'!$C$9</f>
        <v>1955</v>
      </c>
      <c r="B37" t="str">
        <v>70-74</v>
      </c>
      <c r="C37" s="29">
        <v>17544.451000000001</v>
      </c>
      <c r="D37" s="29">
        <v>22948.374</v>
      </c>
      <c r="E37" s="30">
        <f t="shared" si="2"/>
        <v>0.63268391637209009</v>
      </c>
      <c r="F37" s="30">
        <f t="shared" si="3"/>
        <v>0.82755893226248256</v>
      </c>
    </row>
    <row r="38" spans="1:7" x14ac:dyDescent="0.25">
      <c r="A38">
        <f>'UN Female age group population'!$C$9</f>
        <v>1955</v>
      </c>
      <c r="B38" t="str">
        <v>75-79</v>
      </c>
      <c r="C38" s="29">
        <v>9942.3320000000094</v>
      </c>
      <c r="D38" s="29">
        <v>13811.369000000001</v>
      </c>
      <c r="E38" s="30">
        <f t="shared" si="2"/>
        <v>0.3585380669723755</v>
      </c>
      <c r="F38" s="30">
        <f t="shared" si="3"/>
        <v>0.49806238048600537</v>
      </c>
    </row>
    <row r="39" spans="1:7" x14ac:dyDescent="0.25">
      <c r="A39">
        <f>'UN Female age group population'!$C$9</f>
        <v>1955</v>
      </c>
      <c r="B39" t="str">
        <v>80-84</v>
      </c>
      <c r="C39" s="29">
        <v>4466.3819999999996</v>
      </c>
      <c r="D39" s="29">
        <v>6843.0709999999999</v>
      </c>
      <c r="E39" s="30">
        <f t="shared" si="2"/>
        <v>0.16106563013991193</v>
      </c>
      <c r="F39" s="30">
        <f t="shared" si="3"/>
        <v>0.2467732367511685</v>
      </c>
    </row>
    <row r="40" spans="1:7" x14ac:dyDescent="0.25">
      <c r="A40">
        <f>'UN Female age group population'!$C$9</f>
        <v>1955</v>
      </c>
      <c r="B40" t="str">
        <v>85-89</v>
      </c>
      <c r="C40" s="29">
        <v>1313.7460000000001</v>
      </c>
      <c r="D40" s="29">
        <v>2313.549</v>
      </c>
      <c r="E40" s="30">
        <f t="shared" si="2"/>
        <v>4.7376003067760158E-2</v>
      </c>
      <c r="F40" s="30">
        <f t="shared" si="3"/>
        <v>8.343066659872872E-2</v>
      </c>
    </row>
    <row r="41" spans="1:7" x14ac:dyDescent="0.25">
      <c r="A41">
        <f>'UN Female age group population'!$C$9</f>
        <v>1955</v>
      </c>
      <c r="B41" t="str">
        <v>90-94</v>
      </c>
      <c r="C41" s="29">
        <v>296.80099999999999</v>
      </c>
      <c r="D41" s="29">
        <v>620.17100000000005</v>
      </c>
      <c r="E41" s="30">
        <f t="shared" si="2"/>
        <v>1.0703168714891831E-2</v>
      </c>
      <c r="F41" s="30">
        <f t="shared" si="3"/>
        <v>2.2364462535783849E-2</v>
      </c>
    </row>
    <row r="42" spans="1:7" x14ac:dyDescent="0.25">
      <c r="A42">
        <f>'UN Female age group population'!$C$9</f>
        <v>1955</v>
      </c>
      <c r="B42" t="str">
        <v>95-99</v>
      </c>
      <c r="C42" s="29">
        <v>47.271999999999998</v>
      </c>
      <c r="D42" s="29">
        <v>118.17</v>
      </c>
      <c r="E42" s="30">
        <f t="shared" si="2"/>
        <v>1.7047118826768329E-3</v>
      </c>
      <c r="F42" s="30">
        <f t="shared" si="3"/>
        <v>4.2614190890150894E-3</v>
      </c>
    </row>
    <row r="43" spans="1:7" x14ac:dyDescent="0.25">
      <c r="A43">
        <f>'UN Female age group population'!$C$9</f>
        <v>1955</v>
      </c>
      <c r="B43" t="str">
        <v>100+</v>
      </c>
      <c r="C43" s="29">
        <v>6.0619999999999896</v>
      </c>
      <c r="D43" s="29">
        <v>18.091000000000001</v>
      </c>
      <c r="E43" s="30">
        <f t="shared" si="2"/>
        <v>2.1860643579258213E-4</v>
      </c>
      <c r="F43" s="30">
        <f t="shared" si="3"/>
        <v>6.5239343944632311E-4</v>
      </c>
    </row>
    <row r="44" spans="1:7" x14ac:dyDescent="0.25">
      <c r="A44">
        <f>'UN Female age group population'!$D$9</f>
        <v>1960</v>
      </c>
      <c r="B44" t="str" cm="1">
        <f t="array" ref="B44:B64">'UN Male age group population'!$A$10:$A$30</f>
        <v>0-4</v>
      </c>
      <c r="C44" s="29" cm="1">
        <f t="array" ref="C44:C64">'UN Male age group population'!D10:D30</f>
        <v>221606.23</v>
      </c>
      <c r="D44" s="29" cm="1">
        <f t="array" ref="D44:D64">'UN Female age group population'!D$10:D$30</f>
        <v>212401.91800000001</v>
      </c>
      <c r="E44" s="30">
        <f>C44/$G$44*100</f>
        <v>7.3018089527061587</v>
      </c>
      <c r="F44" s="30">
        <f>D44/$G$44*100</f>
        <v>6.998531703844062</v>
      </c>
      <c r="G44">
        <f>SUM(C44:D64)</f>
        <v>3034949.7149999999</v>
      </c>
    </row>
    <row r="45" spans="1:7" x14ac:dyDescent="0.25">
      <c r="A45">
        <f>'UN Female age group population'!$D$9</f>
        <v>1960</v>
      </c>
      <c r="B45" t="str">
        <v>5-9</v>
      </c>
      <c r="C45" s="29">
        <v>196202.91500000001</v>
      </c>
      <c r="D45" s="29">
        <v>187553.41200000001</v>
      </c>
      <c r="E45" s="30">
        <f t="shared" ref="E45:E64" si="4">C45/$G$44*100</f>
        <v>6.4647830581931078</v>
      </c>
      <c r="F45" s="30">
        <f t="shared" ref="F45:F64" si="5">D45/$G$44*100</f>
        <v>6.1797864746500428</v>
      </c>
    </row>
    <row r="46" spans="1:7" x14ac:dyDescent="0.25">
      <c r="A46">
        <f>'UN Female age group population'!$D$9</f>
        <v>1960</v>
      </c>
      <c r="B46" t="str">
        <v>10-14</v>
      </c>
      <c r="C46" s="29">
        <v>158034.84599999999</v>
      </c>
      <c r="D46" s="29">
        <v>151839.70800000001</v>
      </c>
      <c r="E46" s="30">
        <f t="shared" si="4"/>
        <v>5.2071652198692195</v>
      </c>
      <c r="F46" s="30">
        <f t="shared" si="5"/>
        <v>5.003038674728093</v>
      </c>
    </row>
    <row r="47" spans="1:7" x14ac:dyDescent="0.25">
      <c r="A47">
        <f>'UN Female age group population'!$D$9</f>
        <v>1960</v>
      </c>
      <c r="B47" t="str">
        <v>15-19</v>
      </c>
      <c r="C47" s="29">
        <v>131917.18400000001</v>
      </c>
      <c r="D47" s="29">
        <v>126067.867</v>
      </c>
      <c r="E47" s="30">
        <f t="shared" si="4"/>
        <v>4.3466019666820088</v>
      </c>
      <c r="F47" s="30">
        <f t="shared" si="5"/>
        <v>4.1538700419621284</v>
      </c>
    </row>
    <row r="48" spans="1:7" x14ac:dyDescent="0.25">
      <c r="A48">
        <f>'UN Female age group population'!$D$9</f>
        <v>1960</v>
      </c>
      <c r="B48" t="str">
        <v>20-24</v>
      </c>
      <c r="C48" s="29">
        <v>126960.74099999999</v>
      </c>
      <c r="D48" s="29">
        <v>122023.277</v>
      </c>
      <c r="E48" s="30">
        <f t="shared" si="4"/>
        <v>4.183289771573695</v>
      </c>
      <c r="F48" s="30">
        <f t="shared" si="5"/>
        <v>4.0206029245529029</v>
      </c>
    </row>
    <row r="49" spans="1:6" x14ac:dyDescent="0.25">
      <c r="A49">
        <f>'UN Female age group population'!$D$9</f>
        <v>1960</v>
      </c>
      <c r="B49" t="str">
        <v>25-29</v>
      </c>
      <c r="C49" s="29">
        <v>115443.47900000001</v>
      </c>
      <c r="D49" s="29">
        <v>111277.46</v>
      </c>
      <c r="E49" s="30">
        <f t="shared" si="4"/>
        <v>3.8038020343279397</v>
      </c>
      <c r="F49" s="30">
        <f t="shared" si="5"/>
        <v>3.6665338951093633</v>
      </c>
    </row>
    <row r="50" spans="1:6" x14ac:dyDescent="0.25">
      <c r="A50">
        <f>'UN Female age group population'!$D$9</f>
        <v>1960</v>
      </c>
      <c r="B50" t="str">
        <v>30-34</v>
      </c>
      <c r="C50" s="29">
        <v>106320.534</v>
      </c>
      <c r="D50" s="29">
        <v>103287.038</v>
      </c>
      <c r="E50" s="30">
        <f t="shared" si="4"/>
        <v>3.5032057854045862</v>
      </c>
      <c r="F50" s="30">
        <f t="shared" si="5"/>
        <v>3.4032536845507506</v>
      </c>
    </row>
    <row r="51" spans="1:6" x14ac:dyDescent="0.25">
      <c r="A51">
        <f>'UN Female age group population'!$D$9</f>
        <v>1960</v>
      </c>
      <c r="B51" t="str">
        <v>35-39</v>
      </c>
      <c r="C51" s="29">
        <v>90924.086999999898</v>
      </c>
      <c r="D51" s="29">
        <v>92106.862999999896</v>
      </c>
      <c r="E51" s="30">
        <f t="shared" si="4"/>
        <v>2.9959009386750219</v>
      </c>
      <c r="F51" s="30">
        <f t="shared" si="5"/>
        <v>3.0348727870109014</v>
      </c>
    </row>
    <row r="52" spans="1:6" x14ac:dyDescent="0.25">
      <c r="A52">
        <f>'UN Female age group population'!$D$9</f>
        <v>1960</v>
      </c>
      <c r="B52" t="str">
        <v>40-44</v>
      </c>
      <c r="C52" s="29">
        <v>77485.353000000003</v>
      </c>
      <c r="D52" s="29">
        <v>77941.472999999998</v>
      </c>
      <c r="E52" s="30">
        <f t="shared" si="4"/>
        <v>2.5531017076505336</v>
      </c>
      <c r="F52" s="30">
        <f t="shared" si="5"/>
        <v>2.5681306222235056</v>
      </c>
    </row>
    <row r="53" spans="1:6" x14ac:dyDescent="0.25">
      <c r="A53">
        <f>'UN Female age group population'!$D$9</f>
        <v>1960</v>
      </c>
      <c r="B53" t="str">
        <v>45-49</v>
      </c>
      <c r="C53" s="29">
        <v>73198.497000000003</v>
      </c>
      <c r="D53" s="29">
        <v>75952.744999999995</v>
      </c>
      <c r="E53" s="30">
        <f t="shared" si="4"/>
        <v>2.4118520527118519</v>
      </c>
      <c r="F53" s="30">
        <f t="shared" si="5"/>
        <v>2.5026030785488649</v>
      </c>
    </row>
    <row r="54" spans="1:6" x14ac:dyDescent="0.25">
      <c r="A54">
        <f>'UN Female age group population'!$D$9</f>
        <v>1960</v>
      </c>
      <c r="B54" t="str">
        <v>50-54</v>
      </c>
      <c r="C54" s="29">
        <v>63487.697</v>
      </c>
      <c r="D54" s="29">
        <v>66935.878999999899</v>
      </c>
      <c r="E54" s="30">
        <f t="shared" si="4"/>
        <v>2.0918862901160127</v>
      </c>
      <c r="F54" s="30">
        <f t="shared" si="5"/>
        <v>2.2055020769923992</v>
      </c>
    </row>
    <row r="55" spans="1:6" x14ac:dyDescent="0.25">
      <c r="A55">
        <f>'UN Female age group population'!$D$9</f>
        <v>1960</v>
      </c>
      <c r="B55" t="str">
        <v>55-59</v>
      </c>
      <c r="C55" s="29">
        <v>52410.457000000002</v>
      </c>
      <c r="D55" s="29">
        <v>57055.667000000001</v>
      </c>
      <c r="E55" s="30">
        <f t="shared" si="4"/>
        <v>1.7268970467934095</v>
      </c>
      <c r="F55" s="30">
        <f t="shared" si="5"/>
        <v>1.8799542779245029</v>
      </c>
    </row>
    <row r="56" spans="1:6" x14ac:dyDescent="0.25">
      <c r="A56">
        <f>'UN Female age group population'!$D$9</f>
        <v>1960</v>
      </c>
      <c r="B56" t="str">
        <v>60-64</v>
      </c>
      <c r="C56" s="29">
        <v>39687.949999999997</v>
      </c>
      <c r="D56" s="29">
        <v>45672.44</v>
      </c>
      <c r="E56" s="30">
        <f t="shared" si="4"/>
        <v>1.3076971194562279</v>
      </c>
      <c r="F56" s="30">
        <f t="shared" si="5"/>
        <v>1.5048829235709431</v>
      </c>
    </row>
    <row r="57" spans="1:6" x14ac:dyDescent="0.25">
      <c r="A57">
        <f>'UN Female age group population'!$D$9</f>
        <v>1960</v>
      </c>
      <c r="B57" t="str">
        <v>65-69</v>
      </c>
      <c r="C57" s="29">
        <v>28289.214</v>
      </c>
      <c r="D57" s="29">
        <v>34739.500999999997</v>
      </c>
      <c r="E57" s="30">
        <f t="shared" si="4"/>
        <v>0.9321147516936702</v>
      </c>
      <c r="F57" s="30">
        <f t="shared" si="5"/>
        <v>1.144648322451695</v>
      </c>
    </row>
    <row r="58" spans="1:6" x14ac:dyDescent="0.25">
      <c r="A58">
        <f>'UN Female age group population'!$D$9</f>
        <v>1960</v>
      </c>
      <c r="B58" t="str">
        <v>70-74</v>
      </c>
      <c r="C58" s="29">
        <v>18948.032999999999</v>
      </c>
      <c r="D58" s="29">
        <v>25264.017</v>
      </c>
      <c r="E58" s="30">
        <f t="shared" si="4"/>
        <v>0.62432774112700584</v>
      </c>
      <c r="F58" s="30">
        <f t="shared" si="5"/>
        <v>0.83243609853351397</v>
      </c>
    </row>
    <row r="59" spans="1:6" x14ac:dyDescent="0.25">
      <c r="A59">
        <f>'UN Female age group population'!$D$9</f>
        <v>1960</v>
      </c>
      <c r="B59" t="str">
        <v>75-79</v>
      </c>
      <c r="C59" s="29">
        <v>10560.571</v>
      </c>
      <c r="D59" s="29">
        <v>15455.925999999999</v>
      </c>
      <c r="E59" s="30">
        <f t="shared" si="4"/>
        <v>0.34796527098308117</v>
      </c>
      <c r="F59" s="30">
        <f t="shared" si="5"/>
        <v>0.50926464855777687</v>
      </c>
    </row>
    <row r="60" spans="1:6" x14ac:dyDescent="0.25">
      <c r="A60">
        <f>'UN Female age group population'!$D$9</f>
        <v>1960</v>
      </c>
      <c r="B60" t="str">
        <v>80-84</v>
      </c>
      <c r="C60" s="29">
        <v>4791.4930000000004</v>
      </c>
      <c r="D60" s="29">
        <v>7567.3860000000004</v>
      </c>
      <c r="E60" s="30">
        <f t="shared" si="4"/>
        <v>0.15787717919405464</v>
      </c>
      <c r="F60" s="30">
        <f t="shared" si="5"/>
        <v>0.2493413964191496</v>
      </c>
    </row>
    <row r="61" spans="1:6" x14ac:dyDescent="0.25">
      <c r="A61">
        <f>'UN Female age group population'!$D$9</f>
        <v>1960</v>
      </c>
      <c r="B61" t="str">
        <v>85-89</v>
      </c>
      <c r="C61" s="29">
        <v>1558.046</v>
      </c>
      <c r="D61" s="29">
        <v>2828.7730000000001</v>
      </c>
      <c r="E61" s="30">
        <f t="shared" si="4"/>
        <v>5.1336797848724816E-2</v>
      </c>
      <c r="F61" s="30">
        <f t="shared" si="5"/>
        <v>9.3206585467265318E-2</v>
      </c>
    </row>
    <row r="62" spans="1:6" x14ac:dyDescent="0.25">
      <c r="A62">
        <f>'UN Female age group population'!$D$9</f>
        <v>1960</v>
      </c>
      <c r="B62" t="str">
        <v>90-94</v>
      </c>
      <c r="C62" s="29">
        <v>308.46100000000001</v>
      </c>
      <c r="D62" s="29">
        <v>658.47199999999998</v>
      </c>
      <c r="E62" s="30">
        <f t="shared" si="4"/>
        <v>1.0163628032301681E-2</v>
      </c>
      <c r="F62" s="30">
        <f t="shared" si="5"/>
        <v>2.1696306754130194E-2</v>
      </c>
    </row>
    <row r="63" spans="1:6" x14ac:dyDescent="0.25">
      <c r="A63">
        <f>'UN Female age group population'!$D$9</f>
        <v>1960</v>
      </c>
      <c r="B63" t="str">
        <v>95-99</v>
      </c>
      <c r="C63" s="29">
        <v>45.901000000000003</v>
      </c>
      <c r="D63" s="29">
        <v>117.717</v>
      </c>
      <c r="E63" s="30">
        <f t="shared" si="4"/>
        <v>1.5124138555949684E-3</v>
      </c>
      <c r="F63" s="30">
        <f t="shared" si="5"/>
        <v>3.8787133578587151E-3</v>
      </c>
    </row>
    <row r="64" spans="1:6" x14ac:dyDescent="0.25">
      <c r="A64">
        <f>'UN Female age group population'!$D$9</f>
        <v>1960</v>
      </c>
      <c r="B64" t="str">
        <v>100+</v>
      </c>
      <c r="C64" s="29">
        <v>5.0129999999999999</v>
      </c>
      <c r="D64" s="29">
        <v>15.474</v>
      </c>
      <c r="E64" s="30">
        <f t="shared" si="4"/>
        <v>1.6517571857034872E-4</v>
      </c>
      <c r="F64" s="30">
        <f t="shared" si="5"/>
        <v>5.0986017737035224E-4</v>
      </c>
    </row>
    <row r="65" spans="1:7" x14ac:dyDescent="0.25">
      <c r="A65">
        <f>'UN Female age group population'!$F$9</f>
        <v>1970</v>
      </c>
      <c r="B65" t="str" cm="1">
        <f t="array" ref="B65:B85">'UN Male age group population'!$A$10:$A$30</f>
        <v>0-4</v>
      </c>
      <c r="C65" s="29" cm="1">
        <f t="array" ref="C65:C85">'UN Male age group population'!F10:F30</f>
        <v>267292.63199999998</v>
      </c>
      <c r="D65" s="29" cm="1">
        <f t="array" ref="D65:D85">'UN Female age group population'!F$10:F$30</f>
        <v>256787.46599999999</v>
      </c>
      <c r="E65" s="30">
        <f>C65/$G$65*100</f>
        <v>7.2232719802073557</v>
      </c>
      <c r="F65" s="30">
        <f>D65/$G$65*100</f>
        <v>6.9393821077202347</v>
      </c>
      <c r="G65">
        <f>SUM(C65:D85)</f>
        <v>3700437.0420000013</v>
      </c>
    </row>
    <row r="66" spans="1:7" x14ac:dyDescent="0.25">
      <c r="A66">
        <f>'UN Female age group population'!$F$9</f>
        <v>1970</v>
      </c>
      <c r="B66" t="str">
        <v>5-9</v>
      </c>
      <c r="C66" s="29">
        <v>234848.03099999999</v>
      </c>
      <c r="D66" s="29">
        <v>224556.12400000001</v>
      </c>
      <c r="E66" s="30">
        <f t="shared" ref="E66:E85" si="6">C66/$G$65*100</f>
        <v>6.3464944365887659</v>
      </c>
      <c r="F66" s="30">
        <f t="shared" ref="F66:F85" si="7">D66/$G$65*100</f>
        <v>6.0683676401269775</v>
      </c>
    </row>
    <row r="67" spans="1:7" x14ac:dyDescent="0.25">
      <c r="A67">
        <f>'UN Female age group population'!$F$9</f>
        <v>1970</v>
      </c>
      <c r="B67" t="str">
        <v>10-14</v>
      </c>
      <c r="C67" s="29">
        <v>207446.38500000001</v>
      </c>
      <c r="D67" s="29">
        <v>198211.965</v>
      </c>
      <c r="E67" s="30">
        <f t="shared" si="6"/>
        <v>5.6059968767332418</v>
      </c>
      <c r="F67" s="30">
        <f t="shared" si="7"/>
        <v>5.3564474344595521</v>
      </c>
    </row>
    <row r="68" spans="1:7" x14ac:dyDescent="0.25">
      <c r="A68">
        <f>'UN Female age group population'!$F$9</f>
        <v>1970</v>
      </c>
      <c r="B68" t="str">
        <v>15-19</v>
      </c>
      <c r="C68" s="29">
        <v>189471.231</v>
      </c>
      <c r="D68" s="29">
        <v>181376.86799999999</v>
      </c>
      <c r="E68" s="30">
        <f t="shared" si="6"/>
        <v>5.1202392811848823</v>
      </c>
      <c r="F68" s="30">
        <f t="shared" si="7"/>
        <v>4.9014985511541074</v>
      </c>
    </row>
    <row r="69" spans="1:7" x14ac:dyDescent="0.25">
      <c r="A69">
        <f>'UN Female age group population'!$F$9</f>
        <v>1970</v>
      </c>
      <c r="B69" t="str">
        <v>20-24</v>
      </c>
      <c r="C69" s="29">
        <v>151512.51500000001</v>
      </c>
      <c r="D69" s="29">
        <v>146958.96400000001</v>
      </c>
      <c r="E69" s="30">
        <f t="shared" si="6"/>
        <v>4.0944492037111102</v>
      </c>
      <c r="F69" s="30">
        <f t="shared" si="7"/>
        <v>3.9713947928856546</v>
      </c>
    </row>
    <row r="70" spans="1:7" x14ac:dyDescent="0.25">
      <c r="A70">
        <f>'UN Female age group population'!$F$9</f>
        <v>1970</v>
      </c>
      <c r="B70" t="str">
        <v>25-29</v>
      </c>
      <c r="C70" s="29">
        <v>126113.86500000001</v>
      </c>
      <c r="D70" s="29">
        <v>121194.137</v>
      </c>
      <c r="E70" s="30">
        <f t="shared" si="6"/>
        <v>3.4080802772376946</v>
      </c>
      <c r="F70" s="30">
        <f t="shared" si="7"/>
        <v>3.2751303595884815</v>
      </c>
    </row>
    <row r="71" spans="1:7" x14ac:dyDescent="0.25">
      <c r="A71">
        <f>'UN Female age group population'!$F$9</f>
        <v>1970</v>
      </c>
      <c r="B71" t="str">
        <v>30-34</v>
      </c>
      <c r="C71" s="29">
        <v>121400.666</v>
      </c>
      <c r="D71" s="29">
        <v>116731.478</v>
      </c>
      <c r="E71" s="30">
        <f t="shared" si="6"/>
        <v>3.2807115652043555</v>
      </c>
      <c r="F71" s="30">
        <f t="shared" si="7"/>
        <v>3.1545321991725959</v>
      </c>
    </row>
    <row r="72" spans="1:7" x14ac:dyDescent="0.25">
      <c r="A72">
        <f>'UN Female age group population'!$F$9</f>
        <v>1970</v>
      </c>
      <c r="B72" t="str">
        <v>35-39</v>
      </c>
      <c r="C72" s="29">
        <v>109517.045</v>
      </c>
      <c r="D72" s="29">
        <v>105407.397</v>
      </c>
      <c r="E72" s="30">
        <f t="shared" si="6"/>
        <v>2.959570552261269</v>
      </c>
      <c r="F72" s="30">
        <f t="shared" si="7"/>
        <v>2.8485121028577134</v>
      </c>
    </row>
    <row r="73" spans="1:7" x14ac:dyDescent="0.25">
      <c r="A73">
        <f>'UN Female age group population'!$F$9</f>
        <v>1970</v>
      </c>
      <c r="B73" t="str">
        <v>40-44</v>
      </c>
      <c r="C73" s="29">
        <v>100025.143</v>
      </c>
      <c r="D73" s="29">
        <v>97345.608999999997</v>
      </c>
      <c r="E73" s="30">
        <f t="shared" si="6"/>
        <v>2.7030629589076511</v>
      </c>
      <c r="F73" s="30">
        <f t="shared" si="7"/>
        <v>2.6306516742516157</v>
      </c>
    </row>
    <row r="74" spans="1:7" x14ac:dyDescent="0.25">
      <c r="A74">
        <f>'UN Female age group population'!$F$9</f>
        <v>1970</v>
      </c>
      <c r="B74" t="str">
        <v>45-49</v>
      </c>
      <c r="C74" s="29">
        <v>83742.774999999994</v>
      </c>
      <c r="D74" s="29">
        <v>85989.521999999997</v>
      </c>
      <c r="E74" s="30">
        <f t="shared" si="6"/>
        <v>2.2630509328903199</v>
      </c>
      <c r="F74" s="30">
        <f t="shared" si="7"/>
        <v>2.3237666530741632</v>
      </c>
    </row>
    <row r="75" spans="1:7" x14ac:dyDescent="0.25">
      <c r="A75">
        <f>'UN Female age group population'!$F$9</f>
        <v>1970</v>
      </c>
      <c r="B75" t="str">
        <v>50-54</v>
      </c>
      <c r="C75" s="29">
        <v>68800.402000000002</v>
      </c>
      <c r="D75" s="29">
        <v>71106.514999999999</v>
      </c>
      <c r="E75" s="30">
        <f t="shared" si="6"/>
        <v>1.8592507106353839</v>
      </c>
      <c r="F75" s="30">
        <f t="shared" si="7"/>
        <v>1.9215707278070204</v>
      </c>
    </row>
    <row r="76" spans="1:7" x14ac:dyDescent="0.25">
      <c r="A76">
        <f>'UN Female age group population'!$F$9</f>
        <v>1970</v>
      </c>
      <c r="B76" t="str">
        <v>55-59</v>
      </c>
      <c r="C76" s="29">
        <v>62366.949000000001</v>
      </c>
      <c r="D76" s="29">
        <v>68179.089000000007</v>
      </c>
      <c r="E76" s="30">
        <f t="shared" si="6"/>
        <v>1.6853941383716149</v>
      </c>
      <c r="F76" s="30">
        <f t="shared" si="7"/>
        <v>1.8424604506485747</v>
      </c>
    </row>
    <row r="77" spans="1:7" x14ac:dyDescent="0.25">
      <c r="A77">
        <f>'UN Female age group population'!$F$9</f>
        <v>1970</v>
      </c>
      <c r="B77" t="str">
        <v>60-64</v>
      </c>
      <c r="C77" s="29">
        <v>50239.082999999999</v>
      </c>
      <c r="D77" s="29">
        <v>57600.534</v>
      </c>
      <c r="E77" s="30">
        <f t="shared" si="6"/>
        <v>1.3576526888523126</v>
      </c>
      <c r="F77" s="30">
        <f t="shared" si="7"/>
        <v>1.5565873259356477</v>
      </c>
    </row>
    <row r="78" spans="1:7" x14ac:dyDescent="0.25">
      <c r="A78">
        <f>'UN Female age group population'!$F$9</f>
        <v>1970</v>
      </c>
      <c r="B78" t="str">
        <v>65-69</v>
      </c>
      <c r="C78" s="29">
        <v>36906.303</v>
      </c>
      <c r="D78" s="29">
        <v>45332.239000000001</v>
      </c>
      <c r="E78" s="30">
        <f t="shared" si="6"/>
        <v>0.99734984222439282</v>
      </c>
      <c r="F78" s="30">
        <f t="shared" si="7"/>
        <v>1.2250509462930619</v>
      </c>
    </row>
    <row r="79" spans="1:7" x14ac:dyDescent="0.25">
      <c r="A79">
        <f>'UN Female age group population'!$F$9</f>
        <v>1970</v>
      </c>
      <c r="B79" t="str">
        <v>70-74</v>
      </c>
      <c r="C79" s="29">
        <v>23611.976999999999</v>
      </c>
      <c r="D79" s="29">
        <v>31974.542000000001</v>
      </c>
      <c r="E79" s="30">
        <f t="shared" si="6"/>
        <v>0.63808617014703395</v>
      </c>
      <c r="F79" s="30">
        <f t="shared" si="7"/>
        <v>0.86407474676878959</v>
      </c>
    </row>
    <row r="80" spans="1:7" x14ac:dyDescent="0.25">
      <c r="A80">
        <f>'UN Female age group population'!$F$9</f>
        <v>1970</v>
      </c>
      <c r="B80" t="str">
        <v>75-79</v>
      </c>
      <c r="C80" s="29">
        <v>13196.023999999999</v>
      </c>
      <c r="D80" s="29">
        <v>19919.902999999998</v>
      </c>
      <c r="E80" s="30">
        <f t="shared" si="6"/>
        <v>0.35660717505054085</v>
      </c>
      <c r="F80" s="30">
        <f t="shared" si="7"/>
        <v>0.53831217161402511</v>
      </c>
    </row>
    <row r="81" spans="1:7" x14ac:dyDescent="0.25">
      <c r="A81">
        <f>'UN Female age group population'!$F$9</f>
        <v>1970</v>
      </c>
      <c r="B81" t="str">
        <v>80-84</v>
      </c>
      <c r="C81" s="29">
        <v>6288.1419999999998</v>
      </c>
      <c r="D81" s="29">
        <v>10910.45</v>
      </c>
      <c r="E81" s="30">
        <f t="shared" si="6"/>
        <v>0.16992971177808239</v>
      </c>
      <c r="F81" s="30">
        <f t="shared" si="7"/>
        <v>0.29484220042568682</v>
      </c>
    </row>
    <row r="82" spans="1:7" x14ac:dyDescent="0.25">
      <c r="A82">
        <f>'UN Female age group population'!$F$9</f>
        <v>1970</v>
      </c>
      <c r="B82" t="str">
        <v>85-89</v>
      </c>
      <c r="C82" s="29">
        <v>2078.9830000000002</v>
      </c>
      <c r="D82" s="29">
        <v>4190.9690000000001</v>
      </c>
      <c r="E82" s="30">
        <f t="shared" si="6"/>
        <v>5.6182093531210509E-2</v>
      </c>
      <c r="F82" s="30">
        <f t="shared" si="7"/>
        <v>0.11325605468847208</v>
      </c>
    </row>
    <row r="83" spans="1:7" x14ac:dyDescent="0.25">
      <c r="A83">
        <f>'UN Female age group population'!$F$9</f>
        <v>1970</v>
      </c>
      <c r="B83" t="str">
        <v>90-94</v>
      </c>
      <c r="C83" s="29">
        <v>461.45499999999998</v>
      </c>
      <c r="D83" s="29">
        <v>1074.9280000000001</v>
      </c>
      <c r="E83" s="30">
        <f t="shared" si="6"/>
        <v>1.247028377357811E-2</v>
      </c>
      <c r="F83" s="30">
        <f t="shared" si="7"/>
        <v>2.9048676894095356E-2</v>
      </c>
    </row>
    <row r="84" spans="1:7" x14ac:dyDescent="0.25">
      <c r="A84">
        <f>'UN Female age group population'!$F$9</f>
        <v>1970</v>
      </c>
      <c r="B84" t="str">
        <v>95-99</v>
      </c>
      <c r="C84" s="29">
        <v>64.956999999999994</v>
      </c>
      <c r="D84" s="29">
        <v>180.643</v>
      </c>
      <c r="E84" s="30">
        <f t="shared" si="6"/>
        <v>1.7553872492015762E-3</v>
      </c>
      <c r="F84" s="30">
        <f t="shared" si="7"/>
        <v>4.8816666234204218E-3</v>
      </c>
    </row>
    <row r="85" spans="1:7" x14ac:dyDescent="0.25">
      <c r="A85">
        <f>'UN Female age group population'!$F$9</f>
        <v>1970</v>
      </c>
      <c r="B85" t="str">
        <v>100+</v>
      </c>
      <c r="C85" s="29">
        <v>5.60299999999999</v>
      </c>
      <c r="D85" s="29">
        <v>17.533999999999999</v>
      </c>
      <c r="E85" s="30">
        <f t="shared" si="6"/>
        <v>1.5141454742793561E-4</v>
      </c>
      <c r="F85" s="30">
        <f t="shared" si="7"/>
        <v>4.7383592264883595E-4</v>
      </c>
    </row>
    <row r="86" spans="1:7" x14ac:dyDescent="0.25">
      <c r="A86">
        <f>'UN Female age group population'!$H$9</f>
        <v>1980</v>
      </c>
      <c r="B86" t="str" cm="1">
        <f t="array" ref="B86:B106">'UN Male age group population'!$A$10:$A$30</f>
        <v>0-4</v>
      </c>
      <c r="C86" s="29" cm="1">
        <f t="array" ref="C86:C106">'UN Male age group population'!H10:H30</f>
        <v>280163.51799999998</v>
      </c>
      <c r="D86" s="29" cm="1">
        <f t="array" ref="D86:D106">'UN Female age group population'!H$10:H$30</f>
        <v>267433.962</v>
      </c>
      <c r="E86" s="30">
        <f>C86/$G$86*100</f>
        <v>6.2845065091746157</v>
      </c>
      <c r="F86" s="30">
        <f>D86/$G$86*100</f>
        <v>5.9989626306854023</v>
      </c>
      <c r="G86">
        <f>SUM(C86:D106)</f>
        <v>4458003.466</v>
      </c>
    </row>
    <row r="87" spans="1:7" x14ac:dyDescent="0.25">
      <c r="A87">
        <f>'UN Female age group population'!$H$9</f>
        <v>1980</v>
      </c>
      <c r="B87" t="str">
        <v>5-9</v>
      </c>
      <c r="C87" s="29">
        <v>269789.98100000003</v>
      </c>
      <c r="D87" s="29">
        <v>257558.87400000001</v>
      </c>
      <c r="E87" s="30">
        <f t="shared" ref="E87:E106" si="8">C87/$G$86*100</f>
        <v>6.0518118269224344</v>
      </c>
      <c r="F87" s="30">
        <f t="shared" ref="F87:F106" si="9">D87/$G$86*100</f>
        <v>5.7774489401888678</v>
      </c>
    </row>
    <row r="88" spans="1:7" x14ac:dyDescent="0.25">
      <c r="A88">
        <f>'UN Female age group population'!$H$9</f>
        <v>1980</v>
      </c>
      <c r="B88" t="str">
        <v>10-14</v>
      </c>
      <c r="C88" s="29">
        <v>255353.33199999999</v>
      </c>
      <c r="D88" s="29">
        <v>244681.76500000001</v>
      </c>
      <c r="E88" s="30">
        <f t="shared" si="8"/>
        <v>5.7279751787433897</v>
      </c>
      <c r="F88" s="30">
        <f t="shared" si="9"/>
        <v>5.4885952168077567</v>
      </c>
    </row>
    <row r="89" spans="1:7" x14ac:dyDescent="0.25">
      <c r="A89">
        <f>'UN Female age group population'!$H$9</f>
        <v>1980</v>
      </c>
      <c r="B89" t="str">
        <v>15-19</v>
      </c>
      <c r="C89" s="29">
        <v>229894.717</v>
      </c>
      <c r="D89" s="29">
        <v>219851.71</v>
      </c>
      <c r="E89" s="30">
        <f t="shared" si="8"/>
        <v>5.1568985702533769</v>
      </c>
      <c r="F89" s="30">
        <f t="shared" si="9"/>
        <v>4.9316181935871111</v>
      </c>
    </row>
    <row r="90" spans="1:7" x14ac:dyDescent="0.25">
      <c r="A90">
        <f>'UN Female age group population'!$H$9</f>
        <v>1980</v>
      </c>
      <c r="B90" t="str">
        <v>20-24</v>
      </c>
      <c r="C90" s="29">
        <v>201553.25599999999</v>
      </c>
      <c r="D90" s="29">
        <v>193518.31599999999</v>
      </c>
      <c r="E90" s="30">
        <f t="shared" si="8"/>
        <v>4.521155210784217</v>
      </c>
      <c r="F90" s="30">
        <f t="shared" si="9"/>
        <v>4.3409189220222109</v>
      </c>
    </row>
    <row r="91" spans="1:7" x14ac:dyDescent="0.25">
      <c r="A91">
        <f>'UN Female age group population'!$H$9</f>
        <v>1980</v>
      </c>
      <c r="B91" t="str">
        <v>25-29</v>
      </c>
      <c r="C91" s="29">
        <v>183132.095</v>
      </c>
      <c r="D91" s="29">
        <v>176264.31200000001</v>
      </c>
      <c r="E91" s="30">
        <f t="shared" si="8"/>
        <v>4.10793971778397</v>
      </c>
      <c r="F91" s="30">
        <f t="shared" si="9"/>
        <v>3.9538845885679712</v>
      </c>
    </row>
    <row r="92" spans="1:7" x14ac:dyDescent="0.25">
      <c r="A92">
        <f>'UN Female age group population'!$H$9</f>
        <v>1980</v>
      </c>
      <c r="B92" t="str">
        <v>30-34</v>
      </c>
      <c r="C92" s="29">
        <v>147062.663</v>
      </c>
      <c r="D92" s="29">
        <v>142802.37599999999</v>
      </c>
      <c r="E92" s="30">
        <f t="shared" si="8"/>
        <v>3.2988458650067818</v>
      </c>
      <c r="F92" s="30">
        <f t="shared" si="9"/>
        <v>3.2032809550085708</v>
      </c>
    </row>
    <row r="93" spans="1:7" x14ac:dyDescent="0.25">
      <c r="A93">
        <f>'UN Female age group population'!$H$9</f>
        <v>1980</v>
      </c>
      <c r="B93" t="str">
        <v>35-39</v>
      </c>
      <c r="C93" s="29">
        <v>121215.194</v>
      </c>
      <c r="D93" s="29">
        <v>117340.079</v>
      </c>
      <c r="E93" s="30">
        <f t="shared" si="8"/>
        <v>2.7190466522620689</v>
      </c>
      <c r="F93" s="30">
        <f t="shared" si="9"/>
        <v>2.6321217534917007</v>
      </c>
    </row>
    <row r="94" spans="1:7" x14ac:dyDescent="0.25">
      <c r="A94">
        <f>'UN Female age group population'!$H$9</f>
        <v>1980</v>
      </c>
      <c r="B94" t="str">
        <v>40-44</v>
      </c>
      <c r="C94" s="29">
        <v>115889.66800000001</v>
      </c>
      <c r="D94" s="29">
        <v>112452.925</v>
      </c>
      <c r="E94" s="30">
        <f t="shared" si="8"/>
        <v>2.5995867630848544</v>
      </c>
      <c r="F94" s="30">
        <f t="shared" si="9"/>
        <v>2.5224952348657506</v>
      </c>
    </row>
    <row r="95" spans="1:7" x14ac:dyDescent="0.25">
      <c r="A95">
        <f>'UN Female age group population'!$H$9</f>
        <v>1980</v>
      </c>
      <c r="B95" t="str">
        <v>45-49</v>
      </c>
      <c r="C95" s="29">
        <v>102792.349</v>
      </c>
      <c r="D95" s="29">
        <v>100567.84</v>
      </c>
      <c r="E95" s="30">
        <f t="shared" si="8"/>
        <v>2.3057933845042911</v>
      </c>
      <c r="F95" s="30">
        <f t="shared" si="9"/>
        <v>2.2558941635421328</v>
      </c>
    </row>
    <row r="96" spans="1:7" x14ac:dyDescent="0.25">
      <c r="A96">
        <f>'UN Female age group population'!$H$9</f>
        <v>1980</v>
      </c>
      <c r="B96" t="str">
        <v>50-54</v>
      </c>
      <c r="C96" s="29">
        <v>91593.656999999905</v>
      </c>
      <c r="D96" s="29">
        <v>91656.606</v>
      </c>
      <c r="E96" s="30">
        <f t="shared" si="8"/>
        <v>2.0545891832198029</v>
      </c>
      <c r="F96" s="30">
        <f t="shared" si="9"/>
        <v>2.0560012278824011</v>
      </c>
    </row>
    <row r="97" spans="1:7" x14ac:dyDescent="0.25">
      <c r="A97">
        <f>'UN Female age group population'!$H$9</f>
        <v>1980</v>
      </c>
      <c r="B97" t="str">
        <v>55-59</v>
      </c>
      <c r="C97" s="29">
        <v>73799.383000000002</v>
      </c>
      <c r="D97" s="29">
        <v>79361.705999999904</v>
      </c>
      <c r="E97" s="30">
        <f t="shared" si="8"/>
        <v>1.6554357474786225</v>
      </c>
      <c r="F97" s="30">
        <f t="shared" si="9"/>
        <v>1.7802073642443395</v>
      </c>
    </row>
    <row r="98" spans="1:7" x14ac:dyDescent="0.25">
      <c r="A98">
        <f>'UN Female age group population'!$H$9</f>
        <v>1980</v>
      </c>
      <c r="B98" t="str">
        <v>60-64</v>
      </c>
      <c r="C98" s="29">
        <v>56883.231</v>
      </c>
      <c r="D98" s="29">
        <v>62857.917999999998</v>
      </c>
      <c r="E98" s="30">
        <f t="shared" si="8"/>
        <v>1.2759799635382338</v>
      </c>
      <c r="F98" s="30">
        <f t="shared" si="9"/>
        <v>1.4100015506807146</v>
      </c>
    </row>
    <row r="99" spans="1:7" x14ac:dyDescent="0.25">
      <c r="A99">
        <f>'UN Female age group population'!$H$9</f>
        <v>1980</v>
      </c>
      <c r="B99" t="str">
        <v>65-69</v>
      </c>
      <c r="C99" s="29">
        <v>46983.232000000004</v>
      </c>
      <c r="D99" s="29">
        <v>56730.688000000002</v>
      </c>
      <c r="E99" s="30">
        <f t="shared" si="8"/>
        <v>1.0539074802953508</v>
      </c>
      <c r="F99" s="30">
        <f t="shared" si="9"/>
        <v>1.2725581851308503</v>
      </c>
    </row>
    <row r="100" spans="1:7" x14ac:dyDescent="0.25">
      <c r="A100">
        <f>'UN Female age group population'!$H$9</f>
        <v>1980</v>
      </c>
      <c r="B100" t="str">
        <v>70-74</v>
      </c>
      <c r="C100" s="29">
        <v>32351.845000000001</v>
      </c>
      <c r="D100" s="29">
        <v>43171.887000000002</v>
      </c>
      <c r="E100" s="30">
        <f t="shared" si="8"/>
        <v>0.72570255377185933</v>
      </c>
      <c r="F100" s="30">
        <f t="shared" si="9"/>
        <v>0.96841304250345328</v>
      </c>
    </row>
    <row r="101" spans="1:7" x14ac:dyDescent="0.25">
      <c r="A101">
        <f>'UN Female age group population'!$H$9</f>
        <v>1980</v>
      </c>
      <c r="B101" t="str">
        <v>75-79</v>
      </c>
      <c r="C101" s="29">
        <v>19059.998</v>
      </c>
      <c r="D101" s="29">
        <v>28507.050999999999</v>
      </c>
      <c r="E101" s="30">
        <f t="shared" si="8"/>
        <v>0.42754560747575693</v>
      </c>
      <c r="F101" s="30">
        <f t="shared" si="9"/>
        <v>0.63945780252114315</v>
      </c>
    </row>
    <row r="102" spans="1:7" x14ac:dyDescent="0.25">
      <c r="A102">
        <f>'UN Female age group population'!$H$9</f>
        <v>1980</v>
      </c>
      <c r="B102" t="str">
        <v>80-84</v>
      </c>
      <c r="C102" s="29">
        <v>8430.2630000000008</v>
      </c>
      <c r="D102" s="29">
        <v>15066.710999999999</v>
      </c>
      <c r="E102" s="30">
        <f t="shared" si="8"/>
        <v>0.18910400281864653</v>
      </c>
      <c r="F102" s="30">
        <f t="shared" si="9"/>
        <v>0.33796992566088779</v>
      </c>
    </row>
    <row r="103" spans="1:7" x14ac:dyDescent="0.25">
      <c r="A103">
        <f>'UN Female age group population'!$H$9</f>
        <v>1980</v>
      </c>
      <c r="B103" t="str">
        <v>85-89</v>
      </c>
      <c r="C103" s="29">
        <v>2917.654</v>
      </c>
      <c r="D103" s="29">
        <v>6262.817</v>
      </c>
      <c r="E103" s="30">
        <f t="shared" si="8"/>
        <v>6.5447548936472713E-2</v>
      </c>
      <c r="F103" s="30">
        <f t="shared" si="9"/>
        <v>0.14048479432025637</v>
      </c>
    </row>
    <row r="104" spans="1:7" x14ac:dyDescent="0.25">
      <c r="A104">
        <f>'UN Female age group population'!$H$9</f>
        <v>1980</v>
      </c>
      <c r="B104" t="str">
        <v>90-94</v>
      </c>
      <c r="C104" s="29">
        <v>707.053</v>
      </c>
      <c r="D104" s="29">
        <v>1860.72</v>
      </c>
      <c r="E104" s="30">
        <f t="shared" si="8"/>
        <v>1.5860306197438029E-2</v>
      </c>
      <c r="F104" s="30">
        <f t="shared" si="9"/>
        <v>4.1738863915006204E-2</v>
      </c>
    </row>
    <row r="105" spans="1:7" x14ac:dyDescent="0.25">
      <c r="A105">
        <f>'UN Female age group population'!$H$9</f>
        <v>1980</v>
      </c>
      <c r="B105" t="str">
        <v>95-99</v>
      </c>
      <c r="C105" s="29">
        <v>105.77500000000001</v>
      </c>
      <c r="D105" s="29">
        <v>331.01900000000001</v>
      </c>
      <c r="E105" s="30">
        <f t="shared" si="8"/>
        <v>2.3726989179509981E-3</v>
      </c>
      <c r="F105" s="30">
        <f t="shared" si="9"/>
        <v>7.4252746218030873E-3</v>
      </c>
    </row>
    <row r="106" spans="1:7" x14ac:dyDescent="0.25">
      <c r="A106">
        <f>'UN Female age group population'!$H$9</f>
        <v>1980</v>
      </c>
      <c r="B106" t="str">
        <v>100+</v>
      </c>
      <c r="C106" s="29">
        <v>10.163</v>
      </c>
      <c r="D106" s="29">
        <v>35.156999999999996</v>
      </c>
      <c r="E106" s="30">
        <f t="shared" si="8"/>
        <v>2.2797200759287162E-4</v>
      </c>
      <c r="F106" s="30">
        <f t="shared" si="9"/>
        <v>7.8862657393905216E-4</v>
      </c>
    </row>
    <row r="107" spans="1:7" x14ac:dyDescent="0.25">
      <c r="A107">
        <f>'UN Female age group population'!$J$9</f>
        <v>1990</v>
      </c>
      <c r="B107" t="str" cm="1">
        <f t="array" ref="B107:B127">'UN Male age group population'!$A$10:$A$30</f>
        <v>0-4</v>
      </c>
      <c r="C107" s="29" cm="1">
        <f t="array" ref="C107:C127">'UN Male age group population'!J10:J30</f>
        <v>330648.52799999999</v>
      </c>
      <c r="D107" s="29" cm="1">
        <f t="array" ref="D107:D127">'UN Female age group population'!J$10:J$30</f>
        <v>312904.92099999997</v>
      </c>
      <c r="E107" s="30">
        <f>C107/$G$107*100</f>
        <v>6.2067615512679613</v>
      </c>
      <c r="F107" s="30">
        <f>D107/$G$107*100</f>
        <v>5.8736878237828982</v>
      </c>
      <c r="G107">
        <f>SUM(C107:D127)</f>
        <v>5327231.0410000002</v>
      </c>
    </row>
    <row r="108" spans="1:7" x14ac:dyDescent="0.25">
      <c r="A108">
        <f>'UN Female age group population'!$J$9</f>
        <v>1990</v>
      </c>
      <c r="B108" t="str">
        <v>5-9</v>
      </c>
      <c r="C108" s="29">
        <v>295189.80900000001</v>
      </c>
      <c r="D108" s="29">
        <v>280584.39</v>
      </c>
      <c r="E108" s="30">
        <f t="shared" ref="E108:E127" si="10">C108/$G$107*100</f>
        <v>5.5411489895619113</v>
      </c>
      <c r="F108" s="30">
        <f t="shared" ref="F108:F127" si="11">D108/$G$107*100</f>
        <v>5.2669836889096171</v>
      </c>
    </row>
    <row r="109" spans="1:7" x14ac:dyDescent="0.25">
      <c r="A109">
        <f>'UN Female age group population'!$J$9</f>
        <v>1990</v>
      </c>
      <c r="B109" t="str">
        <v>10-14</v>
      </c>
      <c r="C109" s="29">
        <v>270566.87</v>
      </c>
      <c r="D109" s="29">
        <v>258206.011</v>
      </c>
      <c r="E109" s="30">
        <f t="shared" si="10"/>
        <v>5.0789400331548338</v>
      </c>
      <c r="F109" s="30">
        <f t="shared" si="11"/>
        <v>4.8469084410412746</v>
      </c>
    </row>
    <row r="110" spans="1:7" x14ac:dyDescent="0.25">
      <c r="A110">
        <f>'UN Female age group population'!$J$9</f>
        <v>1990</v>
      </c>
      <c r="B110" t="str">
        <v>15-19</v>
      </c>
      <c r="C110" s="29">
        <v>265116.75</v>
      </c>
      <c r="D110" s="29">
        <v>253752.72500000001</v>
      </c>
      <c r="E110" s="30">
        <f t="shared" si="10"/>
        <v>4.9766332257711436</v>
      </c>
      <c r="F110" s="30">
        <f t="shared" si="11"/>
        <v>4.7633136811045249</v>
      </c>
    </row>
    <row r="111" spans="1:7" x14ac:dyDescent="0.25">
      <c r="A111">
        <f>'UN Female age group population'!$J$9</f>
        <v>1990</v>
      </c>
      <c r="B111" t="str">
        <v>20-24</v>
      </c>
      <c r="C111" s="29">
        <v>249684.45</v>
      </c>
      <c r="D111" s="29">
        <v>240488.774</v>
      </c>
      <c r="E111" s="30">
        <f t="shared" si="10"/>
        <v>4.6869461466632867</v>
      </c>
      <c r="F111" s="30">
        <f t="shared" si="11"/>
        <v>4.5143297174296517</v>
      </c>
    </row>
    <row r="112" spans="1:7" x14ac:dyDescent="0.25">
      <c r="A112">
        <f>'UN Female age group population'!$J$9</f>
        <v>1990</v>
      </c>
      <c r="B112" t="str">
        <v>25-29</v>
      </c>
      <c r="C112" s="29">
        <v>223347.76500000001</v>
      </c>
      <c r="D112" s="29">
        <v>215158.753</v>
      </c>
      <c r="E112" s="30">
        <f t="shared" si="10"/>
        <v>4.1925676450119642</v>
      </c>
      <c r="F112" s="30">
        <f t="shared" si="11"/>
        <v>4.038847786853478</v>
      </c>
    </row>
    <row r="113" spans="1:7" x14ac:dyDescent="0.25">
      <c r="A113">
        <f>'UN Female age group population'!$J$9</f>
        <v>1990</v>
      </c>
      <c r="B113" t="str">
        <v>30-34</v>
      </c>
      <c r="C113" s="29">
        <v>196062.859</v>
      </c>
      <c r="D113" s="29">
        <v>189532.25700000001</v>
      </c>
      <c r="E113" s="30">
        <f t="shared" si="10"/>
        <v>3.6803896337710951</v>
      </c>
      <c r="F113" s="30">
        <f t="shared" si="11"/>
        <v>3.5578005823532295</v>
      </c>
    </row>
    <row r="114" spans="1:7" x14ac:dyDescent="0.25">
      <c r="A114">
        <f>'UN Female age group population'!$J$9</f>
        <v>1990</v>
      </c>
      <c r="B114" t="str">
        <v>35-39</v>
      </c>
      <c r="C114" s="29">
        <v>177771.04</v>
      </c>
      <c r="D114" s="29">
        <v>172361.62599999999</v>
      </c>
      <c r="E114" s="30">
        <f t="shared" si="10"/>
        <v>3.3370251568182359</v>
      </c>
      <c r="F114" s="30">
        <f t="shared" si="11"/>
        <v>3.2354824612158204</v>
      </c>
    </row>
    <row r="115" spans="1:7" x14ac:dyDescent="0.25">
      <c r="A115">
        <f>'UN Female age group population'!$J$9</f>
        <v>1990</v>
      </c>
      <c r="B115" t="str">
        <v>40-44</v>
      </c>
      <c r="C115" s="29">
        <v>141551.41899999999</v>
      </c>
      <c r="D115" s="29">
        <v>139002.875</v>
      </c>
      <c r="E115" s="30">
        <f t="shared" si="10"/>
        <v>2.6571293400000293</v>
      </c>
      <c r="F115" s="30">
        <f t="shared" si="11"/>
        <v>2.6092894025093214</v>
      </c>
    </row>
    <row r="116" spans="1:7" x14ac:dyDescent="0.25">
      <c r="A116">
        <f>'UN Female age group population'!$J$9</f>
        <v>1990</v>
      </c>
      <c r="B116" t="str">
        <v>45-49</v>
      </c>
      <c r="C116" s="29">
        <v>114927.59600000001</v>
      </c>
      <c r="D116" s="29">
        <v>112989.89200000001</v>
      </c>
      <c r="E116" s="30">
        <f t="shared" si="10"/>
        <v>2.1573608337142138</v>
      </c>
      <c r="F116" s="30">
        <f t="shared" si="11"/>
        <v>2.1209872658121118</v>
      </c>
    </row>
    <row r="117" spans="1:7" x14ac:dyDescent="0.25">
      <c r="A117">
        <f>'UN Female age group population'!$J$9</f>
        <v>1990</v>
      </c>
      <c r="B117" t="str">
        <v>50-54</v>
      </c>
      <c r="C117" s="29">
        <v>107209.549</v>
      </c>
      <c r="D117" s="29">
        <v>106781.32799999999</v>
      </c>
      <c r="E117" s="30">
        <f t="shared" si="10"/>
        <v>2.0124816846666214</v>
      </c>
      <c r="F117" s="30">
        <f t="shared" si="11"/>
        <v>2.0044433436090574</v>
      </c>
    </row>
    <row r="118" spans="1:7" x14ac:dyDescent="0.25">
      <c r="A118">
        <f>'UN Female age group population'!$J$9</f>
        <v>1990</v>
      </c>
      <c r="B118" t="str">
        <v>55-59</v>
      </c>
      <c r="C118" s="29">
        <v>91899.183999999994</v>
      </c>
      <c r="D118" s="29">
        <v>93546.26</v>
      </c>
      <c r="E118" s="30">
        <f t="shared" si="10"/>
        <v>1.7250835057221237</v>
      </c>
      <c r="F118" s="30">
        <f t="shared" si="11"/>
        <v>1.756001556531702</v>
      </c>
    </row>
    <row r="119" spans="1:7" x14ac:dyDescent="0.25">
      <c r="A119">
        <f>'UN Female age group population'!$J$9</f>
        <v>1990</v>
      </c>
      <c r="B119" t="str">
        <v>60-64</v>
      </c>
      <c r="C119" s="29">
        <v>77332.111999999994</v>
      </c>
      <c r="D119" s="29">
        <v>82402.414000000004</v>
      </c>
      <c r="E119" s="30">
        <f t="shared" si="10"/>
        <v>1.4516380349346292</v>
      </c>
      <c r="F119" s="30">
        <f t="shared" si="11"/>
        <v>1.546815097107781</v>
      </c>
    </row>
    <row r="120" spans="1:7" x14ac:dyDescent="0.25">
      <c r="A120">
        <f>'UN Female age group population'!$J$9</f>
        <v>1990</v>
      </c>
      <c r="B120" t="str">
        <v>65-69</v>
      </c>
      <c r="C120" s="29">
        <v>57131.010999999999</v>
      </c>
      <c r="D120" s="29">
        <v>67298.801999999996</v>
      </c>
      <c r="E120" s="30">
        <f t="shared" si="10"/>
        <v>1.0724335130258527</v>
      </c>
      <c r="F120" s="30">
        <f t="shared" si="11"/>
        <v>1.2632979775430768</v>
      </c>
    </row>
    <row r="121" spans="1:7" x14ac:dyDescent="0.25">
      <c r="A121">
        <f>'UN Female age group population'!$J$9</f>
        <v>1990</v>
      </c>
      <c r="B121" t="str">
        <v>70-74</v>
      </c>
      <c r="C121" s="29">
        <v>38411.25</v>
      </c>
      <c r="D121" s="29">
        <v>48127.661</v>
      </c>
      <c r="E121" s="30">
        <f t="shared" si="10"/>
        <v>0.7210359322577764</v>
      </c>
      <c r="F121" s="30">
        <f t="shared" si="11"/>
        <v>0.90342732705968254</v>
      </c>
    </row>
    <row r="122" spans="1:7" x14ac:dyDescent="0.25">
      <c r="A122">
        <f>'UN Female age group population'!$J$9</f>
        <v>1990</v>
      </c>
      <c r="B122" t="str">
        <v>75-79</v>
      </c>
      <c r="C122" s="29">
        <v>25605.102999999999</v>
      </c>
      <c r="D122" s="29">
        <v>37461.862999999998</v>
      </c>
      <c r="E122" s="30">
        <f t="shared" si="10"/>
        <v>0.48064562627254737</v>
      </c>
      <c r="F122" s="30">
        <f t="shared" si="11"/>
        <v>0.70321453512494647</v>
      </c>
    </row>
    <row r="123" spans="1:7" x14ac:dyDescent="0.25">
      <c r="A123">
        <f>'UN Female age group population'!$J$9</f>
        <v>1990</v>
      </c>
      <c r="B123" t="str">
        <v>80-84</v>
      </c>
      <c r="C123" s="29">
        <v>12636.498</v>
      </c>
      <c r="D123" s="29">
        <v>22262.944</v>
      </c>
      <c r="E123" s="30">
        <f t="shared" si="10"/>
        <v>0.23720574352314822</v>
      </c>
      <c r="F123" s="30">
        <f t="shared" si="11"/>
        <v>0.41790836231163192</v>
      </c>
    </row>
    <row r="124" spans="1:7" x14ac:dyDescent="0.25">
      <c r="A124">
        <f>'UN Female age group population'!$J$9</f>
        <v>1990</v>
      </c>
      <c r="B124" t="str">
        <v>85-89</v>
      </c>
      <c r="C124" s="29">
        <v>4569.482</v>
      </c>
      <c r="D124" s="29">
        <v>9848.5879999999997</v>
      </c>
      <c r="E124" s="30">
        <f t="shared" si="10"/>
        <v>8.5775930588177396E-2</v>
      </c>
      <c r="F124" s="30">
        <f t="shared" si="11"/>
        <v>0.18487255244238993</v>
      </c>
    </row>
    <row r="125" spans="1:7" x14ac:dyDescent="0.25">
      <c r="A125">
        <f>'UN Female age group population'!$J$9</f>
        <v>1990</v>
      </c>
      <c r="B125" t="str">
        <v>90-94</v>
      </c>
      <c r="C125" s="29">
        <v>1044.635</v>
      </c>
      <c r="D125" s="29">
        <v>2954.732</v>
      </c>
      <c r="E125" s="30">
        <f t="shared" si="10"/>
        <v>1.9609342864241656E-2</v>
      </c>
      <c r="F125" s="30">
        <f t="shared" si="11"/>
        <v>5.5464686574685389E-2</v>
      </c>
    </row>
    <row r="126" spans="1:7" x14ac:dyDescent="0.25">
      <c r="A126">
        <f>'UN Female age group population'!$J$9</f>
        <v>1990</v>
      </c>
      <c r="B126" t="str">
        <v>95-99</v>
      </c>
      <c r="C126" s="29">
        <v>171.07599999999999</v>
      </c>
      <c r="D126" s="29">
        <v>595.18700000000001</v>
      </c>
      <c r="E126" s="30">
        <f t="shared" si="10"/>
        <v>3.2113493611098665E-3</v>
      </c>
      <c r="F126" s="30">
        <f t="shared" si="11"/>
        <v>1.1172539644315381E-2</v>
      </c>
    </row>
    <row r="127" spans="1:7" x14ac:dyDescent="0.25">
      <c r="A127">
        <f>'UN Female age group population'!$J$9</f>
        <v>1990</v>
      </c>
      <c r="B127" t="str">
        <v>100+</v>
      </c>
      <c r="C127" s="29">
        <v>18.276</v>
      </c>
      <c r="D127" s="29">
        <v>73.775999999999996</v>
      </c>
      <c r="E127" s="30">
        <f t="shared" si="10"/>
        <v>3.4306753094322945E-4</v>
      </c>
      <c r="F127" s="30">
        <f t="shared" si="11"/>
        <v>1.3848845569527082E-3</v>
      </c>
    </row>
    <row r="128" spans="1:7" x14ac:dyDescent="0.25">
      <c r="A128">
        <f>'UN Female age group population'!$L$9</f>
        <v>2000</v>
      </c>
      <c r="B128" t="str" cm="1">
        <f t="array" ref="B128:B148">'UN Male age group population'!$A$10:$A$30</f>
        <v>0-4</v>
      </c>
      <c r="C128" s="29" cm="1">
        <f t="array" ref="C128:C148">'UN Male age group population'!L10:L30</f>
        <v>318141.15700000001</v>
      </c>
      <c r="D128" s="29" cm="1">
        <f t="array" ref="D128:D148">'UN Female age group population'!L$10:L$30</f>
        <v>297524.446</v>
      </c>
      <c r="E128" s="30">
        <f>C128/$G$128*100</f>
        <v>5.178505375708033</v>
      </c>
      <c r="F128" s="30">
        <f>D128/$G$128*100</f>
        <v>4.8429192800589274</v>
      </c>
      <c r="G128">
        <f>SUM(C128:D148)</f>
        <v>6143493.8059999999</v>
      </c>
    </row>
    <row r="129" spans="1:6" x14ac:dyDescent="0.25">
      <c r="A129">
        <f>'UN Female age group population'!$L$9</f>
        <v>2000</v>
      </c>
      <c r="B129" t="str">
        <v>5-9</v>
      </c>
      <c r="C129" s="29">
        <v>314048.83799999999</v>
      </c>
      <c r="D129" s="29">
        <v>294721.31300000002</v>
      </c>
      <c r="E129" s="30">
        <f t="shared" ref="E129:E148" si="12">C129/$G$128*100</f>
        <v>5.1118931330782234</v>
      </c>
      <c r="F129" s="30">
        <f t="shared" ref="F129:F148" si="13">D129/$G$128*100</f>
        <v>4.7972916113655479</v>
      </c>
    </row>
    <row r="130" spans="1:6" x14ac:dyDescent="0.25">
      <c r="A130">
        <f>'UN Female age group population'!$L$9</f>
        <v>2000</v>
      </c>
      <c r="B130" t="str">
        <v>10-14</v>
      </c>
      <c r="C130" s="29">
        <v>321975.13199999998</v>
      </c>
      <c r="D130" s="29">
        <v>304907.62199999997</v>
      </c>
      <c r="E130" s="30">
        <f t="shared" si="12"/>
        <v>5.2409124541729861</v>
      </c>
      <c r="F130" s="30">
        <f t="shared" si="13"/>
        <v>4.9630980615983384</v>
      </c>
    </row>
    <row r="131" spans="1:6" x14ac:dyDescent="0.25">
      <c r="A131">
        <f>'UN Female age group population'!$L$9</f>
        <v>2000</v>
      </c>
      <c r="B131" t="str">
        <v>15-19</v>
      </c>
      <c r="C131" s="29">
        <v>290819.321</v>
      </c>
      <c r="D131" s="29">
        <v>277325.69799999997</v>
      </c>
      <c r="E131" s="30">
        <f t="shared" si="12"/>
        <v>4.7337773941592225</v>
      </c>
      <c r="F131" s="30">
        <f t="shared" si="13"/>
        <v>4.5141365281291863</v>
      </c>
    </row>
    <row r="132" spans="1:6" x14ac:dyDescent="0.25">
      <c r="A132">
        <f>'UN Female age group population'!$L$9</f>
        <v>2000</v>
      </c>
      <c r="B132" t="str">
        <v>20-24</v>
      </c>
      <c r="C132" s="29">
        <v>263671.43099999998</v>
      </c>
      <c r="D132" s="29">
        <v>253615.22899999999</v>
      </c>
      <c r="E132" s="30">
        <f t="shared" si="12"/>
        <v>4.2918807982273401</v>
      </c>
      <c r="F132" s="30">
        <f t="shared" si="13"/>
        <v>4.1281921494298324</v>
      </c>
    </row>
    <row r="133" spans="1:6" x14ac:dyDescent="0.25">
      <c r="A133">
        <f>'UN Female age group population'!$L$9</f>
        <v>2000</v>
      </c>
      <c r="B133" t="str">
        <v>25-29</v>
      </c>
      <c r="C133" s="29">
        <v>256834.52900000001</v>
      </c>
      <c r="D133" s="29">
        <v>248521.02100000001</v>
      </c>
      <c r="E133" s="30">
        <f t="shared" si="12"/>
        <v>4.1805939276631872</v>
      </c>
      <c r="F133" s="30">
        <f t="shared" si="13"/>
        <v>4.0452717760907273</v>
      </c>
    </row>
    <row r="134" spans="1:6" x14ac:dyDescent="0.25">
      <c r="A134">
        <f>'UN Female age group population'!$L$9</f>
        <v>2000</v>
      </c>
      <c r="B134" t="str">
        <v>30-34</v>
      </c>
      <c r="C134" s="29">
        <v>242158.44200000001</v>
      </c>
      <c r="D134" s="29">
        <v>235955.489</v>
      </c>
      <c r="E134" s="30">
        <f t="shared" si="12"/>
        <v>3.9417056425367871</v>
      </c>
      <c r="F134" s="30">
        <f t="shared" si="13"/>
        <v>3.8407378024790351</v>
      </c>
    </row>
    <row r="135" spans="1:6" x14ac:dyDescent="0.25">
      <c r="A135">
        <f>'UN Female age group population'!$L$9</f>
        <v>2000</v>
      </c>
      <c r="B135" t="str">
        <v>35-39</v>
      </c>
      <c r="C135" s="29">
        <v>216839.97099999999</v>
      </c>
      <c r="D135" s="29">
        <v>211271.76300000001</v>
      </c>
      <c r="E135" s="30">
        <f t="shared" si="12"/>
        <v>3.5295871998474997</v>
      </c>
      <c r="F135" s="30">
        <f t="shared" si="13"/>
        <v>3.4389513470928041</v>
      </c>
    </row>
    <row r="136" spans="1:6" x14ac:dyDescent="0.25">
      <c r="A136">
        <f>'UN Female age group population'!$L$9</f>
        <v>2000</v>
      </c>
      <c r="B136" t="str">
        <v>40-44</v>
      </c>
      <c r="C136" s="29">
        <v>188815.633</v>
      </c>
      <c r="D136" s="29">
        <v>184962.16500000001</v>
      </c>
      <c r="E136" s="30">
        <f t="shared" si="12"/>
        <v>3.0734243243737716</v>
      </c>
      <c r="F136" s="30">
        <f t="shared" si="13"/>
        <v>3.0106999508871977</v>
      </c>
    </row>
    <row r="137" spans="1:6" x14ac:dyDescent="0.25">
      <c r="A137">
        <f>'UN Female age group population'!$L$9</f>
        <v>2000</v>
      </c>
      <c r="B137" t="str">
        <v>45-49</v>
      </c>
      <c r="C137" s="29">
        <v>169181.71</v>
      </c>
      <c r="D137" s="29">
        <v>167016.867</v>
      </c>
      <c r="E137" s="30">
        <f t="shared" si="12"/>
        <v>2.7538354451463736</v>
      </c>
      <c r="F137" s="30">
        <f t="shared" si="13"/>
        <v>2.7185974670778403</v>
      </c>
    </row>
    <row r="138" spans="1:6" x14ac:dyDescent="0.25">
      <c r="A138">
        <f>'UN Female age group population'!$L$9</f>
        <v>2000</v>
      </c>
      <c r="B138" t="str">
        <v>50-54</v>
      </c>
      <c r="C138" s="29">
        <v>131806.655</v>
      </c>
      <c r="D138" s="29">
        <v>132979.91800000001</v>
      </c>
      <c r="E138" s="30">
        <f t="shared" si="12"/>
        <v>2.1454673702327489</v>
      </c>
      <c r="F138" s="30">
        <f t="shared" si="13"/>
        <v>2.164565021130584</v>
      </c>
    </row>
    <row r="139" spans="1:6" x14ac:dyDescent="0.25">
      <c r="A139">
        <f>'UN Female age group population'!$L$9</f>
        <v>2000</v>
      </c>
      <c r="B139" t="str">
        <v>55-59</v>
      </c>
      <c r="C139" s="29">
        <v>103554.54</v>
      </c>
      <c r="D139" s="29">
        <v>105959.06600000001</v>
      </c>
      <c r="E139" s="30">
        <f t="shared" si="12"/>
        <v>1.6855968813521742</v>
      </c>
      <c r="F139" s="30">
        <f t="shared" si="13"/>
        <v>1.7247362713463765</v>
      </c>
    </row>
    <row r="140" spans="1:6" x14ac:dyDescent="0.25">
      <c r="A140">
        <f>'UN Female age group population'!$L$9</f>
        <v>2000</v>
      </c>
      <c r="B140" t="str">
        <v>60-64</v>
      </c>
      <c r="C140" s="29">
        <v>91650.359000000099</v>
      </c>
      <c r="D140" s="29">
        <v>97026.392000000094</v>
      </c>
      <c r="E140" s="30">
        <f t="shared" si="12"/>
        <v>1.4918279710885429</v>
      </c>
      <c r="F140" s="30">
        <f t="shared" si="13"/>
        <v>1.579335717816464</v>
      </c>
    </row>
    <row r="141" spans="1:6" x14ac:dyDescent="0.25">
      <c r="A141">
        <f>'UN Female age group population'!$L$9</f>
        <v>2000</v>
      </c>
      <c r="B141" t="str">
        <v>65-69</v>
      </c>
      <c r="C141" s="29">
        <v>72560.900999999998</v>
      </c>
      <c r="D141" s="29">
        <v>80658.785000000003</v>
      </c>
      <c r="E141" s="30">
        <f t="shared" si="12"/>
        <v>1.1811015570510368</v>
      </c>
      <c r="F141" s="30">
        <f t="shared" si="13"/>
        <v>1.3129139142490087</v>
      </c>
    </row>
    <row r="142" spans="1:6" x14ac:dyDescent="0.25">
      <c r="A142">
        <f>'UN Female age group population'!$L$9</f>
        <v>2000</v>
      </c>
      <c r="B142" t="str">
        <v>70-74</v>
      </c>
      <c r="C142" s="29">
        <v>53447.25</v>
      </c>
      <c r="D142" s="29">
        <v>65037.963000000003</v>
      </c>
      <c r="E142" s="30">
        <f t="shared" si="12"/>
        <v>0.86998134429306528</v>
      </c>
      <c r="F142" s="30">
        <f t="shared" si="13"/>
        <v>1.0586478159460522</v>
      </c>
    </row>
    <row r="143" spans="1:6" x14ac:dyDescent="0.25">
      <c r="A143">
        <f>'UN Female age group population'!$L$9</f>
        <v>2000</v>
      </c>
      <c r="B143" t="str">
        <v>75-79</v>
      </c>
      <c r="C143" s="29">
        <v>32632.504000000001</v>
      </c>
      <c r="D143" s="29">
        <v>46156.828999999998</v>
      </c>
      <c r="E143" s="30">
        <f t="shared" si="12"/>
        <v>0.53117175715436871</v>
      </c>
      <c r="F143" s="30">
        <f t="shared" si="13"/>
        <v>0.75131237138908247</v>
      </c>
    </row>
    <row r="144" spans="1:6" x14ac:dyDescent="0.25">
      <c r="A144">
        <f>'UN Female age group population'!$L$9</f>
        <v>2000</v>
      </c>
      <c r="B144" t="str">
        <v>80-84</v>
      </c>
      <c r="C144" s="29">
        <v>16226.04</v>
      </c>
      <c r="D144" s="29">
        <v>26131.116999999998</v>
      </c>
      <c r="E144" s="30">
        <f t="shared" si="12"/>
        <v>0.26411746332604669</v>
      </c>
      <c r="F144" s="30">
        <f t="shared" si="13"/>
        <v>0.42534619265798279</v>
      </c>
    </row>
    <row r="145" spans="1:7" x14ac:dyDescent="0.25">
      <c r="A145">
        <f>'UN Female age group population'!$L$9</f>
        <v>2000</v>
      </c>
      <c r="B145" t="str">
        <v>85-89</v>
      </c>
      <c r="C145" s="29">
        <v>6934.1729999999998</v>
      </c>
      <c r="D145" s="29">
        <v>14205.699000000001</v>
      </c>
      <c r="E145" s="30">
        <f t="shared" si="12"/>
        <v>0.11287018786000547</v>
      </c>
      <c r="F145" s="30">
        <f t="shared" si="13"/>
        <v>0.23123159961724229</v>
      </c>
    </row>
    <row r="146" spans="1:7" x14ac:dyDescent="0.25">
      <c r="A146">
        <f>'UN Female age group population'!$L$9</f>
        <v>2000</v>
      </c>
      <c r="B146" t="str">
        <v>90-94</v>
      </c>
      <c r="C146" s="29">
        <v>1813.633</v>
      </c>
      <c r="D146" s="29">
        <v>4926.4870000000001</v>
      </c>
      <c r="E146" s="30">
        <f t="shared" si="12"/>
        <v>2.9521198478766723E-2</v>
      </c>
      <c r="F146" s="30">
        <f t="shared" si="13"/>
        <v>8.0190314429691156E-2</v>
      </c>
    </row>
    <row r="147" spans="1:7" x14ac:dyDescent="0.25">
      <c r="A147">
        <f>'UN Female age group population'!$L$9</f>
        <v>2000</v>
      </c>
      <c r="B147" t="str">
        <v>95-99</v>
      </c>
      <c r="C147" s="29">
        <v>294.37</v>
      </c>
      <c r="D147" s="29">
        <v>1032.7570000000001</v>
      </c>
      <c r="E147" s="30">
        <f t="shared" si="12"/>
        <v>4.7915731552053593E-3</v>
      </c>
      <c r="F147" s="30">
        <f t="shared" si="13"/>
        <v>1.6810580959508176E-2</v>
      </c>
    </row>
    <row r="148" spans="1:7" x14ac:dyDescent="0.25">
      <c r="A148">
        <f>'UN Female age group population'!$L$9</f>
        <v>2000</v>
      </c>
      <c r="B148" t="str">
        <v>100+</v>
      </c>
      <c r="C148" s="29">
        <v>27.268999999999998</v>
      </c>
      <c r="D148" s="29">
        <v>123.322</v>
      </c>
      <c r="E148" s="30">
        <f t="shared" si="12"/>
        <v>4.4386794975471327E-4</v>
      </c>
      <c r="F148" s="30">
        <f t="shared" si="13"/>
        <v>2.0073593934376308E-3</v>
      </c>
    </row>
    <row r="149" spans="1:7" x14ac:dyDescent="0.25">
      <c r="A149">
        <f>'UN Female age group population'!$N$9</f>
        <v>2010</v>
      </c>
      <c r="B149" t="str" cm="1">
        <f t="array" ref="B149:B169">'UN Male age group population'!$A$10:$A$30</f>
        <v>0-4</v>
      </c>
      <c r="C149" s="29" cm="1">
        <f t="array" ref="C149:C169">'UN Male age group population'!N10:N30</f>
        <v>337184.03399999999</v>
      </c>
      <c r="D149" s="29" cm="1">
        <f t="array" ref="D149:D169">'UN Female age group population'!N$10:N$30</f>
        <v>314830.27899999998</v>
      </c>
      <c r="E149" s="30">
        <f>C149/$G$149*100</f>
        <v>4.8468101818999285</v>
      </c>
      <c r="F149" s="30">
        <f>D149/$G$149*100</f>
        <v>4.525488896154541</v>
      </c>
      <c r="G149">
        <f>SUM(C149:D169)</f>
        <v>6956823.5880000014</v>
      </c>
    </row>
    <row r="150" spans="1:7" x14ac:dyDescent="0.25">
      <c r="A150">
        <f>'UN Female age group population'!$N$9</f>
        <v>2010</v>
      </c>
      <c r="B150" t="str">
        <v>5-9</v>
      </c>
      <c r="C150" s="29">
        <v>320667.69099999999</v>
      </c>
      <c r="D150" s="29">
        <v>298887.18</v>
      </c>
      <c r="E150" s="30">
        <f t="shared" ref="E150:E169" si="14">C150/$G$149*100</f>
        <v>4.6093980527712057</v>
      </c>
      <c r="F150" s="30">
        <f t="shared" ref="F150:F169" si="15">D150/$G$149*100</f>
        <v>4.2963167919847489</v>
      </c>
    </row>
    <row r="151" spans="1:7" x14ac:dyDescent="0.25">
      <c r="A151">
        <f>'UN Female age group population'!$N$9</f>
        <v>2010</v>
      </c>
      <c r="B151" t="str">
        <v>10-14</v>
      </c>
      <c r="C151" s="29">
        <v>312621.14199999999</v>
      </c>
      <c r="D151" s="29">
        <v>292350.93199999997</v>
      </c>
      <c r="E151" s="30">
        <f t="shared" si="14"/>
        <v>4.493733929652147</v>
      </c>
      <c r="F151" s="30">
        <f t="shared" si="15"/>
        <v>4.2023623037428086</v>
      </c>
    </row>
    <row r="152" spans="1:7" x14ac:dyDescent="0.25">
      <c r="A152">
        <f>'UN Female age group population'!$N$9</f>
        <v>2010</v>
      </c>
      <c r="B152" t="str">
        <v>15-19</v>
      </c>
      <c r="C152" s="29">
        <v>310242.84100000001</v>
      </c>
      <c r="D152" s="29">
        <v>291784.717</v>
      </c>
      <c r="E152" s="30">
        <f t="shared" si="14"/>
        <v>4.4595473361599343</v>
      </c>
      <c r="F152" s="30">
        <f t="shared" si="15"/>
        <v>4.1942233162747833</v>
      </c>
    </row>
    <row r="153" spans="1:7" x14ac:dyDescent="0.25">
      <c r="A153">
        <f>'UN Female age group population'!$N$9</f>
        <v>2010</v>
      </c>
      <c r="B153" t="str">
        <v>20-24</v>
      </c>
      <c r="C153" s="29">
        <v>314102.14299999998</v>
      </c>
      <c r="D153" s="29">
        <v>299587.185</v>
      </c>
      <c r="E153" s="30">
        <f t="shared" si="14"/>
        <v>4.5150223953041237</v>
      </c>
      <c r="F153" s="30">
        <f t="shared" si="15"/>
        <v>4.3063789272559019</v>
      </c>
    </row>
    <row r="154" spans="1:7" x14ac:dyDescent="0.25">
      <c r="A154">
        <f>'UN Female age group population'!$N$9</f>
        <v>2010</v>
      </c>
      <c r="B154" t="str">
        <v>25-29</v>
      </c>
      <c r="C154" s="29">
        <v>282854.201</v>
      </c>
      <c r="D154" s="29">
        <v>272496.83600000001</v>
      </c>
      <c r="E154" s="30">
        <f t="shared" si="14"/>
        <v>4.065852718874492</v>
      </c>
      <c r="F154" s="30">
        <f t="shared" si="15"/>
        <v>3.9169720570467907</v>
      </c>
    </row>
    <row r="155" spans="1:7" x14ac:dyDescent="0.25">
      <c r="A155">
        <f>'UN Female age group population'!$N$9</f>
        <v>2010</v>
      </c>
      <c r="B155" t="str">
        <v>30-34</v>
      </c>
      <c r="C155" s="29">
        <v>257046.448</v>
      </c>
      <c r="D155" s="29">
        <v>249103.34099999999</v>
      </c>
      <c r="E155" s="30">
        <f t="shared" si="14"/>
        <v>3.6948823661905967</v>
      </c>
      <c r="F155" s="30">
        <f t="shared" si="15"/>
        <v>3.5807051573031776</v>
      </c>
    </row>
    <row r="156" spans="1:7" x14ac:dyDescent="0.25">
      <c r="A156">
        <f>'UN Female age group population'!$N$9</f>
        <v>2010</v>
      </c>
      <c r="B156" t="str">
        <v>35-39</v>
      </c>
      <c r="C156" s="29">
        <v>250591.601</v>
      </c>
      <c r="D156" s="29">
        <v>243873.79</v>
      </c>
      <c r="E156" s="30">
        <f t="shared" si="14"/>
        <v>3.6020979665526047</v>
      </c>
      <c r="F156" s="30">
        <f t="shared" si="15"/>
        <v>3.5055336234292902</v>
      </c>
    </row>
    <row r="157" spans="1:7" x14ac:dyDescent="0.25">
      <c r="A157">
        <f>'UN Female age group population'!$N$9</f>
        <v>2010</v>
      </c>
      <c r="B157" t="str">
        <v>40-44</v>
      </c>
      <c r="C157" s="29">
        <v>234515.46599999999</v>
      </c>
      <c r="D157" s="29">
        <v>230557.18299999999</v>
      </c>
      <c r="E157" s="30">
        <f t="shared" si="14"/>
        <v>3.3710135528594054</v>
      </c>
      <c r="F157" s="30">
        <f t="shared" si="15"/>
        <v>3.3141157035761815</v>
      </c>
    </row>
    <row r="158" spans="1:7" x14ac:dyDescent="0.25">
      <c r="A158">
        <f>'UN Female age group population'!$N$9</f>
        <v>2010</v>
      </c>
      <c r="B158" t="str">
        <v>45-49</v>
      </c>
      <c r="C158" s="29">
        <v>207728.927</v>
      </c>
      <c r="D158" s="29">
        <v>205213.58900000001</v>
      </c>
      <c r="E158" s="30">
        <f t="shared" si="14"/>
        <v>2.9859737619093405</v>
      </c>
      <c r="F158" s="30">
        <f t="shared" si="15"/>
        <v>2.9498173470142044</v>
      </c>
    </row>
    <row r="159" spans="1:7" x14ac:dyDescent="0.25">
      <c r="A159">
        <f>'UN Female age group population'!$N$9</f>
        <v>2010</v>
      </c>
      <c r="B159" t="str">
        <v>50-54</v>
      </c>
      <c r="C159" s="29">
        <v>177091.894</v>
      </c>
      <c r="D159" s="29">
        <v>177498.04399999999</v>
      </c>
      <c r="E159" s="30">
        <f t="shared" si="14"/>
        <v>2.5455855213214007</v>
      </c>
      <c r="F159" s="30">
        <f t="shared" si="15"/>
        <v>2.5514236742494205</v>
      </c>
    </row>
    <row r="160" spans="1:7" x14ac:dyDescent="0.25">
      <c r="A160">
        <f>'UN Female age group population'!$N$9</f>
        <v>2010</v>
      </c>
      <c r="B160" t="str">
        <v>55-59</v>
      </c>
      <c r="C160" s="29">
        <v>154421.82399999999</v>
      </c>
      <c r="D160" s="29">
        <v>157642.81299999999</v>
      </c>
      <c r="E160" s="30">
        <f t="shared" si="14"/>
        <v>2.2197174047415267</v>
      </c>
      <c r="F160" s="30">
        <f t="shared" si="15"/>
        <v>2.2660171126363191</v>
      </c>
    </row>
    <row r="161" spans="1:7" x14ac:dyDescent="0.25">
      <c r="A161">
        <f>'UN Female age group population'!$N$9</f>
        <v>2010</v>
      </c>
      <c r="B161" t="str">
        <v>60-64</v>
      </c>
      <c r="C161" s="29">
        <v>115277.671</v>
      </c>
      <c r="D161" s="29">
        <v>121963.781</v>
      </c>
      <c r="E161" s="30">
        <f t="shared" si="14"/>
        <v>1.6570446201747209</v>
      </c>
      <c r="F161" s="30">
        <f t="shared" si="15"/>
        <v>1.7531532811954349</v>
      </c>
    </row>
    <row r="162" spans="1:7" x14ac:dyDescent="0.25">
      <c r="A162">
        <f>'UN Female age group population'!$N$9</f>
        <v>2010</v>
      </c>
      <c r="B162" t="str">
        <v>65-69</v>
      </c>
      <c r="C162" s="29">
        <v>84637.578999999896</v>
      </c>
      <c r="D162" s="29">
        <v>92682.658999999898</v>
      </c>
      <c r="E162" s="30">
        <f t="shared" si="14"/>
        <v>1.2166124083697245</v>
      </c>
      <c r="F162" s="30">
        <f t="shared" si="15"/>
        <v>1.3322554155300206</v>
      </c>
    </row>
    <row r="163" spans="1:7" x14ac:dyDescent="0.25">
      <c r="A163">
        <f>'UN Female age group population'!$N$9</f>
        <v>2010</v>
      </c>
      <c r="B163" t="str">
        <v>70-74</v>
      </c>
      <c r="C163" s="29">
        <v>66381.085000000006</v>
      </c>
      <c r="D163" s="29">
        <v>78080.582000000097</v>
      </c>
      <c r="E163" s="30">
        <f t="shared" si="14"/>
        <v>0.95418669397485367</v>
      </c>
      <c r="F163" s="30">
        <f t="shared" si="15"/>
        <v>1.1223596661942563</v>
      </c>
    </row>
    <row r="164" spans="1:7" x14ac:dyDescent="0.25">
      <c r="A164">
        <f>'UN Female age group population'!$N$9</f>
        <v>2010</v>
      </c>
      <c r="B164" t="str">
        <v>75-79</v>
      </c>
      <c r="C164" s="29">
        <v>43805.841</v>
      </c>
      <c r="D164" s="29">
        <v>56918.843999999997</v>
      </c>
      <c r="E164" s="30">
        <f t="shared" si="14"/>
        <v>0.62968164200055021</v>
      </c>
      <c r="F164" s="30">
        <f t="shared" si="15"/>
        <v>0.81817288134459432</v>
      </c>
    </row>
    <row r="165" spans="1:7" x14ac:dyDescent="0.25">
      <c r="A165">
        <f>'UN Female age group population'!$N$9</f>
        <v>2010</v>
      </c>
      <c r="B165" t="str">
        <v>80-84</v>
      </c>
      <c r="C165" s="29">
        <v>24922.938999999998</v>
      </c>
      <c r="D165" s="29">
        <v>37766.321000000004</v>
      </c>
      <c r="E165" s="30">
        <f t="shared" si="14"/>
        <v>0.35825170330594841</v>
      </c>
      <c r="F165" s="30">
        <f t="shared" si="15"/>
        <v>0.54286730894174273</v>
      </c>
    </row>
    <row r="166" spans="1:7" x14ac:dyDescent="0.25">
      <c r="A166">
        <f>'UN Female age group population'!$N$9</f>
        <v>2010</v>
      </c>
      <c r="B166" t="str">
        <v>85-89</v>
      </c>
      <c r="C166" s="29">
        <v>10217.174000000001</v>
      </c>
      <c r="D166" s="29">
        <v>19277.507000000001</v>
      </c>
      <c r="E166" s="30">
        <f t="shared" si="14"/>
        <v>0.14686550364197618</v>
      </c>
      <c r="F166" s="30">
        <f t="shared" si="15"/>
        <v>0.27710213944841511</v>
      </c>
    </row>
    <row r="167" spans="1:7" x14ac:dyDescent="0.25">
      <c r="A167">
        <f>'UN Female age group population'!$N$9</f>
        <v>2010</v>
      </c>
      <c r="B167" t="str">
        <v>90-94</v>
      </c>
      <c r="C167" s="29">
        <v>2791.8580000000002</v>
      </c>
      <c r="D167" s="29">
        <v>6607.2079999999996</v>
      </c>
      <c r="E167" s="30">
        <f t="shared" si="14"/>
        <v>4.0131217425374219E-2</v>
      </c>
      <c r="F167" s="30">
        <f t="shared" si="15"/>
        <v>9.4974493983100816E-2</v>
      </c>
    </row>
    <row r="168" spans="1:7" x14ac:dyDescent="0.25">
      <c r="A168">
        <f>'UN Female age group population'!$N$9</f>
        <v>2010</v>
      </c>
      <c r="B168" t="str">
        <v>95-99</v>
      </c>
      <c r="C168" s="29">
        <v>544.51499999999999</v>
      </c>
      <c r="D168" s="29">
        <v>1760.251</v>
      </c>
      <c r="E168" s="30">
        <f t="shared" si="14"/>
        <v>7.8270635026486436E-3</v>
      </c>
      <c r="F168" s="30">
        <f t="shared" si="15"/>
        <v>2.5302510229471688E-2</v>
      </c>
    </row>
    <row r="169" spans="1:7" x14ac:dyDescent="0.25">
      <c r="A169">
        <f>'UN Female age group population'!$N$9</f>
        <v>2010</v>
      </c>
      <c r="B169" t="str">
        <v>100+</v>
      </c>
      <c r="C169" s="29">
        <v>56.761000000000003</v>
      </c>
      <c r="D169" s="29">
        <v>236.911</v>
      </c>
      <c r="E169" s="30">
        <f t="shared" si="14"/>
        <v>8.1590397229431655E-4</v>
      </c>
      <c r="F169" s="30">
        <f t="shared" si="15"/>
        <v>3.4054478599781328E-3</v>
      </c>
    </row>
    <row r="170" spans="1:7" x14ac:dyDescent="0.25">
      <c r="A170">
        <f>'UN Female age group population'!$O$9</f>
        <v>2015</v>
      </c>
      <c r="B170" t="str" cm="1">
        <f t="array" ref="B170:B190">'UN Male age group population'!$A$10:$A$30</f>
        <v>0-4</v>
      </c>
      <c r="C170" s="29" cm="1">
        <f t="array" ref="C170:C190">'UN Male age group population'!O10:O30</f>
        <v>346247.21500000003</v>
      </c>
      <c r="D170" s="29" cm="1">
        <f t="array" ref="D170:D190">'UN Female age group population'!O$10:O$30</f>
        <v>324426.47899999999</v>
      </c>
      <c r="E170" s="30">
        <f>C170/$G$170*100</f>
        <v>4.6918257581923006</v>
      </c>
      <c r="F170" s="30">
        <f>D170/$G$170*100</f>
        <v>4.3961436940708198</v>
      </c>
      <c r="G170">
        <f>SUM(C170:D190)</f>
        <v>7379796.9669999974</v>
      </c>
    </row>
    <row r="171" spans="1:7" x14ac:dyDescent="0.25">
      <c r="A171">
        <f>'UN Female age group population'!$O$9</f>
        <v>2015</v>
      </c>
      <c r="B171" t="str">
        <v>5-9</v>
      </c>
      <c r="C171" s="29">
        <v>333336.283</v>
      </c>
      <c r="D171" s="29">
        <v>311369.57299999997</v>
      </c>
      <c r="E171" s="30">
        <f t="shared" ref="E171:E190" si="16">C171/$G$170*100</f>
        <v>4.5168760670594219</v>
      </c>
      <c r="F171" s="30">
        <f t="shared" ref="F171:F190" si="17">D171/$G$170*100</f>
        <v>4.219215981040418</v>
      </c>
    </row>
    <row r="172" spans="1:7" x14ac:dyDescent="0.25">
      <c r="A172">
        <f>'UN Female age group population'!$O$9</f>
        <v>2015</v>
      </c>
      <c r="B172" t="str">
        <v>10-14</v>
      </c>
      <c r="C172" s="29">
        <v>318749.28600000002</v>
      </c>
      <c r="D172" s="29">
        <v>297196.91200000001</v>
      </c>
      <c r="E172" s="30">
        <f t="shared" si="16"/>
        <v>4.3192148432448887</v>
      </c>
      <c r="F172" s="30">
        <f t="shared" si="17"/>
        <v>4.0271692206298626</v>
      </c>
    </row>
    <row r="173" spans="1:7" x14ac:dyDescent="0.25">
      <c r="A173">
        <f>'UN Female age group population'!$O$9</f>
        <v>2015</v>
      </c>
      <c r="B173" t="str">
        <v>15-19</v>
      </c>
      <c r="C173" s="29">
        <v>310734.25099999999</v>
      </c>
      <c r="D173" s="29">
        <v>290909.82</v>
      </c>
      <c r="E173" s="30">
        <f t="shared" si="16"/>
        <v>4.2106070450108648</v>
      </c>
      <c r="F173" s="30">
        <f t="shared" si="17"/>
        <v>3.9419759283467033</v>
      </c>
    </row>
    <row r="174" spans="1:7" x14ac:dyDescent="0.25">
      <c r="A174">
        <f>'UN Female age group population'!$O$9</f>
        <v>2015</v>
      </c>
      <c r="B174" t="str">
        <v>20-24</v>
      </c>
      <c r="C174" s="29">
        <v>307555.408</v>
      </c>
      <c r="D174" s="29">
        <v>290007.14399999997</v>
      </c>
      <c r="E174" s="30">
        <f t="shared" si="16"/>
        <v>4.1675321065780766</v>
      </c>
      <c r="F174" s="30">
        <f t="shared" si="17"/>
        <v>3.9297442097230544</v>
      </c>
    </row>
    <row r="175" spans="1:7" x14ac:dyDescent="0.25">
      <c r="A175">
        <f>'UN Female age group population'!$O$9</f>
        <v>2015</v>
      </c>
      <c r="B175" t="str">
        <v>25-29</v>
      </c>
      <c r="C175" s="29">
        <v>311264.70299999998</v>
      </c>
      <c r="D175" s="29">
        <v>297821.63199999998</v>
      </c>
      <c r="E175" s="30">
        <f t="shared" si="16"/>
        <v>4.2177949392357599</v>
      </c>
      <c r="F175" s="30">
        <f t="shared" si="17"/>
        <v>4.0356344941704965</v>
      </c>
    </row>
    <row r="176" spans="1:7" x14ac:dyDescent="0.25">
      <c r="A176">
        <f>'UN Female age group population'!$O$9</f>
        <v>2015</v>
      </c>
      <c r="B176" t="str">
        <v>30-34</v>
      </c>
      <c r="C176" s="29">
        <v>279879.84499999997</v>
      </c>
      <c r="D176" s="29">
        <v>270533.93</v>
      </c>
      <c r="E176" s="30">
        <f t="shared" si="16"/>
        <v>3.7925141606405943</v>
      </c>
      <c r="F176" s="30">
        <f t="shared" si="17"/>
        <v>3.6658722619299406</v>
      </c>
    </row>
    <row r="177" spans="1:7" x14ac:dyDescent="0.25">
      <c r="A177">
        <f>'UN Female age group population'!$O$9</f>
        <v>2015</v>
      </c>
      <c r="B177" t="str">
        <v>35-39</v>
      </c>
      <c r="C177" s="29">
        <v>253471.83199999999</v>
      </c>
      <c r="D177" s="29">
        <v>247008.32800000001</v>
      </c>
      <c r="E177" s="30">
        <f t="shared" si="16"/>
        <v>3.4346721614895626</v>
      </c>
      <c r="F177" s="30">
        <f t="shared" si="17"/>
        <v>3.3470883969374672</v>
      </c>
    </row>
    <row r="178" spans="1:7" x14ac:dyDescent="0.25">
      <c r="A178">
        <f>'UN Female age group population'!$O$9</f>
        <v>2015</v>
      </c>
      <c r="B178" t="str">
        <v>40-44</v>
      </c>
      <c r="C178" s="29">
        <v>246335.364</v>
      </c>
      <c r="D178" s="29">
        <v>241397.23199999999</v>
      </c>
      <c r="E178" s="30">
        <f t="shared" si="16"/>
        <v>3.3379693926747578</v>
      </c>
      <c r="F178" s="30">
        <f t="shared" si="17"/>
        <v>3.2710551940581603</v>
      </c>
    </row>
    <row r="179" spans="1:7" x14ac:dyDescent="0.25">
      <c r="A179">
        <f>'UN Female age group population'!$O$9</f>
        <v>2015</v>
      </c>
      <c r="B179" t="str">
        <v>45-49</v>
      </c>
      <c r="C179" s="29">
        <v>229288.636</v>
      </c>
      <c r="D179" s="29">
        <v>227487.908</v>
      </c>
      <c r="E179" s="30">
        <f t="shared" si="16"/>
        <v>3.1069775635468382</v>
      </c>
      <c r="F179" s="30">
        <f t="shared" si="17"/>
        <v>3.0825767838498863</v>
      </c>
    </row>
    <row r="180" spans="1:7" x14ac:dyDescent="0.25">
      <c r="A180">
        <f>'UN Female age group population'!$O$9</f>
        <v>2015</v>
      </c>
      <c r="B180" t="str">
        <v>50-54</v>
      </c>
      <c r="C180" s="29">
        <v>201052.88399999999</v>
      </c>
      <c r="D180" s="29">
        <v>201179.943</v>
      </c>
      <c r="E180" s="30">
        <f t="shared" si="16"/>
        <v>2.7243687719193601</v>
      </c>
      <c r="F180" s="30">
        <f t="shared" si="17"/>
        <v>2.7260904859525259</v>
      </c>
    </row>
    <row r="181" spans="1:7" x14ac:dyDescent="0.25">
      <c r="A181">
        <f>'UN Female age group population'!$O$9</f>
        <v>2015</v>
      </c>
      <c r="B181" t="str">
        <v>55-59</v>
      </c>
      <c r="C181" s="29">
        <v>168628.83</v>
      </c>
      <c r="D181" s="29">
        <v>172316.299</v>
      </c>
      <c r="E181" s="30">
        <f t="shared" si="16"/>
        <v>2.2850063593084222</v>
      </c>
      <c r="F181" s="30">
        <f t="shared" si="17"/>
        <v>2.3349734385721086</v>
      </c>
    </row>
    <row r="182" spans="1:7" x14ac:dyDescent="0.25">
      <c r="A182">
        <f>'UN Female age group population'!$O$9</f>
        <v>2015</v>
      </c>
      <c r="B182" t="str">
        <v>60-64</v>
      </c>
      <c r="C182" s="29">
        <v>143439.682</v>
      </c>
      <c r="D182" s="29">
        <v>150609.92300000001</v>
      </c>
      <c r="E182" s="30">
        <f t="shared" si="16"/>
        <v>1.943680600447609</v>
      </c>
      <c r="F182" s="30">
        <f t="shared" si="17"/>
        <v>2.0408410105789847</v>
      </c>
    </row>
    <row r="183" spans="1:7" x14ac:dyDescent="0.25">
      <c r="A183">
        <f>'UN Female age group population'!$O$9</f>
        <v>2015</v>
      </c>
      <c r="B183" t="str">
        <v>65-69</v>
      </c>
      <c r="C183" s="29">
        <v>102858.628</v>
      </c>
      <c r="D183" s="29">
        <v>113307.337</v>
      </c>
      <c r="E183" s="30">
        <f t="shared" si="16"/>
        <v>1.3937866916928696</v>
      </c>
      <c r="F183" s="30">
        <f t="shared" si="17"/>
        <v>1.5353720096456962</v>
      </c>
    </row>
    <row r="184" spans="1:7" x14ac:dyDescent="0.25">
      <c r="A184">
        <f>'UN Female age group population'!$O$9</f>
        <v>2015</v>
      </c>
      <c r="B184" t="str">
        <v>70-74</v>
      </c>
      <c r="C184" s="29">
        <v>70994.282000000007</v>
      </c>
      <c r="D184" s="29">
        <v>82434.652000000002</v>
      </c>
      <c r="E184" s="30">
        <f t="shared" si="16"/>
        <v>0.9620086069774394</v>
      </c>
      <c r="F184" s="30">
        <f t="shared" si="17"/>
        <v>1.1170314355343434</v>
      </c>
    </row>
    <row r="185" spans="1:7" x14ac:dyDescent="0.25">
      <c r="A185">
        <f>'UN Female age group population'!$O$9</f>
        <v>2015</v>
      </c>
      <c r="B185" t="str">
        <v>75-79</v>
      </c>
      <c r="C185" s="29">
        <v>50198.620999999999</v>
      </c>
      <c r="D185" s="29">
        <v>64521.428</v>
      </c>
      <c r="E185" s="30">
        <f t="shared" si="16"/>
        <v>0.68021683014412959</v>
      </c>
      <c r="F185" s="30">
        <f t="shared" si="17"/>
        <v>0.87429814517280635</v>
      </c>
    </row>
    <row r="186" spans="1:7" x14ac:dyDescent="0.25">
      <c r="A186">
        <f>'UN Female age group population'!$O$9</f>
        <v>2015</v>
      </c>
      <c r="B186" t="str">
        <v>80-84</v>
      </c>
      <c r="C186" s="29">
        <v>28822.028999999999</v>
      </c>
      <c r="D186" s="29">
        <v>41932.891000000003</v>
      </c>
      <c r="E186" s="30">
        <f t="shared" si="16"/>
        <v>0.39055314297781563</v>
      </c>
      <c r="F186" s="30">
        <f t="shared" si="17"/>
        <v>0.56821198723365929</v>
      </c>
    </row>
    <row r="187" spans="1:7" x14ac:dyDescent="0.25">
      <c r="A187">
        <f>'UN Female age group population'!$O$9</f>
        <v>2015</v>
      </c>
      <c r="B187" t="str">
        <v>85-89</v>
      </c>
      <c r="C187" s="29">
        <v>13140.522000000001</v>
      </c>
      <c r="D187" s="29">
        <v>23210.81</v>
      </c>
      <c r="E187" s="30">
        <f t="shared" si="16"/>
        <v>0.17806075233180604</v>
      </c>
      <c r="F187" s="30">
        <f t="shared" si="17"/>
        <v>0.31451827338598931</v>
      </c>
    </row>
    <row r="188" spans="1:7" x14ac:dyDescent="0.25">
      <c r="A188">
        <f>'UN Female age group population'!$O$9</f>
        <v>2015</v>
      </c>
      <c r="B188" t="str">
        <v>90-94</v>
      </c>
      <c r="C188" s="29">
        <v>3910.7710000000002</v>
      </c>
      <c r="D188" s="29">
        <v>9009.4169999999995</v>
      </c>
      <c r="E188" s="30">
        <f t="shared" si="16"/>
        <v>5.2992934866469492E-2</v>
      </c>
      <c r="F188" s="30">
        <f t="shared" si="17"/>
        <v>0.12208217977116607</v>
      </c>
    </row>
    <row r="189" spans="1:7" x14ac:dyDescent="0.25">
      <c r="A189">
        <f>'UN Female age group population'!$O$9</f>
        <v>2015</v>
      </c>
      <c r="B189" t="str">
        <v>95-99</v>
      </c>
      <c r="C189" s="29">
        <v>702.65200000000004</v>
      </c>
      <c r="D189" s="29">
        <v>2087.0569999999998</v>
      </c>
      <c r="E189" s="30">
        <f t="shared" si="16"/>
        <v>9.5212917529035896E-3</v>
      </c>
      <c r="F189" s="30">
        <f t="shared" si="17"/>
        <v>2.8280683185900993E-2</v>
      </c>
    </row>
    <row r="190" spans="1:7" x14ac:dyDescent="0.25">
      <c r="A190">
        <f>'UN Female age group population'!$O$9</f>
        <v>2015</v>
      </c>
      <c r="B190" t="str">
        <v>100+</v>
      </c>
      <c r="C190" s="29">
        <v>84.65</v>
      </c>
      <c r="D190" s="29">
        <v>331.87799999999999</v>
      </c>
      <c r="E190" s="30">
        <f t="shared" si="16"/>
        <v>1.147050526979627E-3</v>
      </c>
      <c r="F190" s="30">
        <f t="shared" si="17"/>
        <v>4.4971155911747735E-3</v>
      </c>
    </row>
    <row r="191" spans="1:7" x14ac:dyDescent="0.25">
      <c r="A191">
        <f>'UN Female age group population'!$P$9</f>
        <v>2020</v>
      </c>
      <c r="B191" t="str" cm="1">
        <f t="array" ref="B191:B211">'UN Male age group population'!$A$10:$A$30</f>
        <v>0-4</v>
      </c>
      <c r="C191" s="29" cm="1">
        <f t="array" ref="C191:C211">'UN Male age group population'!P10:P30</f>
        <v>349432.55599999998</v>
      </c>
      <c r="D191" s="29" cm="1">
        <f t="array" ref="D191:D211">'UN Female age group population'!P$10:P$30</f>
        <v>328509.234</v>
      </c>
      <c r="E191" s="30">
        <f>C191/$G$191*100</f>
        <v>4.4828938905113835</v>
      </c>
      <c r="F191" s="30">
        <f>D191/$G$191*100</f>
        <v>4.2144671776809899</v>
      </c>
      <c r="G191">
        <f>SUM(C191:D211)</f>
        <v>7794798.7289999994</v>
      </c>
    </row>
    <row r="192" spans="1:7" x14ac:dyDescent="0.25">
      <c r="A192">
        <f>'UN Female age group population'!$P$9</f>
        <v>2020</v>
      </c>
      <c r="B192" t="str">
        <v>5-9</v>
      </c>
      <c r="C192" s="29">
        <v>342927.57699999999</v>
      </c>
      <c r="D192" s="29">
        <v>321511.86700000003</v>
      </c>
      <c r="E192" s="30">
        <f t="shared" ref="E192:E232" si="18">C192/$G$191*100</f>
        <v>4.3994410750358712</v>
      </c>
      <c r="F192" s="30">
        <f t="shared" ref="F192:F211" si="19">D192/$G$191*100</f>
        <v>4.1246974832568517</v>
      </c>
    </row>
    <row r="193" spans="1:6" x14ac:dyDescent="0.25">
      <c r="A193">
        <f>'UN Female age group population'!$P$9</f>
        <v>2020</v>
      </c>
      <c r="B193" t="str">
        <v>10-14</v>
      </c>
      <c r="C193" s="29">
        <v>331497.48599999998</v>
      </c>
      <c r="D193" s="29">
        <v>309769.90600000002</v>
      </c>
      <c r="E193" s="30">
        <f t="shared" si="18"/>
        <v>4.2528036646627827</v>
      </c>
      <c r="F193" s="30">
        <f t="shared" si="19"/>
        <v>3.9740590715642585</v>
      </c>
    </row>
    <row r="194" spans="1:6" x14ac:dyDescent="0.25">
      <c r="A194">
        <f>'UN Female age group population'!$P$9</f>
        <v>2020</v>
      </c>
      <c r="B194" t="str">
        <v>15-19</v>
      </c>
      <c r="C194" s="29">
        <v>316642.22200000001</v>
      </c>
      <c r="D194" s="29">
        <v>295553.75799999997</v>
      </c>
      <c r="E194" s="30">
        <f t="shared" si="18"/>
        <v>4.062224478253107</v>
      </c>
      <c r="F194" s="30">
        <f t="shared" si="19"/>
        <v>3.7916791475373577</v>
      </c>
    </row>
    <row r="195" spans="1:6" x14ac:dyDescent="0.25">
      <c r="A195">
        <f>'UN Female age group population'!$P$9</f>
        <v>2020</v>
      </c>
      <c r="B195" t="str">
        <v>20-24</v>
      </c>
      <c r="C195" s="29">
        <v>308286.77500000002</v>
      </c>
      <c r="D195" s="29">
        <v>289100.90299999999</v>
      </c>
      <c r="E195" s="30">
        <f t="shared" si="18"/>
        <v>3.9550318836718743</v>
      </c>
      <c r="F195" s="30">
        <f t="shared" si="19"/>
        <v>3.7088950343826128</v>
      </c>
    </row>
    <row r="196" spans="1:6" x14ac:dyDescent="0.25">
      <c r="A196">
        <f>'UN Female age group population'!$P$9</f>
        <v>2020</v>
      </c>
      <c r="B196" t="str">
        <v>25-29</v>
      </c>
      <c r="C196" s="29">
        <v>306059.38699999999</v>
      </c>
      <c r="D196" s="29">
        <v>288632.766</v>
      </c>
      <c r="E196" s="30">
        <f t="shared" si="18"/>
        <v>3.9264565723977913</v>
      </c>
      <c r="F196" s="30">
        <f t="shared" si="19"/>
        <v>3.7028892731529055</v>
      </c>
    </row>
    <row r="197" spans="1:6" x14ac:dyDescent="0.25">
      <c r="A197">
        <f>'UN Female age group population'!$P$9</f>
        <v>2020</v>
      </c>
      <c r="B197" t="str">
        <v>30-34</v>
      </c>
      <c r="C197" s="29">
        <v>309236.984</v>
      </c>
      <c r="D197" s="29">
        <v>296293.74800000002</v>
      </c>
      <c r="E197" s="30">
        <f t="shared" si="18"/>
        <v>3.967222179188612</v>
      </c>
      <c r="F197" s="30">
        <f t="shared" si="19"/>
        <v>3.8011725292875109</v>
      </c>
    </row>
    <row r="198" spans="1:6" x14ac:dyDescent="0.25">
      <c r="A198">
        <f>'UN Female age group population'!$P$9</f>
        <v>2020</v>
      </c>
      <c r="B198" t="str">
        <v>35-39</v>
      </c>
      <c r="C198" s="29">
        <v>276447.03700000001</v>
      </c>
      <c r="D198" s="29">
        <v>268371.75400000002</v>
      </c>
      <c r="E198" s="30">
        <f t="shared" si="18"/>
        <v>3.5465577317795045</v>
      </c>
      <c r="F198" s="30">
        <f t="shared" si="19"/>
        <v>3.4429593800997296</v>
      </c>
    </row>
    <row r="199" spans="1:6" x14ac:dyDescent="0.25">
      <c r="A199">
        <f>'UN Female age group population'!$P$9</f>
        <v>2020</v>
      </c>
      <c r="B199" t="str">
        <v>40-44</v>
      </c>
      <c r="C199" s="29">
        <v>249389.68799999999</v>
      </c>
      <c r="D199" s="29">
        <v>244399.17600000001</v>
      </c>
      <c r="E199" s="30">
        <f t="shared" si="18"/>
        <v>3.1994371717663888</v>
      </c>
      <c r="F199" s="30">
        <f t="shared" si="19"/>
        <v>3.1354135558462866</v>
      </c>
    </row>
    <row r="200" spans="1:6" x14ac:dyDescent="0.25">
      <c r="A200">
        <f>'UN Female age group population'!$P$9</f>
        <v>2020</v>
      </c>
      <c r="B200" t="str">
        <v>45-49</v>
      </c>
      <c r="C200" s="29">
        <v>241232.87700000001</v>
      </c>
      <c r="D200" s="29">
        <v>238133.28200000001</v>
      </c>
      <c r="E200" s="30">
        <f t="shared" si="18"/>
        <v>3.0947928918614678</v>
      </c>
      <c r="F200" s="30">
        <f t="shared" si="19"/>
        <v>3.0550279780033565</v>
      </c>
    </row>
    <row r="201" spans="1:6" x14ac:dyDescent="0.25">
      <c r="A201">
        <f>'UN Female age group population'!$P$9</f>
        <v>2020</v>
      </c>
      <c r="B201" t="str">
        <v>50-54</v>
      </c>
      <c r="C201" s="29">
        <v>222609.69099999999</v>
      </c>
      <c r="D201" s="29">
        <v>223162.98199999999</v>
      </c>
      <c r="E201" s="30">
        <f t="shared" si="18"/>
        <v>2.8558747793165757</v>
      </c>
      <c r="F201" s="30">
        <f t="shared" si="19"/>
        <v>2.8629729869706297</v>
      </c>
    </row>
    <row r="202" spans="1:6" x14ac:dyDescent="0.25">
      <c r="A202">
        <f>'UN Female age group population'!$P$9</f>
        <v>2020</v>
      </c>
      <c r="B202" t="str">
        <v>55-59</v>
      </c>
      <c r="C202" s="29">
        <v>192215.39499999999</v>
      </c>
      <c r="D202" s="29">
        <v>195633.74299999999</v>
      </c>
      <c r="E202" s="30">
        <f t="shared" si="18"/>
        <v>2.4659443005869561</v>
      </c>
      <c r="F202" s="30">
        <f t="shared" si="19"/>
        <v>2.509798518237019</v>
      </c>
    </row>
    <row r="203" spans="1:6" x14ac:dyDescent="0.25">
      <c r="A203">
        <f>'UN Female age group population'!$P$9</f>
        <v>2020</v>
      </c>
      <c r="B203" t="str">
        <v>60-64</v>
      </c>
      <c r="C203" s="29">
        <v>157180.26699999999</v>
      </c>
      <c r="D203" s="29">
        <v>164961.323</v>
      </c>
      <c r="E203" s="30">
        <f t="shared" si="18"/>
        <v>2.016476274303554</v>
      </c>
      <c r="F203" s="30">
        <f t="shared" si="19"/>
        <v>2.1162999679038923</v>
      </c>
    </row>
    <row r="204" spans="1:6" x14ac:dyDescent="0.25">
      <c r="A204">
        <f>'UN Female age group population'!$P$9</f>
        <v>2020</v>
      </c>
      <c r="B204" t="str">
        <v>65-69</v>
      </c>
      <c r="C204" s="29">
        <v>128939.39200000001</v>
      </c>
      <c r="D204" s="29">
        <v>140704.32000000001</v>
      </c>
      <c r="E204" s="30">
        <f t="shared" si="18"/>
        <v>1.6541721792031665</v>
      </c>
      <c r="F204" s="30">
        <f t="shared" si="19"/>
        <v>1.8051052360918505</v>
      </c>
    </row>
    <row r="205" spans="1:6" x14ac:dyDescent="0.25">
      <c r="A205">
        <f>'UN Female age group population'!$P$9</f>
        <v>2020</v>
      </c>
      <c r="B205" t="str">
        <v>70-74</v>
      </c>
      <c r="C205" s="29">
        <v>87185.982000000004</v>
      </c>
      <c r="D205" s="29">
        <v>101491.34699999999</v>
      </c>
      <c r="E205" s="30">
        <f t="shared" si="18"/>
        <v>1.1185148588331177</v>
      </c>
      <c r="F205" s="30">
        <f t="shared" si="19"/>
        <v>1.3020393537861161</v>
      </c>
    </row>
    <row r="206" spans="1:6" x14ac:dyDescent="0.25">
      <c r="A206">
        <f>'UN Female age group population'!$P$9</f>
        <v>2020</v>
      </c>
      <c r="B206" t="str">
        <v>75-79</v>
      </c>
      <c r="C206" s="29">
        <v>54754.940999999999</v>
      </c>
      <c r="D206" s="29">
        <v>69026.831000000006</v>
      </c>
      <c r="E206" s="30">
        <f t="shared" si="18"/>
        <v>0.70245484076821763</v>
      </c>
      <c r="F206" s="30">
        <f t="shared" si="19"/>
        <v>0.88554988268254498</v>
      </c>
    </row>
    <row r="207" spans="1:6" x14ac:dyDescent="0.25">
      <c r="A207">
        <f>'UN Female age group population'!$P$9</f>
        <v>2020</v>
      </c>
      <c r="B207" t="str">
        <v>80-84</v>
      </c>
      <c r="C207" s="29">
        <v>33648.953000000001</v>
      </c>
      <c r="D207" s="29">
        <v>48281.201000000001</v>
      </c>
      <c r="E207" s="30">
        <f t="shared" si="18"/>
        <v>0.43168469347144839</v>
      </c>
      <c r="F207" s="30">
        <f t="shared" si="19"/>
        <v>0.61940279253617159</v>
      </c>
    </row>
    <row r="208" spans="1:6" x14ac:dyDescent="0.25">
      <c r="A208">
        <f>'UN Female age group population'!$P$9</f>
        <v>2020</v>
      </c>
      <c r="B208" t="str">
        <v>85-89</v>
      </c>
      <c r="C208" s="29">
        <v>15756.941999999999</v>
      </c>
      <c r="D208" s="29">
        <v>26429.329000000002</v>
      </c>
      <c r="E208" s="30">
        <f t="shared" si="18"/>
        <v>0.20214687444561472</v>
      </c>
      <c r="F208" s="30">
        <f t="shared" si="19"/>
        <v>0.33906364896468133</v>
      </c>
    </row>
    <row r="209" spans="1:7" x14ac:dyDescent="0.25">
      <c r="A209">
        <f>'UN Female age group population'!$P$9</f>
        <v>2020</v>
      </c>
      <c r="B209" t="str">
        <v>90-94</v>
      </c>
      <c r="C209" s="29">
        <v>5327.866</v>
      </c>
      <c r="D209" s="29">
        <v>11352.182000000001</v>
      </c>
      <c r="E209" s="30">
        <f t="shared" si="18"/>
        <v>6.835155319890493E-2</v>
      </c>
      <c r="F209" s="30">
        <f t="shared" si="19"/>
        <v>0.14563791054366815</v>
      </c>
    </row>
    <row r="210" spans="1:7" x14ac:dyDescent="0.25">
      <c r="A210">
        <f>'UN Female age group population'!$P$9</f>
        <v>2020</v>
      </c>
      <c r="B210" t="str">
        <v>95-99</v>
      </c>
      <c r="C210" s="29">
        <v>1077.7909999999999</v>
      </c>
      <c r="D210" s="29">
        <v>3055.8449999999998</v>
      </c>
      <c r="E210" s="30">
        <f t="shared" si="18"/>
        <v>1.3827053622182117E-2</v>
      </c>
      <c r="F210" s="30">
        <f t="shared" si="19"/>
        <v>3.9203642149616309E-2</v>
      </c>
    </row>
    <row r="211" spans="1:7" x14ac:dyDescent="0.25">
      <c r="A211">
        <f>'UN Female age group population'!$P$9</f>
        <v>2020</v>
      </c>
      <c r="B211" t="str">
        <v>100+</v>
      </c>
      <c r="C211" s="29">
        <v>124.14400000000001</v>
      </c>
      <c r="D211" s="29">
        <v>449.279</v>
      </c>
      <c r="E211" s="30">
        <f t="shared" si="18"/>
        <v>1.5926517709576129E-3</v>
      </c>
      <c r="F211" s="30">
        <f t="shared" si="19"/>
        <v>5.7638306724776501E-3</v>
      </c>
    </row>
    <row r="212" spans="1:7" x14ac:dyDescent="0.25">
      <c r="A212">
        <f>'UN Male age group pop future'!$I$9</f>
        <v>2050</v>
      </c>
      <c r="B212" t="str" cm="1">
        <f t="array" ref="B212:B232">'UN Male age group pop future'!B10:B30</f>
        <v>0-4</v>
      </c>
      <c r="C212" s="29" cm="1">
        <f t="array" ref="C212:C232">'UN Male age group pop future'!I10:I30</f>
        <v>353201.8</v>
      </c>
      <c r="D212" s="29" cm="1">
        <f t="array" ref="D212:D232">'UN Female age group pop future'!I10:I30</f>
        <v>336974.2</v>
      </c>
      <c r="E212" s="30">
        <f>C212/$G$212*100</f>
        <v>3.6281516365761788</v>
      </c>
      <c r="F212" s="30">
        <f>D212/$G$212*100</f>
        <v>3.4614588465119618</v>
      </c>
      <c r="G212">
        <f>SUM(C212:D232)</f>
        <v>9735034.1269999985</v>
      </c>
    </row>
    <row r="213" spans="1:7" x14ac:dyDescent="0.25">
      <c r="A213">
        <f>'UN Male age group pop future'!$I$9</f>
        <v>2050</v>
      </c>
      <c r="B213" t="str">
        <v>5-9</v>
      </c>
      <c r="C213" s="29">
        <v>350823.4</v>
      </c>
      <c r="D213" s="29">
        <v>335017.3</v>
      </c>
      <c r="E213" s="30">
        <f t="shared" ref="E213:E233" si="20">C213/$G$212*100</f>
        <v>3.6037202892488645</v>
      </c>
      <c r="F213" s="30">
        <f t="shared" ref="F213:F233" si="21">D213/$G$212*100</f>
        <v>3.4413572220649296</v>
      </c>
    </row>
    <row r="214" spans="1:7" x14ac:dyDescent="0.25">
      <c r="A214">
        <f>'UN Male age group pop future'!$I$9</f>
        <v>2050</v>
      </c>
      <c r="B214" t="str">
        <v>10-14</v>
      </c>
      <c r="C214" s="29">
        <v>347762.7</v>
      </c>
      <c r="D214" s="29">
        <v>331879.40000000002</v>
      </c>
      <c r="E214" s="30">
        <f t="shared" si="20"/>
        <v>3.5722802351096483</v>
      </c>
      <c r="F214" s="30">
        <f t="shared" si="21"/>
        <v>3.4091241558109853</v>
      </c>
    </row>
    <row r="215" spans="1:7" x14ac:dyDescent="0.25">
      <c r="A215">
        <f>'UN Male age group pop future'!$I$9</f>
        <v>2050</v>
      </c>
      <c r="B215" t="str">
        <v>15-19</v>
      </c>
      <c r="C215" s="29">
        <v>344387.1</v>
      </c>
      <c r="D215" s="29">
        <v>328376.2</v>
      </c>
      <c r="E215" s="30">
        <f t="shared" si="20"/>
        <v>3.5376054722278427</v>
      </c>
      <c r="F215" s="30">
        <f t="shared" si="21"/>
        <v>3.3731386630607965</v>
      </c>
    </row>
    <row r="216" spans="1:7" x14ac:dyDescent="0.25">
      <c r="A216">
        <f>'UN Male age group pop future'!$I$9</f>
        <v>2050</v>
      </c>
      <c r="B216" t="str">
        <v>20-24</v>
      </c>
      <c r="C216" s="29">
        <v>341229.2</v>
      </c>
      <c r="D216" s="29">
        <v>324504.40000000002</v>
      </c>
      <c r="E216" s="30">
        <f t="shared" si="20"/>
        <v>3.5051669624208608</v>
      </c>
      <c r="F216" s="30">
        <f t="shared" si="21"/>
        <v>3.3333668456281114</v>
      </c>
    </row>
    <row r="217" spans="1:7" x14ac:dyDescent="0.25">
      <c r="A217">
        <f>'UN Male age group pop future'!$I$9</f>
        <v>2050</v>
      </c>
      <c r="B217" t="str">
        <v>25-29</v>
      </c>
      <c r="C217" s="29">
        <v>339691.6</v>
      </c>
      <c r="D217" s="29">
        <v>322028</v>
      </c>
      <c r="E217" s="30">
        <f t="shared" si="20"/>
        <v>3.489372462063276</v>
      </c>
      <c r="F217" s="30">
        <f t="shared" si="21"/>
        <v>3.3079288248909084</v>
      </c>
    </row>
    <row r="218" spans="1:7" x14ac:dyDescent="0.25">
      <c r="A218">
        <f>'UN Male age group pop future'!$I$9</f>
        <v>2050</v>
      </c>
      <c r="B218" t="str">
        <v>30-34</v>
      </c>
      <c r="C218" s="29">
        <v>338399.4</v>
      </c>
      <c r="D218" s="29">
        <v>320203.90000000002</v>
      </c>
      <c r="E218" s="30">
        <f t="shared" si="20"/>
        <v>3.4760987541014718</v>
      </c>
      <c r="F218" s="30">
        <f t="shared" si="21"/>
        <v>3.2891913456360506</v>
      </c>
    </row>
    <row r="219" spans="1:7" x14ac:dyDescent="0.25">
      <c r="A219">
        <f>'UN Male age group pop future'!$I$9</f>
        <v>2050</v>
      </c>
      <c r="B219" t="str">
        <v>35-39</v>
      </c>
      <c r="C219" s="29">
        <v>331034.59999999998</v>
      </c>
      <c r="D219" s="29">
        <v>313285.7</v>
      </c>
      <c r="E219" s="30">
        <f t="shared" si="20"/>
        <v>3.4004462201306471</v>
      </c>
      <c r="F219" s="30">
        <f t="shared" si="21"/>
        <v>3.2181263662045718</v>
      </c>
    </row>
    <row r="220" spans="1:7" x14ac:dyDescent="0.25">
      <c r="A220">
        <f>'UN Male age group pop future'!$I$9</f>
        <v>2050</v>
      </c>
      <c r="B220" t="str">
        <v>40-44</v>
      </c>
      <c r="C220" s="29">
        <v>316458.2</v>
      </c>
      <c r="D220" s="29">
        <v>299907.09999999998</v>
      </c>
      <c r="E220" s="30">
        <f t="shared" si="20"/>
        <v>3.2507148498052723</v>
      </c>
      <c r="F220" s="30">
        <f t="shared" si="21"/>
        <v>3.0806990102706604</v>
      </c>
    </row>
    <row r="221" spans="1:7" x14ac:dyDescent="0.25">
      <c r="A221">
        <f>'UN Male age group pop future'!$I$9</f>
        <v>2050</v>
      </c>
      <c r="B221" t="str">
        <v>45-49</v>
      </c>
      <c r="C221" s="29">
        <v>297649.09999999998</v>
      </c>
      <c r="D221" s="29">
        <v>283500.79999999999</v>
      </c>
      <c r="E221" s="30">
        <f t="shared" si="20"/>
        <v>3.0575044331326362</v>
      </c>
      <c r="F221" s="30">
        <f t="shared" si="21"/>
        <v>2.9121705820600461</v>
      </c>
    </row>
    <row r="222" spans="1:7" x14ac:dyDescent="0.25">
      <c r="A222">
        <f>'UN Male age group pop future'!$I$9</f>
        <v>2050</v>
      </c>
      <c r="B222" t="str">
        <v>50-54</v>
      </c>
      <c r="C222" s="29">
        <v>283795.09999999998</v>
      </c>
      <c r="D222" s="29">
        <v>274098.59999999998</v>
      </c>
      <c r="E222" s="30">
        <f t="shared" si="20"/>
        <v>2.9151936839430048</v>
      </c>
      <c r="F222" s="30">
        <f t="shared" si="21"/>
        <v>2.8155895133412101</v>
      </c>
    </row>
    <row r="223" spans="1:7" x14ac:dyDescent="0.25">
      <c r="A223">
        <f>'UN Male age group pop future'!$I$9</f>
        <v>2050</v>
      </c>
      <c r="B223" t="str">
        <v>55-59</v>
      </c>
      <c r="C223" s="29">
        <v>272523</v>
      </c>
      <c r="D223" s="29">
        <v>268664</v>
      </c>
      <c r="E223" s="30">
        <f t="shared" si="20"/>
        <v>2.7994046702328532</v>
      </c>
      <c r="F223" s="30">
        <f t="shared" si="21"/>
        <v>2.7597643366741127</v>
      </c>
    </row>
    <row r="224" spans="1:7" x14ac:dyDescent="0.25">
      <c r="A224">
        <f>'UN Male age group pop future'!$I$9</f>
        <v>2050</v>
      </c>
      <c r="B224" t="str">
        <v>60-64</v>
      </c>
      <c r="C224" s="29">
        <v>262722.7</v>
      </c>
      <c r="D224" s="29">
        <v>268064.5</v>
      </c>
      <c r="E224" s="30">
        <f t="shared" si="20"/>
        <v>2.6987342475907896</v>
      </c>
      <c r="F224" s="30">
        <f t="shared" si="21"/>
        <v>2.7536061661717897</v>
      </c>
    </row>
    <row r="225" spans="1:7" x14ac:dyDescent="0.25">
      <c r="A225">
        <f>'UN Male age group pop future'!$I$9</f>
        <v>2050</v>
      </c>
      <c r="B225" t="str">
        <v>65-69</v>
      </c>
      <c r="C225" s="29">
        <v>217310.9</v>
      </c>
      <c r="D225" s="29">
        <v>230488.8</v>
      </c>
      <c r="E225" s="30">
        <f t="shared" si="20"/>
        <v>2.2322561704975525</v>
      </c>
      <c r="F225" s="30">
        <f t="shared" si="21"/>
        <v>2.367621900376724</v>
      </c>
    </row>
    <row r="226" spans="1:7" x14ac:dyDescent="0.25">
      <c r="A226">
        <f>'UN Male age group pop future'!$I$9</f>
        <v>2050</v>
      </c>
      <c r="B226" t="str">
        <v>70-74</v>
      </c>
      <c r="C226" s="29">
        <v>174486.2</v>
      </c>
      <c r="D226" s="29">
        <v>193488.3</v>
      </c>
      <c r="E226" s="30">
        <f t="shared" si="20"/>
        <v>1.7923532442075847</v>
      </c>
      <c r="F226" s="30">
        <f t="shared" si="21"/>
        <v>1.9875461911670402</v>
      </c>
    </row>
    <row r="227" spans="1:7" x14ac:dyDescent="0.25">
      <c r="A227">
        <f>'UN Male age group pop future'!$I$9</f>
        <v>2050</v>
      </c>
      <c r="B227" t="str">
        <v>75-79</v>
      </c>
      <c r="C227" s="29">
        <v>140989.9</v>
      </c>
      <c r="D227" s="29">
        <v>165721</v>
      </c>
      <c r="E227" s="30">
        <f t="shared" si="20"/>
        <v>1.4482732999257417</v>
      </c>
      <c r="F227" s="30">
        <f t="shared" si="21"/>
        <v>1.7023155526530185</v>
      </c>
    </row>
    <row r="228" spans="1:7" x14ac:dyDescent="0.25">
      <c r="A228">
        <f>'UN Male age group pop future'!$I$9</f>
        <v>2050</v>
      </c>
      <c r="B228" t="str">
        <v>80-84</v>
      </c>
      <c r="C228" s="29">
        <v>97171.47</v>
      </c>
      <c r="D228" s="29">
        <v>124555.3</v>
      </c>
      <c r="E228" s="30">
        <f t="shared" si="20"/>
        <v>0.99816260253773659</v>
      </c>
      <c r="F228" s="30">
        <f t="shared" si="21"/>
        <v>1.2794541690875783</v>
      </c>
    </row>
    <row r="229" spans="1:7" x14ac:dyDescent="0.25">
      <c r="A229">
        <f>'UN Male age group pop future'!$I$9</f>
        <v>2050</v>
      </c>
      <c r="B229" t="str">
        <v>85-89</v>
      </c>
      <c r="C229" s="29">
        <v>52586.09</v>
      </c>
      <c r="D229" s="29">
        <v>75348.53</v>
      </c>
      <c r="E229" s="30">
        <f t="shared" si="20"/>
        <v>0.54017365849959487</v>
      </c>
      <c r="F229" s="30">
        <f t="shared" si="21"/>
        <v>0.77399348597065287</v>
      </c>
    </row>
    <row r="230" spans="1:7" x14ac:dyDescent="0.25">
      <c r="A230">
        <f>'UN Male age group pop future'!$I$9</f>
        <v>2050</v>
      </c>
      <c r="B230" t="str">
        <v>90-94</v>
      </c>
      <c r="C230" s="29">
        <v>20761.03</v>
      </c>
      <c r="D230" s="29">
        <v>35090.589999999997</v>
      </c>
      <c r="E230" s="30">
        <f t="shared" si="20"/>
        <v>0.21326098839673846</v>
      </c>
      <c r="F230" s="30">
        <f t="shared" si="21"/>
        <v>0.36045677439051471</v>
      </c>
    </row>
    <row r="231" spans="1:7" x14ac:dyDescent="0.25">
      <c r="A231">
        <f>'UN Male age group pop future'!$I$9</f>
        <v>2050</v>
      </c>
      <c r="B231" t="str">
        <v>95-99</v>
      </c>
      <c r="C231" s="29">
        <v>5677.75</v>
      </c>
      <c r="D231" s="29">
        <v>11981.7</v>
      </c>
      <c r="E231" s="30">
        <f t="shared" si="20"/>
        <v>5.8322856663160838E-2</v>
      </c>
      <c r="F231" s="30">
        <f t="shared" si="21"/>
        <v>0.12307815097195091</v>
      </c>
    </row>
    <row r="232" spans="1:7" x14ac:dyDescent="0.25">
      <c r="A232">
        <f>'UN Male age group pop future'!$I$9</f>
        <v>2050</v>
      </c>
      <c r="B232" t="str">
        <v>100+</v>
      </c>
      <c r="C232" s="29">
        <v>815.06799999999998</v>
      </c>
      <c r="D232" s="29">
        <v>2379.4989999999998</v>
      </c>
      <c r="E232" s="30">
        <f t="shared" si="20"/>
        <v>8.3725232943911189E-3</v>
      </c>
      <c r="F232" s="30">
        <f t="shared" si="21"/>
        <v>2.4442636450554271E-2</v>
      </c>
    </row>
    <row r="233" spans="1:7" x14ac:dyDescent="0.25">
      <c r="A233">
        <f>'UN Male age group pop future'!$S$9</f>
        <v>2100</v>
      </c>
      <c r="B233" t="str" cm="1">
        <f t="array" ref="B233:B253">'UN Male age group pop future'!B10:B30</f>
        <v>0-4</v>
      </c>
      <c r="C233" s="16" cm="1">
        <f t="array" ref="C233:C253">'UN Male age group pop future'!S10:S30</f>
        <v>319081.2</v>
      </c>
      <c r="D233" s="16" cm="1">
        <f t="array" ref="D233:D253">'UN Female age group pop future'!S10:S30</f>
        <v>304535.5</v>
      </c>
      <c r="E233" s="30">
        <f>C233/$G$233*100</f>
        <v>2.9339738155082036</v>
      </c>
      <c r="F233" s="30">
        <f>D233/$G$233*100</f>
        <v>2.8002250928374925</v>
      </c>
      <c r="G233">
        <f>SUM(C233:D253)</f>
        <v>10875393.581000002</v>
      </c>
    </row>
    <row r="234" spans="1:7" x14ac:dyDescent="0.25">
      <c r="A234">
        <f>'UN Male age group pop future'!$S$9</f>
        <v>2100</v>
      </c>
      <c r="B234" t="str">
        <v>5-9</v>
      </c>
      <c r="C234">
        <v>323446</v>
      </c>
      <c r="D234">
        <v>309026.59999999998</v>
      </c>
      <c r="E234" s="30">
        <f t="shared" ref="E234:E253" si="22">C234/$G$233*100</f>
        <v>2.9741084549351902</v>
      </c>
      <c r="F234" s="30">
        <f t="shared" ref="F234:F253" si="23">D234/$G$233*100</f>
        <v>2.8415210695444526</v>
      </c>
    </row>
    <row r="235" spans="1:7" x14ac:dyDescent="0.25">
      <c r="A235">
        <f>'UN Male age group pop future'!$S$9</f>
        <v>2100</v>
      </c>
      <c r="B235" t="str">
        <v>10-14</v>
      </c>
      <c r="C235">
        <v>328001.90000000002</v>
      </c>
      <c r="D235">
        <v>313613.5</v>
      </c>
      <c r="E235" s="30">
        <f t="shared" si="22"/>
        <v>3.0160002721468402</v>
      </c>
      <c r="F235" s="30">
        <f t="shared" si="23"/>
        <v>2.8836979339111233</v>
      </c>
    </row>
    <row r="236" spans="1:7" x14ac:dyDescent="0.25">
      <c r="A236">
        <f>'UN Male age group pop future'!$S$9</f>
        <v>2100</v>
      </c>
      <c r="B236" t="str">
        <v>15-19</v>
      </c>
      <c r="C236">
        <v>332008.59999999998</v>
      </c>
      <c r="D236">
        <v>317703.8</v>
      </c>
      <c r="E236" s="30">
        <f t="shared" si="22"/>
        <v>3.0528421571798554</v>
      </c>
      <c r="F236" s="30">
        <f t="shared" si="23"/>
        <v>2.9213085267557446</v>
      </c>
    </row>
    <row r="237" spans="1:7" x14ac:dyDescent="0.25">
      <c r="A237">
        <f>'UN Male age group pop future'!$S$9</f>
        <v>2100</v>
      </c>
      <c r="B237" t="str">
        <v>20-24</v>
      </c>
      <c r="C237">
        <v>335085.3</v>
      </c>
      <c r="D237">
        <v>321064.8</v>
      </c>
      <c r="E237" s="30">
        <f t="shared" si="22"/>
        <v>3.0811326275622348</v>
      </c>
      <c r="F237" s="30">
        <f t="shared" si="23"/>
        <v>2.9522131554017541</v>
      </c>
    </row>
    <row r="238" spans="1:7" x14ac:dyDescent="0.25">
      <c r="A238">
        <f>'UN Male age group pop future'!$S$9</f>
        <v>2100</v>
      </c>
      <c r="B238" t="str">
        <v>25-29</v>
      </c>
      <c r="C238">
        <v>337106.6</v>
      </c>
      <c r="D238">
        <v>323414.90000000002</v>
      </c>
      <c r="E238" s="30">
        <f t="shared" si="22"/>
        <v>3.0997186215765691</v>
      </c>
      <c r="F238" s="30">
        <f t="shared" si="23"/>
        <v>2.9738224882732172</v>
      </c>
    </row>
    <row r="239" spans="1:7" x14ac:dyDescent="0.25">
      <c r="A239">
        <f>'UN Male age group pop future'!$S$9</f>
        <v>2100</v>
      </c>
      <c r="B239" t="str">
        <v>30-34</v>
      </c>
      <c r="C239">
        <v>338267.4</v>
      </c>
      <c r="D239">
        <v>325123.40000000002</v>
      </c>
      <c r="E239" s="30">
        <f t="shared" si="22"/>
        <v>3.1103922582716867</v>
      </c>
      <c r="F239" s="30">
        <f t="shared" si="23"/>
        <v>2.9895322645426927</v>
      </c>
    </row>
    <row r="240" spans="1:7" x14ac:dyDescent="0.25">
      <c r="A240">
        <f>'UN Male age group pop future'!$S$9</f>
        <v>2100</v>
      </c>
      <c r="B240" t="str">
        <v>35-39</v>
      </c>
      <c r="C240">
        <v>338335.5</v>
      </c>
      <c r="D240">
        <v>326229.59999999998</v>
      </c>
      <c r="E240" s="30">
        <f t="shared" si="22"/>
        <v>3.1110184425057814</v>
      </c>
      <c r="F240" s="30">
        <f t="shared" si="23"/>
        <v>2.9997038504421916</v>
      </c>
    </row>
    <row r="241" spans="1:6" x14ac:dyDescent="0.25">
      <c r="A241">
        <f>'UN Male age group pop future'!$S$9</f>
        <v>2100</v>
      </c>
      <c r="B241" t="str">
        <v>40-44</v>
      </c>
      <c r="C241">
        <v>337166.3</v>
      </c>
      <c r="D241">
        <v>326330.7</v>
      </c>
      <c r="E241" s="30">
        <f t="shared" si="22"/>
        <v>3.100267567226723</v>
      </c>
      <c r="F241" s="30">
        <f t="shared" si="23"/>
        <v>3.0006334719703416</v>
      </c>
    </row>
    <row r="242" spans="1:6" x14ac:dyDescent="0.25">
      <c r="A242">
        <f>'UN Male age group pop future'!$S$9</f>
        <v>2100</v>
      </c>
      <c r="B242" t="str">
        <v>45-49</v>
      </c>
      <c r="C242">
        <v>334917.3</v>
      </c>
      <c r="D242">
        <v>325582.40000000002</v>
      </c>
      <c r="E242" s="30">
        <f t="shared" si="22"/>
        <v>3.0795878558834104</v>
      </c>
      <c r="F242" s="30">
        <f t="shared" si="23"/>
        <v>2.9937528014509098</v>
      </c>
    </row>
    <row r="243" spans="1:6" x14ac:dyDescent="0.25">
      <c r="A243">
        <f>'UN Male age group pop future'!$S$9</f>
        <v>2100</v>
      </c>
      <c r="B243" t="str">
        <v>50-54</v>
      </c>
      <c r="C243">
        <v>329775.90000000002</v>
      </c>
      <c r="D243">
        <v>322626.40000000002</v>
      </c>
      <c r="E243" s="30">
        <f t="shared" si="22"/>
        <v>3.0323123254696669</v>
      </c>
      <c r="F243" s="30">
        <f t="shared" si="23"/>
        <v>2.9665721759592101</v>
      </c>
    </row>
    <row r="244" spans="1:6" x14ac:dyDescent="0.25">
      <c r="A244">
        <f>'UN Male age group pop future'!$S$9</f>
        <v>2100</v>
      </c>
      <c r="B244" t="str">
        <v>55-59</v>
      </c>
      <c r="C244">
        <v>320629.5</v>
      </c>
      <c r="D244">
        <v>316700.5</v>
      </c>
      <c r="E244" s="30">
        <f t="shared" si="22"/>
        <v>2.9482105416410853</v>
      </c>
      <c r="F244" s="30">
        <f t="shared" si="23"/>
        <v>2.9120831135095262</v>
      </c>
    </row>
    <row r="245" spans="1:6" x14ac:dyDescent="0.25">
      <c r="A245">
        <f>'UN Male age group pop future'!$S$9</f>
        <v>2100</v>
      </c>
      <c r="B245" t="str">
        <v>60-64</v>
      </c>
      <c r="C245">
        <v>306334.59999999998</v>
      </c>
      <c r="D245">
        <v>306622.2</v>
      </c>
      <c r="E245" s="30">
        <f t="shared" si="22"/>
        <v>2.8167679424051908</v>
      </c>
      <c r="F245" s="30">
        <f t="shared" si="23"/>
        <v>2.8194124443982269</v>
      </c>
    </row>
    <row r="246" spans="1:6" x14ac:dyDescent="0.25">
      <c r="A246">
        <f>'UN Male age group pop future'!$S$9</f>
        <v>2100</v>
      </c>
      <c r="B246" t="str">
        <v>65-69</v>
      </c>
      <c r="C246">
        <v>286358.5</v>
      </c>
      <c r="D246">
        <v>292104.8</v>
      </c>
      <c r="E246" s="30">
        <f t="shared" si="22"/>
        <v>2.6330863142303773</v>
      </c>
      <c r="F246" s="30">
        <f t="shared" si="23"/>
        <v>2.6859239421948415</v>
      </c>
    </row>
    <row r="247" spans="1:6" x14ac:dyDescent="0.25">
      <c r="A247">
        <f>'UN Male age group pop future'!$S$9</f>
        <v>2100</v>
      </c>
      <c r="B247" t="str">
        <v>70-74</v>
      </c>
      <c r="C247">
        <v>259467</v>
      </c>
      <c r="D247">
        <v>271103.90000000002</v>
      </c>
      <c r="E247" s="30">
        <f t="shared" si="22"/>
        <v>2.3858171023189931</v>
      </c>
      <c r="F247" s="30">
        <f t="shared" si="23"/>
        <v>2.4928192067791977</v>
      </c>
    </row>
    <row r="248" spans="1:6" x14ac:dyDescent="0.25">
      <c r="A248">
        <f>'UN Male age group pop future'!$S$9</f>
        <v>2100</v>
      </c>
      <c r="B248" t="str">
        <v>75-79</v>
      </c>
      <c r="C248">
        <v>224258.9</v>
      </c>
      <c r="D248">
        <v>242263.1</v>
      </c>
      <c r="E248" s="30">
        <f t="shared" si="22"/>
        <v>2.0620761752640786</v>
      </c>
      <c r="F248" s="30">
        <f t="shared" si="23"/>
        <v>2.2276260458586892</v>
      </c>
    </row>
    <row r="249" spans="1:6" x14ac:dyDescent="0.25">
      <c r="A249">
        <f>'UN Male age group pop future'!$S$9</f>
        <v>2100</v>
      </c>
      <c r="B249" t="str">
        <v>80-84</v>
      </c>
      <c r="C249">
        <v>178541.3</v>
      </c>
      <c r="D249">
        <v>201885.7</v>
      </c>
      <c r="E249" s="30">
        <f t="shared" si="22"/>
        <v>1.641699665122216</v>
      </c>
      <c r="F249" s="30">
        <f t="shared" si="23"/>
        <v>1.856353045950512</v>
      </c>
    </row>
    <row r="250" spans="1:6" x14ac:dyDescent="0.25">
      <c r="A250">
        <f>'UN Male age group pop future'!$S$9</f>
        <v>2100</v>
      </c>
      <c r="B250" t="str">
        <v>85-89</v>
      </c>
      <c r="C250">
        <v>121538.2</v>
      </c>
      <c r="D250">
        <v>146602.4</v>
      </c>
      <c r="E250" s="30">
        <f t="shared" si="22"/>
        <v>1.1175521979483565</v>
      </c>
      <c r="F250" s="30">
        <f t="shared" si="23"/>
        <v>1.348019259331668</v>
      </c>
    </row>
    <row r="251" spans="1:6" x14ac:dyDescent="0.25">
      <c r="A251">
        <f>'UN Male age group pop future'!$S$9</f>
        <v>2100</v>
      </c>
      <c r="B251" t="str">
        <v>90-94</v>
      </c>
      <c r="C251">
        <v>64787.78</v>
      </c>
      <c r="D251">
        <v>86165.55</v>
      </c>
      <c r="E251" s="30">
        <f t="shared" si="22"/>
        <v>0.59572814094000548</v>
      </c>
      <c r="F251" s="30">
        <f t="shared" si="23"/>
        <v>0.79229822220445101</v>
      </c>
    </row>
    <row r="252" spans="1:6" x14ac:dyDescent="0.25">
      <c r="A252">
        <f>'UN Male age group pop future'!$S$9</f>
        <v>2100</v>
      </c>
      <c r="B252" t="str">
        <v>95-99</v>
      </c>
      <c r="C252">
        <v>24483.46</v>
      </c>
      <c r="D252">
        <v>38009.9</v>
      </c>
      <c r="E252" s="30">
        <f t="shared" si="22"/>
        <v>0.22512711671211741</v>
      </c>
      <c r="F252" s="30">
        <f t="shared" si="23"/>
        <v>0.3495036728271213</v>
      </c>
    </row>
    <row r="253" spans="1:6" x14ac:dyDescent="0.25">
      <c r="A253">
        <f>'UN Male age group pop future'!$S$9</f>
        <v>2100</v>
      </c>
      <c r="B253" t="str">
        <v>100+</v>
      </c>
      <c r="C253">
        <v>6214.1809999999996</v>
      </c>
      <c r="D253">
        <v>12878.51</v>
      </c>
      <c r="E253" s="30">
        <f t="shared" si="22"/>
        <v>5.7139826285060299E-2</v>
      </c>
      <c r="F253" s="30">
        <f t="shared" si="23"/>
        <v>0.11841879472297508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8562-EA67-4886-99A1-465456643446}">
  <dimension ref="A1:V30"/>
  <sheetViews>
    <sheetView topLeftCell="A4" workbookViewId="0">
      <selection activeCell="V8" sqref="V8"/>
    </sheetView>
  </sheetViews>
  <sheetFormatPr defaultRowHeight="15" x14ac:dyDescent="0.25"/>
  <cols>
    <col min="21" max="21" width="13.85546875" bestFit="1" customWidth="1"/>
    <col min="22" max="22" width="15.42578125" customWidth="1"/>
  </cols>
  <sheetData>
    <row r="1" spans="1:22" x14ac:dyDescent="0.25">
      <c r="A1" s="28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U1" s="15" t="s">
        <v>41</v>
      </c>
      <c r="V1" s="15"/>
    </row>
    <row r="2" spans="1:22" x14ac:dyDescent="0.25">
      <c r="A2" s="20"/>
      <c r="B2" s="1" t="s">
        <v>0</v>
      </c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  <c r="M2" s="17">
        <v>11</v>
      </c>
      <c r="N2" s="17">
        <v>12</v>
      </c>
      <c r="O2" s="17">
        <v>13</v>
      </c>
      <c r="P2" s="17">
        <v>14</v>
      </c>
      <c r="Q2" s="17">
        <v>15</v>
      </c>
      <c r="R2" s="17">
        <v>16</v>
      </c>
      <c r="S2" s="17">
        <v>17</v>
      </c>
      <c r="U2" t="s">
        <v>42</v>
      </c>
      <c r="V2" s="12" t="s">
        <v>52</v>
      </c>
    </row>
    <row r="3" spans="1:22" x14ac:dyDescent="0.25">
      <c r="A3" s="20"/>
      <c r="B3" s="1" t="s">
        <v>1</v>
      </c>
      <c r="C3" s="17" t="s">
        <v>51</v>
      </c>
      <c r="D3" s="17" t="s">
        <v>51</v>
      </c>
      <c r="E3" s="17" t="s">
        <v>51</v>
      </c>
      <c r="F3" s="17" t="s">
        <v>51</v>
      </c>
      <c r="G3" s="17" t="s">
        <v>51</v>
      </c>
      <c r="H3" s="17" t="s">
        <v>51</v>
      </c>
      <c r="I3" s="17" t="s">
        <v>51</v>
      </c>
      <c r="J3" s="17" t="s">
        <v>51</v>
      </c>
      <c r="K3" s="17" t="s">
        <v>51</v>
      </c>
      <c r="L3" s="17" t="s">
        <v>51</v>
      </c>
      <c r="M3" s="17" t="s">
        <v>51</v>
      </c>
      <c r="N3" s="17" t="s">
        <v>51</v>
      </c>
      <c r="O3" s="17" t="s">
        <v>51</v>
      </c>
      <c r="P3" s="17" t="s">
        <v>51</v>
      </c>
      <c r="Q3" s="17" t="s">
        <v>51</v>
      </c>
      <c r="R3" s="17" t="s">
        <v>51</v>
      </c>
      <c r="S3" s="17" t="s">
        <v>51</v>
      </c>
      <c r="U3" t="s">
        <v>43</v>
      </c>
      <c r="V3" s="13">
        <v>44392</v>
      </c>
    </row>
    <row r="4" spans="1:22" x14ac:dyDescent="0.25">
      <c r="A4" s="20"/>
      <c r="B4" s="4" t="s">
        <v>3</v>
      </c>
      <c r="C4" s="18" t="s">
        <v>4</v>
      </c>
      <c r="D4" s="18" t="s">
        <v>4</v>
      </c>
      <c r="E4" s="18" t="s">
        <v>4</v>
      </c>
      <c r="F4" s="18" t="s">
        <v>4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4</v>
      </c>
      <c r="Q4" s="18" t="s">
        <v>4</v>
      </c>
      <c r="R4" s="18" t="s">
        <v>4</v>
      </c>
      <c r="S4" s="18" t="s">
        <v>4</v>
      </c>
      <c r="U4" t="s">
        <v>44</v>
      </c>
      <c r="V4" t="s">
        <v>46</v>
      </c>
    </row>
    <row r="5" spans="1:22" x14ac:dyDescent="0.25">
      <c r="A5" s="20"/>
      <c r="B5" s="4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V5" s="14" t="s">
        <v>47</v>
      </c>
    </row>
    <row r="6" spans="1:22" x14ac:dyDescent="0.25">
      <c r="A6" s="21" t="s">
        <v>6</v>
      </c>
      <c r="B6" s="24"/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Q6" s="6">
        <v>900</v>
      </c>
      <c r="R6" s="6">
        <v>900</v>
      </c>
      <c r="S6" s="6">
        <v>900</v>
      </c>
      <c r="V6" s="14" t="s">
        <v>48</v>
      </c>
    </row>
    <row r="7" spans="1:22" x14ac:dyDescent="0.25">
      <c r="A7" s="22"/>
      <c r="B7" s="25" t="s">
        <v>7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V7" s="14" t="s">
        <v>49</v>
      </c>
    </row>
    <row r="8" spans="1:22" x14ac:dyDescent="0.25">
      <c r="A8" s="21" t="s">
        <v>9</v>
      </c>
      <c r="B8" s="2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V8" s="14" t="s">
        <v>53</v>
      </c>
    </row>
    <row r="9" spans="1:22" ht="24.75" customHeight="1" x14ac:dyDescent="0.25">
      <c r="A9" s="21" t="s">
        <v>10</v>
      </c>
      <c r="B9" s="24"/>
      <c r="C9" s="6">
        <v>2020</v>
      </c>
      <c r="D9" s="6">
        <v>2025</v>
      </c>
      <c r="E9" s="6">
        <v>2030</v>
      </c>
      <c r="F9" s="6">
        <v>2035</v>
      </c>
      <c r="G9" s="6">
        <v>2040</v>
      </c>
      <c r="H9" s="6">
        <v>2045</v>
      </c>
      <c r="I9" s="6">
        <v>2050</v>
      </c>
      <c r="J9" s="6">
        <v>2055</v>
      </c>
      <c r="K9" s="6">
        <v>2060</v>
      </c>
      <c r="L9" s="6">
        <v>2065</v>
      </c>
      <c r="M9" s="6">
        <v>2070</v>
      </c>
      <c r="N9" s="6">
        <v>2075</v>
      </c>
      <c r="O9" s="6">
        <v>2080</v>
      </c>
      <c r="P9" s="6">
        <v>2085</v>
      </c>
      <c r="Q9" s="6">
        <v>2090</v>
      </c>
      <c r="R9" s="6">
        <v>2095</v>
      </c>
      <c r="S9" s="6">
        <v>2100</v>
      </c>
    </row>
    <row r="10" spans="1:22" ht="21.75" customHeight="1" x14ac:dyDescent="0.25">
      <c r="B10" s="26" t="s">
        <v>11</v>
      </c>
      <c r="C10" s="19">
        <v>349432.6</v>
      </c>
      <c r="D10" s="19">
        <v>348334.1</v>
      </c>
      <c r="E10" s="19">
        <v>347873.5</v>
      </c>
      <c r="F10" s="19">
        <v>349151.9</v>
      </c>
      <c r="G10" s="19">
        <v>351164</v>
      </c>
      <c r="H10" s="19">
        <v>352934.2</v>
      </c>
      <c r="I10" s="19">
        <v>353201.8</v>
      </c>
      <c r="J10" s="19">
        <v>352058.5</v>
      </c>
      <c r="K10" s="19">
        <v>349737.2</v>
      </c>
      <c r="L10" s="19">
        <v>347341.3</v>
      </c>
      <c r="M10" s="19">
        <v>344612.3</v>
      </c>
      <c r="N10" s="19">
        <v>341814</v>
      </c>
      <c r="O10" s="19">
        <v>338634.3</v>
      </c>
      <c r="P10" s="19">
        <v>334457.2</v>
      </c>
      <c r="Q10" s="19">
        <v>329656.3</v>
      </c>
      <c r="R10" s="19">
        <v>324408.59999999998</v>
      </c>
      <c r="S10" s="19">
        <v>319081.2</v>
      </c>
    </row>
    <row r="11" spans="1:22" x14ac:dyDescent="0.25">
      <c r="A11" s="23"/>
      <c r="B11" s="26" t="s">
        <v>12</v>
      </c>
      <c r="C11" s="19">
        <v>342927.6</v>
      </c>
      <c r="D11" s="19">
        <v>346579.3</v>
      </c>
      <c r="E11" s="19">
        <v>345614.2</v>
      </c>
      <c r="F11" s="19">
        <v>345281.4</v>
      </c>
      <c r="G11" s="19">
        <v>346736.7</v>
      </c>
      <c r="H11" s="19">
        <v>348904.7</v>
      </c>
      <c r="I11" s="19">
        <v>350823.4</v>
      </c>
      <c r="J11" s="19">
        <v>351236.9</v>
      </c>
      <c r="K11" s="19">
        <v>350229.5</v>
      </c>
      <c r="L11" s="19">
        <v>348039.1</v>
      </c>
      <c r="M11" s="19">
        <v>345765.6</v>
      </c>
      <c r="N11" s="19">
        <v>343152.2</v>
      </c>
      <c r="O11" s="19">
        <v>340465.2</v>
      </c>
      <c r="P11" s="19">
        <v>337390.3</v>
      </c>
      <c r="Q11" s="19">
        <v>333314.5</v>
      </c>
      <c r="R11" s="19">
        <v>328606.3</v>
      </c>
      <c r="S11" s="19">
        <v>323446</v>
      </c>
    </row>
    <row r="12" spans="1:22" x14ac:dyDescent="0.25">
      <c r="A12" s="23"/>
      <c r="B12" s="26" t="s">
        <v>13</v>
      </c>
      <c r="C12" s="19">
        <v>331497.5</v>
      </c>
      <c r="D12" s="19">
        <v>341355.1</v>
      </c>
      <c r="E12" s="19">
        <v>345205.1</v>
      </c>
      <c r="F12" s="19">
        <v>344257.8</v>
      </c>
      <c r="G12" s="19">
        <v>344011.6</v>
      </c>
      <c r="H12" s="19">
        <v>345531.7</v>
      </c>
      <c r="I12" s="19">
        <v>347762.7</v>
      </c>
      <c r="J12" s="19">
        <v>349743.3</v>
      </c>
      <c r="K12" s="19">
        <v>350219</v>
      </c>
      <c r="L12" s="19">
        <v>349270</v>
      </c>
      <c r="M12" s="19">
        <v>347137.3</v>
      </c>
      <c r="N12" s="19">
        <v>344918.2</v>
      </c>
      <c r="O12" s="19">
        <v>342357.7</v>
      </c>
      <c r="P12" s="19">
        <v>339720.9</v>
      </c>
      <c r="Q12" s="19">
        <v>336694.2</v>
      </c>
      <c r="R12" s="19">
        <v>332665.2</v>
      </c>
      <c r="S12" s="19">
        <v>328001.90000000002</v>
      </c>
    </row>
    <row r="13" spans="1:22" x14ac:dyDescent="0.25">
      <c r="A13" s="23"/>
      <c r="B13" s="26" t="s">
        <v>14</v>
      </c>
      <c r="C13" s="19">
        <v>316642.2</v>
      </c>
      <c r="D13" s="19">
        <v>329794.3</v>
      </c>
      <c r="E13" s="19">
        <v>339868.4</v>
      </c>
      <c r="F13" s="19">
        <v>343892.5</v>
      </c>
      <c r="G13" s="19">
        <v>342996.3</v>
      </c>
      <c r="H13" s="19">
        <v>342811</v>
      </c>
      <c r="I13" s="19">
        <v>344387.1</v>
      </c>
      <c r="J13" s="19">
        <v>346671.1</v>
      </c>
      <c r="K13" s="19">
        <v>348704.5</v>
      </c>
      <c r="L13" s="19">
        <v>349233.3</v>
      </c>
      <c r="M13" s="19">
        <v>348335.6</v>
      </c>
      <c r="N13" s="19">
        <v>346252.9</v>
      </c>
      <c r="O13" s="19">
        <v>344081.7</v>
      </c>
      <c r="P13" s="19">
        <v>341567.4</v>
      </c>
      <c r="Q13" s="19">
        <v>338976</v>
      </c>
      <c r="R13" s="19">
        <v>335993.2</v>
      </c>
      <c r="S13" s="19">
        <v>332008.59999999998</v>
      </c>
    </row>
    <row r="14" spans="1:22" x14ac:dyDescent="0.25">
      <c r="A14" s="23"/>
      <c r="B14" s="26" t="s">
        <v>15</v>
      </c>
      <c r="C14" s="19">
        <v>308286.8</v>
      </c>
      <c r="D14" s="19">
        <v>314639.59999999998</v>
      </c>
      <c r="E14" s="19">
        <v>328016.5</v>
      </c>
      <c r="F14" s="19">
        <v>338260.9</v>
      </c>
      <c r="G14" s="19">
        <v>342289.4</v>
      </c>
      <c r="H14" s="19">
        <v>341395</v>
      </c>
      <c r="I14" s="19">
        <v>341229.2</v>
      </c>
      <c r="J14" s="19">
        <v>342876.1</v>
      </c>
      <c r="K14" s="19">
        <v>345228.4</v>
      </c>
      <c r="L14" s="19">
        <v>347329.2</v>
      </c>
      <c r="M14" s="19">
        <v>347927.1</v>
      </c>
      <c r="N14" s="19">
        <v>347097.8</v>
      </c>
      <c r="O14" s="19">
        <v>345084.1</v>
      </c>
      <c r="P14" s="19">
        <v>342978.8</v>
      </c>
      <c r="Q14" s="19">
        <v>340530.2</v>
      </c>
      <c r="R14" s="19">
        <v>338003.20000000001</v>
      </c>
      <c r="S14" s="19">
        <v>335085.3</v>
      </c>
    </row>
    <row r="15" spans="1:22" x14ac:dyDescent="0.25">
      <c r="A15" s="23"/>
      <c r="B15" s="26" t="s">
        <v>16</v>
      </c>
      <c r="C15" s="19">
        <v>306059.40000000002</v>
      </c>
      <c r="D15" s="19">
        <v>306656</v>
      </c>
      <c r="E15" s="19">
        <v>313047.7</v>
      </c>
      <c r="F15" s="19">
        <v>326451.40000000002</v>
      </c>
      <c r="G15" s="19">
        <v>336609.4</v>
      </c>
      <c r="H15" s="19">
        <v>340606.5</v>
      </c>
      <c r="I15" s="19">
        <v>339691.6</v>
      </c>
      <c r="J15" s="19">
        <v>339609.7</v>
      </c>
      <c r="K15" s="19">
        <v>341334.6</v>
      </c>
      <c r="L15" s="19">
        <v>343764.1</v>
      </c>
      <c r="M15" s="19">
        <v>345942.7</v>
      </c>
      <c r="N15" s="19">
        <v>346623</v>
      </c>
      <c r="O15" s="19">
        <v>345875.1</v>
      </c>
      <c r="P15" s="19">
        <v>343944.5</v>
      </c>
      <c r="Q15" s="19">
        <v>341920.2</v>
      </c>
      <c r="R15" s="19">
        <v>339552.6</v>
      </c>
      <c r="S15" s="19">
        <v>337106.6</v>
      </c>
    </row>
    <row r="16" spans="1:22" x14ac:dyDescent="0.25">
      <c r="A16" s="23"/>
      <c r="B16" s="26" t="s">
        <v>17</v>
      </c>
      <c r="C16" s="19">
        <v>309237</v>
      </c>
      <c r="D16" s="19">
        <v>303751.90000000002</v>
      </c>
      <c r="E16" s="19">
        <v>304340.90000000002</v>
      </c>
      <c r="F16" s="19">
        <v>310771</v>
      </c>
      <c r="G16" s="19">
        <v>324161.59999999998</v>
      </c>
      <c r="H16" s="19">
        <v>334358.90000000002</v>
      </c>
      <c r="I16" s="19">
        <v>338399.4</v>
      </c>
      <c r="J16" s="19">
        <v>337584.7</v>
      </c>
      <c r="K16" s="19">
        <v>337594.2</v>
      </c>
      <c r="L16" s="19">
        <v>339403.4</v>
      </c>
      <c r="M16" s="19">
        <v>341919</v>
      </c>
      <c r="N16" s="19">
        <v>344185.7</v>
      </c>
      <c r="O16" s="19">
        <v>344959.4</v>
      </c>
      <c r="P16" s="19">
        <v>344304.5</v>
      </c>
      <c r="Q16" s="19">
        <v>342469.7</v>
      </c>
      <c r="R16" s="19">
        <v>340539.6</v>
      </c>
      <c r="S16" s="19">
        <v>338267.4</v>
      </c>
    </row>
    <row r="17" spans="1:19" x14ac:dyDescent="0.25">
      <c r="A17" s="23"/>
      <c r="B17" s="26" t="s">
        <v>18</v>
      </c>
      <c r="C17" s="19">
        <v>276447</v>
      </c>
      <c r="D17" s="19">
        <v>305369.09999999998</v>
      </c>
      <c r="E17" s="19">
        <v>299953.59999999998</v>
      </c>
      <c r="F17" s="19">
        <v>300701.59999999998</v>
      </c>
      <c r="G17" s="19">
        <v>307272.8</v>
      </c>
      <c r="H17" s="19">
        <v>320745.09999999998</v>
      </c>
      <c r="I17" s="19">
        <v>331034.59999999998</v>
      </c>
      <c r="J17" s="19">
        <v>335183.2</v>
      </c>
      <c r="K17" s="19">
        <v>334488.8</v>
      </c>
      <c r="L17" s="19">
        <v>334608</v>
      </c>
      <c r="M17" s="19">
        <v>336521.2</v>
      </c>
      <c r="N17" s="19">
        <v>339142.3</v>
      </c>
      <c r="O17" s="19">
        <v>341517.3</v>
      </c>
      <c r="P17" s="19">
        <v>342404</v>
      </c>
      <c r="Q17" s="19">
        <v>341865.8</v>
      </c>
      <c r="R17" s="19">
        <v>340148.8</v>
      </c>
      <c r="S17" s="19">
        <v>338335.5</v>
      </c>
    </row>
    <row r="18" spans="1:19" x14ac:dyDescent="0.25">
      <c r="A18" s="23"/>
      <c r="B18" s="26" t="s">
        <v>19</v>
      </c>
      <c r="C18" s="19">
        <v>249389.7</v>
      </c>
      <c r="D18" s="19">
        <v>271779</v>
      </c>
      <c r="E18" s="19">
        <v>300479.59999999998</v>
      </c>
      <c r="F18" s="19">
        <v>295251.20000000001</v>
      </c>
      <c r="G18" s="19">
        <v>296205.7</v>
      </c>
      <c r="H18" s="19">
        <v>302919.8</v>
      </c>
      <c r="I18" s="19">
        <v>316458.2</v>
      </c>
      <c r="J18" s="19">
        <v>326817.40000000002</v>
      </c>
      <c r="K18" s="19">
        <v>331093.59999999998</v>
      </c>
      <c r="L18" s="19">
        <v>330542.2</v>
      </c>
      <c r="M18" s="19">
        <v>330795.40000000002</v>
      </c>
      <c r="N18" s="19">
        <v>332836</v>
      </c>
      <c r="O18" s="19">
        <v>335587.5</v>
      </c>
      <c r="P18" s="19">
        <v>338095.5</v>
      </c>
      <c r="Q18" s="19">
        <v>339124.5</v>
      </c>
      <c r="R18" s="19">
        <v>338731.9</v>
      </c>
      <c r="S18" s="19">
        <v>337166.3</v>
      </c>
    </row>
    <row r="19" spans="1:19" x14ac:dyDescent="0.25">
      <c r="A19" s="23"/>
      <c r="B19" s="26" t="s">
        <v>20</v>
      </c>
      <c r="C19" s="19">
        <v>241232.9</v>
      </c>
      <c r="D19" s="19">
        <v>243977.2</v>
      </c>
      <c r="E19" s="19">
        <v>266130.8</v>
      </c>
      <c r="F19" s="19">
        <v>294604.90000000002</v>
      </c>
      <c r="G19" s="19">
        <v>289648.8</v>
      </c>
      <c r="H19" s="19">
        <v>290821.7</v>
      </c>
      <c r="I19" s="19">
        <v>297649.09999999998</v>
      </c>
      <c r="J19" s="19">
        <v>311196.09999999998</v>
      </c>
      <c r="K19" s="19">
        <v>321636</v>
      </c>
      <c r="L19" s="19">
        <v>326064.8</v>
      </c>
      <c r="M19" s="19">
        <v>325691.5</v>
      </c>
      <c r="N19" s="19">
        <v>326113.59999999998</v>
      </c>
      <c r="O19" s="19">
        <v>328314.7</v>
      </c>
      <c r="P19" s="19">
        <v>331228.79999999999</v>
      </c>
      <c r="Q19" s="19">
        <v>333907.7</v>
      </c>
      <c r="R19" s="19">
        <v>335119.3</v>
      </c>
      <c r="S19" s="19">
        <v>334917.3</v>
      </c>
    </row>
    <row r="20" spans="1:19" x14ac:dyDescent="0.25">
      <c r="A20" s="23"/>
      <c r="B20" s="26" t="s">
        <v>21</v>
      </c>
      <c r="C20" s="19">
        <v>222609.7</v>
      </c>
      <c r="D20" s="19">
        <v>234233.2</v>
      </c>
      <c r="E20" s="19">
        <v>236994.6</v>
      </c>
      <c r="F20" s="19">
        <v>258800.8</v>
      </c>
      <c r="G20" s="19">
        <v>287043.3</v>
      </c>
      <c r="H20" s="19">
        <v>282393.3</v>
      </c>
      <c r="I20" s="19">
        <v>283795.09999999998</v>
      </c>
      <c r="J20" s="19">
        <v>290690.40000000002</v>
      </c>
      <c r="K20" s="19">
        <v>304235.3</v>
      </c>
      <c r="L20" s="19">
        <v>314763</v>
      </c>
      <c r="M20" s="19">
        <v>319384.3</v>
      </c>
      <c r="N20" s="19">
        <v>319243.09999999998</v>
      </c>
      <c r="O20" s="19">
        <v>319884.40000000002</v>
      </c>
      <c r="P20" s="19">
        <v>322290.2</v>
      </c>
      <c r="Q20" s="19">
        <v>325417.40000000002</v>
      </c>
      <c r="R20" s="19">
        <v>328319.8</v>
      </c>
      <c r="S20" s="19">
        <v>329775.90000000002</v>
      </c>
    </row>
    <row r="21" spans="1:19" x14ac:dyDescent="0.25">
      <c r="A21" s="23"/>
      <c r="B21" s="26" t="s">
        <v>22</v>
      </c>
      <c r="C21" s="19">
        <v>192215.4</v>
      </c>
      <c r="D21" s="19">
        <v>213389.5</v>
      </c>
      <c r="E21" s="19">
        <v>224787.5</v>
      </c>
      <c r="F21" s="19">
        <v>227587.8</v>
      </c>
      <c r="G21" s="19">
        <v>248895.7</v>
      </c>
      <c r="H21" s="19">
        <v>276757.2</v>
      </c>
      <c r="I21" s="19">
        <v>272523</v>
      </c>
      <c r="J21" s="19">
        <v>274176.2</v>
      </c>
      <c r="K21" s="19">
        <v>281158.5</v>
      </c>
      <c r="L21" s="19">
        <v>294685.40000000002</v>
      </c>
      <c r="M21" s="19">
        <v>305325.2</v>
      </c>
      <c r="N21" s="19">
        <v>310201.09999999998</v>
      </c>
      <c r="O21" s="19">
        <v>310373.5</v>
      </c>
      <c r="P21" s="19">
        <v>311309.59999999998</v>
      </c>
      <c r="Q21" s="19">
        <v>313997.90000000002</v>
      </c>
      <c r="R21" s="19">
        <v>317415.90000000002</v>
      </c>
      <c r="S21" s="19">
        <v>320629.5</v>
      </c>
    </row>
    <row r="22" spans="1:19" x14ac:dyDescent="0.25">
      <c r="A22" s="23"/>
      <c r="B22" s="26" t="s">
        <v>23</v>
      </c>
      <c r="C22" s="19">
        <v>157180.29999999999</v>
      </c>
      <c r="D22" s="19">
        <v>180050.2</v>
      </c>
      <c r="E22" s="19">
        <v>200721.8</v>
      </c>
      <c r="F22" s="19">
        <v>211899.3</v>
      </c>
      <c r="G22" s="19">
        <v>214779.7</v>
      </c>
      <c r="H22" s="19">
        <v>235438.8</v>
      </c>
      <c r="I22" s="19">
        <v>262722.7</v>
      </c>
      <c r="J22" s="19">
        <v>259027.9</v>
      </c>
      <c r="K22" s="19">
        <v>261015.1</v>
      </c>
      <c r="L22" s="19">
        <v>268089.90000000002</v>
      </c>
      <c r="M22" s="19">
        <v>281564</v>
      </c>
      <c r="N22" s="19">
        <v>292329.2</v>
      </c>
      <c r="O22" s="19">
        <v>297526.90000000002</v>
      </c>
      <c r="P22" s="19">
        <v>298116.2</v>
      </c>
      <c r="Q22" s="19">
        <v>299455.2</v>
      </c>
      <c r="R22" s="19">
        <v>302519.40000000002</v>
      </c>
      <c r="S22" s="19">
        <v>306334.59999999998</v>
      </c>
    </row>
    <row r="23" spans="1:19" x14ac:dyDescent="0.25">
      <c r="A23" s="23"/>
      <c r="B23" s="26" t="s">
        <v>24</v>
      </c>
      <c r="C23" s="19">
        <v>128939.4</v>
      </c>
      <c r="D23" s="19">
        <v>142050.1</v>
      </c>
      <c r="E23" s="19">
        <v>163680.79999999999</v>
      </c>
      <c r="F23" s="19">
        <v>183526.2</v>
      </c>
      <c r="G23" s="19">
        <v>194440.5</v>
      </c>
      <c r="H23" s="19">
        <v>197546.3</v>
      </c>
      <c r="I23" s="19">
        <v>217310.9</v>
      </c>
      <c r="J23" s="19">
        <v>243626.8</v>
      </c>
      <c r="K23" s="19">
        <v>240674</v>
      </c>
      <c r="L23" s="19">
        <v>243042.5</v>
      </c>
      <c r="M23" s="19">
        <v>250176.3</v>
      </c>
      <c r="N23" s="19">
        <v>263493.3</v>
      </c>
      <c r="O23" s="19">
        <v>274327.3</v>
      </c>
      <c r="P23" s="19">
        <v>279881.09999999998</v>
      </c>
      <c r="Q23" s="19">
        <v>280994.7</v>
      </c>
      <c r="R23" s="19">
        <v>282826</v>
      </c>
      <c r="S23" s="19">
        <v>286358.5</v>
      </c>
    </row>
    <row r="24" spans="1:19" x14ac:dyDescent="0.25">
      <c r="A24" s="23"/>
      <c r="B24" s="26" t="s">
        <v>25</v>
      </c>
      <c r="C24" s="19">
        <v>87185.98</v>
      </c>
      <c r="D24" s="19">
        <v>110065</v>
      </c>
      <c r="E24" s="19">
        <v>122229.6</v>
      </c>
      <c r="F24" s="19">
        <v>142066.79999999999</v>
      </c>
      <c r="G24" s="19">
        <v>160499.1</v>
      </c>
      <c r="H24" s="19">
        <v>171029.3</v>
      </c>
      <c r="I24" s="19">
        <v>174486.2</v>
      </c>
      <c r="J24" s="19">
        <v>192920.1</v>
      </c>
      <c r="K24" s="19">
        <v>217695</v>
      </c>
      <c r="L24" s="19">
        <v>215694.1</v>
      </c>
      <c r="M24" s="19">
        <v>218466.7</v>
      </c>
      <c r="N24" s="19">
        <v>225578.8</v>
      </c>
      <c r="O24" s="19">
        <v>238542.8</v>
      </c>
      <c r="P24" s="19">
        <v>249339</v>
      </c>
      <c r="Q24" s="19">
        <v>255274.8</v>
      </c>
      <c r="R24" s="19">
        <v>257021.7</v>
      </c>
      <c r="S24" s="19">
        <v>259467</v>
      </c>
    </row>
    <row r="25" spans="1:19" x14ac:dyDescent="0.25">
      <c r="A25" s="23"/>
      <c r="B25" s="26" t="s">
        <v>26</v>
      </c>
      <c r="C25" s="19">
        <v>54754.94</v>
      </c>
      <c r="D25" s="19">
        <v>68238.38</v>
      </c>
      <c r="E25" s="19">
        <v>86804.74</v>
      </c>
      <c r="F25" s="19">
        <v>97684.05</v>
      </c>
      <c r="G25" s="19">
        <v>114861.6</v>
      </c>
      <c r="H25" s="19">
        <v>131119</v>
      </c>
      <c r="I25" s="19">
        <v>140989.9</v>
      </c>
      <c r="J25" s="19">
        <v>144819.4</v>
      </c>
      <c r="K25" s="19">
        <v>161307.79999999999</v>
      </c>
      <c r="L25" s="19">
        <v>183647.9</v>
      </c>
      <c r="M25" s="19">
        <v>182796.1</v>
      </c>
      <c r="N25" s="19">
        <v>185924.2</v>
      </c>
      <c r="O25" s="19">
        <v>192805.4</v>
      </c>
      <c r="P25" s="19">
        <v>205051.7</v>
      </c>
      <c r="Q25" s="19">
        <v>215561.60000000001</v>
      </c>
      <c r="R25" s="19">
        <v>221788.7</v>
      </c>
      <c r="S25" s="19">
        <v>224258.9</v>
      </c>
    </row>
    <row r="26" spans="1:19" x14ac:dyDescent="0.25">
      <c r="A26" s="23"/>
      <c r="B26" s="26" t="s">
        <v>27</v>
      </c>
      <c r="C26" s="19">
        <v>33648.949999999997</v>
      </c>
      <c r="D26" s="19">
        <v>37550.65</v>
      </c>
      <c r="E26" s="19">
        <v>47776.43</v>
      </c>
      <c r="F26" s="19">
        <v>61424.49</v>
      </c>
      <c r="G26" s="19">
        <v>70307.23</v>
      </c>
      <c r="H26" s="19">
        <v>83961.48</v>
      </c>
      <c r="I26" s="19">
        <v>97171.47</v>
      </c>
      <c r="J26" s="19">
        <v>105761.8</v>
      </c>
      <c r="K26" s="19">
        <v>109628.3</v>
      </c>
      <c r="L26" s="19">
        <v>123297.5</v>
      </c>
      <c r="M26" s="19">
        <v>142037</v>
      </c>
      <c r="N26" s="19">
        <v>142246</v>
      </c>
      <c r="O26" s="19">
        <v>145450.70000000001</v>
      </c>
      <c r="P26" s="19">
        <v>151704.29999999999</v>
      </c>
      <c r="Q26" s="19">
        <v>162633.4</v>
      </c>
      <c r="R26" s="19">
        <v>172316.1</v>
      </c>
      <c r="S26" s="19">
        <v>178541.3</v>
      </c>
    </row>
    <row r="27" spans="1:19" x14ac:dyDescent="0.25">
      <c r="A27" s="23"/>
      <c r="B27" s="26" t="s">
        <v>28</v>
      </c>
      <c r="C27" s="19">
        <v>15756.94</v>
      </c>
      <c r="D27" s="19">
        <v>18861.62</v>
      </c>
      <c r="E27" s="19">
        <v>21655.27</v>
      </c>
      <c r="F27" s="19">
        <v>28351.79</v>
      </c>
      <c r="G27" s="19">
        <v>36899.050000000003</v>
      </c>
      <c r="H27" s="19">
        <v>43168.84</v>
      </c>
      <c r="I27" s="19">
        <v>52586.09</v>
      </c>
      <c r="J27" s="19">
        <v>61925.15</v>
      </c>
      <c r="K27" s="19">
        <v>68481.72</v>
      </c>
      <c r="L27" s="19">
        <v>71825.45</v>
      </c>
      <c r="M27" s="19">
        <v>81795.8</v>
      </c>
      <c r="N27" s="19">
        <v>95683.03</v>
      </c>
      <c r="O27" s="19">
        <v>96609.16</v>
      </c>
      <c r="P27" s="19">
        <v>99496.22</v>
      </c>
      <c r="Q27" s="19">
        <v>104632</v>
      </c>
      <c r="R27" s="19">
        <v>113425.1</v>
      </c>
      <c r="S27" s="19">
        <v>121538.2</v>
      </c>
    </row>
    <row r="28" spans="1:19" x14ac:dyDescent="0.25">
      <c r="A28" s="23"/>
      <c r="B28" s="26" t="s">
        <v>29</v>
      </c>
      <c r="C28" s="19">
        <v>5327.866</v>
      </c>
      <c r="D28" s="19">
        <v>6557.4579999999996</v>
      </c>
      <c r="E28" s="19">
        <v>8086.576</v>
      </c>
      <c r="F28" s="19">
        <v>9629.9869999999992</v>
      </c>
      <c r="G28" s="19">
        <v>13030.57</v>
      </c>
      <c r="H28" s="19">
        <v>17244.849999999999</v>
      </c>
      <c r="I28" s="19">
        <v>20761.03</v>
      </c>
      <c r="J28" s="19">
        <v>25919.59</v>
      </c>
      <c r="K28" s="19">
        <v>31195.200000000001</v>
      </c>
      <c r="L28" s="19">
        <v>35236.839999999997</v>
      </c>
      <c r="M28" s="19">
        <v>37577.269999999997</v>
      </c>
      <c r="N28" s="19">
        <v>43509.51</v>
      </c>
      <c r="O28" s="19">
        <v>51874.54</v>
      </c>
      <c r="P28" s="19">
        <v>53059.76</v>
      </c>
      <c r="Q28" s="19">
        <v>55268.29</v>
      </c>
      <c r="R28" s="19">
        <v>58825.01</v>
      </c>
      <c r="S28" s="19">
        <v>64787.78</v>
      </c>
    </row>
    <row r="29" spans="1:19" x14ac:dyDescent="0.25">
      <c r="A29" s="23"/>
      <c r="B29" s="26" t="s">
        <v>30</v>
      </c>
      <c r="C29" s="19">
        <v>1077.7909999999999</v>
      </c>
      <c r="D29" s="19">
        <v>1499.8309999999999</v>
      </c>
      <c r="E29" s="19">
        <v>1901.0450000000001</v>
      </c>
      <c r="F29" s="19">
        <v>2423.23</v>
      </c>
      <c r="G29" s="19">
        <v>2986.7660000000001</v>
      </c>
      <c r="H29" s="19">
        <v>4182.1260000000002</v>
      </c>
      <c r="I29" s="19">
        <v>5677.75</v>
      </c>
      <c r="J29" s="19">
        <v>7063.6139999999996</v>
      </c>
      <c r="K29" s="19">
        <v>9069.2790000000005</v>
      </c>
      <c r="L29" s="19">
        <v>11208.87</v>
      </c>
      <c r="M29" s="19">
        <v>12996.94</v>
      </c>
      <c r="N29" s="19">
        <v>14177.89</v>
      </c>
      <c r="O29" s="19">
        <v>16768.03</v>
      </c>
      <c r="P29" s="19">
        <v>20461.21</v>
      </c>
      <c r="Q29" s="19">
        <v>21337.87</v>
      </c>
      <c r="R29" s="19">
        <v>22609.21</v>
      </c>
      <c r="S29" s="19">
        <v>24483.46</v>
      </c>
    </row>
    <row r="30" spans="1:19" x14ac:dyDescent="0.25">
      <c r="A30" s="23"/>
      <c r="B30" s="26" t="s">
        <v>31</v>
      </c>
      <c r="C30" s="19">
        <v>124.14400000000001</v>
      </c>
      <c r="D30" s="19">
        <v>188.09299999999999</v>
      </c>
      <c r="E30" s="19">
        <v>268.37099999999998</v>
      </c>
      <c r="F30" s="19">
        <v>351.44299999999998</v>
      </c>
      <c r="G30" s="19">
        <v>456.68400000000003</v>
      </c>
      <c r="H30" s="19">
        <v>577.15499999999997</v>
      </c>
      <c r="I30" s="19">
        <v>815.06799999999998</v>
      </c>
      <c r="J30" s="19">
        <v>1146.721</v>
      </c>
      <c r="K30" s="19">
        <v>1492.4659999999999</v>
      </c>
      <c r="L30" s="19">
        <v>1967.5840000000001</v>
      </c>
      <c r="M30" s="19">
        <v>2516.277</v>
      </c>
      <c r="N30" s="19">
        <v>3036.5509999999999</v>
      </c>
      <c r="O30" s="19">
        <v>3450.6909999999998</v>
      </c>
      <c r="P30" s="19">
        <v>4147.7179999999998</v>
      </c>
      <c r="Q30" s="19">
        <v>5175.8379999999997</v>
      </c>
      <c r="R30" s="19">
        <v>5700.2349999999997</v>
      </c>
      <c r="S30" s="19">
        <v>6214.1809999999996</v>
      </c>
    </row>
  </sheetData>
  <mergeCells count="5">
    <mergeCell ref="U1:V1"/>
    <mergeCell ref="A6:B6"/>
    <mergeCell ref="A8:B8"/>
    <mergeCell ref="A9:B9"/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4BA9-D6AB-42F1-8AB5-90D6808FDBF0}">
  <dimension ref="A1:V30"/>
  <sheetViews>
    <sheetView topLeftCell="I20" workbookViewId="0">
      <selection activeCell="X8" sqref="X8"/>
    </sheetView>
  </sheetViews>
  <sheetFormatPr defaultRowHeight="15" x14ac:dyDescent="0.25"/>
  <cols>
    <col min="21" max="21" width="13.85546875" bestFit="1" customWidth="1"/>
    <col min="22" max="22" width="11.5703125" customWidth="1"/>
  </cols>
  <sheetData>
    <row r="1" spans="1:22" x14ac:dyDescent="0.25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U1" s="15" t="s">
        <v>41</v>
      </c>
      <c r="V1" s="15"/>
    </row>
    <row r="2" spans="1:22" x14ac:dyDescent="0.25">
      <c r="A2" s="20"/>
      <c r="B2" s="1" t="s">
        <v>0</v>
      </c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  <c r="M2" s="17">
        <v>11</v>
      </c>
      <c r="N2" s="17">
        <v>12</v>
      </c>
      <c r="O2" s="17">
        <v>13</v>
      </c>
      <c r="P2" s="17">
        <v>14</v>
      </c>
      <c r="Q2" s="17">
        <v>15</v>
      </c>
      <c r="R2" s="17">
        <v>16</v>
      </c>
      <c r="S2" s="17">
        <v>17</v>
      </c>
      <c r="U2" t="s">
        <v>42</v>
      </c>
      <c r="V2" s="12" t="s">
        <v>52</v>
      </c>
    </row>
    <row r="3" spans="1:22" x14ac:dyDescent="0.25">
      <c r="A3" s="20"/>
      <c r="B3" s="1" t="s">
        <v>1</v>
      </c>
      <c r="C3" s="17" t="s">
        <v>51</v>
      </c>
      <c r="D3" s="17" t="s">
        <v>51</v>
      </c>
      <c r="E3" s="17" t="s">
        <v>51</v>
      </c>
      <c r="F3" s="17" t="s">
        <v>51</v>
      </c>
      <c r="G3" s="17" t="s">
        <v>51</v>
      </c>
      <c r="H3" s="17" t="s">
        <v>51</v>
      </c>
      <c r="I3" s="17" t="s">
        <v>51</v>
      </c>
      <c r="J3" s="17" t="s">
        <v>51</v>
      </c>
      <c r="K3" s="17" t="s">
        <v>51</v>
      </c>
      <c r="L3" s="17" t="s">
        <v>51</v>
      </c>
      <c r="M3" s="17" t="s">
        <v>51</v>
      </c>
      <c r="N3" s="17" t="s">
        <v>51</v>
      </c>
      <c r="O3" s="17" t="s">
        <v>51</v>
      </c>
      <c r="P3" s="17" t="s">
        <v>51</v>
      </c>
      <c r="Q3" s="17" t="s">
        <v>51</v>
      </c>
      <c r="R3" s="17" t="s">
        <v>51</v>
      </c>
      <c r="S3" s="17" t="s">
        <v>51</v>
      </c>
      <c r="U3" t="s">
        <v>43</v>
      </c>
      <c r="V3" s="13">
        <v>44392</v>
      </c>
    </row>
    <row r="4" spans="1:22" ht="20.25" customHeight="1" x14ac:dyDescent="0.25">
      <c r="A4" s="20"/>
      <c r="B4" s="4" t="s">
        <v>3</v>
      </c>
      <c r="C4" s="18" t="s">
        <v>4</v>
      </c>
      <c r="D4" s="18" t="s">
        <v>4</v>
      </c>
      <c r="E4" s="18" t="s">
        <v>4</v>
      </c>
      <c r="F4" s="18" t="s">
        <v>4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4</v>
      </c>
      <c r="Q4" s="18" t="s">
        <v>4</v>
      </c>
      <c r="R4" s="18" t="s">
        <v>4</v>
      </c>
      <c r="S4" s="18" t="s">
        <v>4</v>
      </c>
      <c r="U4" t="s">
        <v>44</v>
      </c>
      <c r="V4" t="s">
        <v>46</v>
      </c>
    </row>
    <row r="5" spans="1:22" ht="15" customHeight="1" x14ac:dyDescent="0.25">
      <c r="A5" s="20"/>
      <c r="B5" s="4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V5" s="14" t="s">
        <v>47</v>
      </c>
    </row>
    <row r="6" spans="1:22" ht="24" x14ac:dyDescent="0.25">
      <c r="A6" s="27" t="s">
        <v>6</v>
      </c>
      <c r="B6" s="7"/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Q6" s="6">
        <v>900</v>
      </c>
      <c r="R6" s="6">
        <v>900</v>
      </c>
      <c r="S6" s="6">
        <v>900</v>
      </c>
      <c r="V6" s="14" t="s">
        <v>48</v>
      </c>
    </row>
    <row r="7" spans="1:22" ht="15" customHeight="1" x14ac:dyDescent="0.25">
      <c r="A7" s="22"/>
      <c r="B7" s="25" t="s">
        <v>7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V7" s="14" t="s">
        <v>49</v>
      </c>
    </row>
    <row r="8" spans="1:22" ht="24" customHeight="1" x14ac:dyDescent="0.25">
      <c r="A8" s="27" t="s">
        <v>9</v>
      </c>
      <c r="B8" s="7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V8" s="14" t="s">
        <v>53</v>
      </c>
    </row>
    <row r="9" spans="1:22" ht="36" x14ac:dyDescent="0.25">
      <c r="A9" s="27" t="s">
        <v>10</v>
      </c>
      <c r="B9" s="7"/>
      <c r="C9" s="6">
        <v>2020</v>
      </c>
      <c r="D9" s="6">
        <v>2025</v>
      </c>
      <c r="E9" s="6">
        <v>2030</v>
      </c>
      <c r="F9" s="6">
        <v>2035</v>
      </c>
      <c r="G9" s="6">
        <v>2040</v>
      </c>
      <c r="H9" s="6">
        <v>2045</v>
      </c>
      <c r="I9" s="6">
        <v>2050</v>
      </c>
      <c r="J9" s="6">
        <v>2055</v>
      </c>
      <c r="K9" s="6">
        <v>2060</v>
      </c>
      <c r="L9" s="6">
        <v>2065</v>
      </c>
      <c r="M9" s="6">
        <v>2070</v>
      </c>
      <c r="N9" s="6">
        <v>2075</v>
      </c>
      <c r="O9" s="6">
        <v>2080</v>
      </c>
      <c r="P9" s="6">
        <v>2085</v>
      </c>
      <c r="Q9" s="6">
        <v>2090</v>
      </c>
      <c r="R9" s="6">
        <v>2095</v>
      </c>
      <c r="S9" s="6">
        <v>2100</v>
      </c>
    </row>
    <row r="10" spans="1:22" x14ac:dyDescent="0.25">
      <c r="B10" s="26" t="s">
        <v>11</v>
      </c>
      <c r="C10" s="19">
        <v>328509.2</v>
      </c>
      <c r="D10" s="19">
        <v>328584.59999999998</v>
      </c>
      <c r="E10" s="19">
        <v>329568.90000000002</v>
      </c>
      <c r="F10" s="19">
        <v>332059.59999999998</v>
      </c>
      <c r="G10" s="19">
        <v>334480.8</v>
      </c>
      <c r="H10" s="19">
        <v>336596.8</v>
      </c>
      <c r="I10" s="19">
        <v>336974.2</v>
      </c>
      <c r="J10" s="19">
        <v>335973.4</v>
      </c>
      <c r="K10" s="19">
        <v>333828.3</v>
      </c>
      <c r="L10" s="19">
        <v>331595.40000000002</v>
      </c>
      <c r="M10" s="19">
        <v>329026.59999999998</v>
      </c>
      <c r="N10" s="19">
        <v>326366.5</v>
      </c>
      <c r="O10" s="19">
        <v>323318.8</v>
      </c>
      <c r="P10" s="19">
        <v>319308.3</v>
      </c>
      <c r="Q10" s="19">
        <v>314698</v>
      </c>
      <c r="R10" s="19">
        <v>309658.3</v>
      </c>
      <c r="S10" s="19">
        <v>304535.5</v>
      </c>
    </row>
    <row r="11" spans="1:22" x14ac:dyDescent="0.25">
      <c r="A11" s="23"/>
      <c r="B11" s="26" t="s">
        <v>12</v>
      </c>
      <c r="C11" s="19">
        <v>321511.90000000002</v>
      </c>
      <c r="D11" s="19">
        <v>326047.5</v>
      </c>
      <c r="E11" s="19">
        <v>326298.09999999998</v>
      </c>
      <c r="F11" s="19">
        <v>327450.2</v>
      </c>
      <c r="G11" s="19">
        <v>330142.59999999998</v>
      </c>
      <c r="H11" s="19">
        <v>332739.59999999998</v>
      </c>
      <c r="I11" s="19">
        <v>335017.3</v>
      </c>
      <c r="J11" s="19">
        <v>335544.6</v>
      </c>
      <c r="K11" s="19">
        <v>334676.59999999998</v>
      </c>
      <c r="L11" s="19">
        <v>332652.2</v>
      </c>
      <c r="M11" s="19">
        <v>330527.90000000002</v>
      </c>
      <c r="N11" s="19">
        <v>328052.40000000002</v>
      </c>
      <c r="O11" s="19">
        <v>325476</v>
      </c>
      <c r="P11" s="19">
        <v>322502.8</v>
      </c>
      <c r="Q11" s="19">
        <v>318561.40000000002</v>
      </c>
      <c r="R11" s="19">
        <v>314011.2</v>
      </c>
      <c r="S11" s="19">
        <v>309026.59999999998</v>
      </c>
    </row>
    <row r="12" spans="1:22" x14ac:dyDescent="0.25">
      <c r="A12" s="23"/>
      <c r="B12" s="26" t="s">
        <v>13</v>
      </c>
      <c r="C12" s="19">
        <v>309769.90000000002</v>
      </c>
      <c r="D12" s="19">
        <v>320151.59999999998</v>
      </c>
      <c r="E12" s="19">
        <v>324902.5</v>
      </c>
      <c r="F12" s="19">
        <v>325197.59999999998</v>
      </c>
      <c r="G12" s="19">
        <v>326445.09999999998</v>
      </c>
      <c r="H12" s="19">
        <v>329212.3</v>
      </c>
      <c r="I12" s="19">
        <v>331879.40000000002</v>
      </c>
      <c r="J12" s="19">
        <v>334223.5</v>
      </c>
      <c r="K12" s="19">
        <v>334813.09999999998</v>
      </c>
      <c r="L12" s="19">
        <v>334002.09999999998</v>
      </c>
      <c r="M12" s="19">
        <v>332030.90000000002</v>
      </c>
      <c r="N12" s="19">
        <v>329952.90000000002</v>
      </c>
      <c r="O12" s="19">
        <v>327519.7</v>
      </c>
      <c r="P12" s="19">
        <v>324981.3</v>
      </c>
      <c r="Q12" s="19">
        <v>322043</v>
      </c>
      <c r="R12" s="19">
        <v>318134</v>
      </c>
      <c r="S12" s="19">
        <v>313613.5</v>
      </c>
    </row>
    <row r="13" spans="1:22" x14ac:dyDescent="0.25">
      <c r="A13" s="23"/>
      <c r="B13" s="26" t="s">
        <v>14</v>
      </c>
      <c r="C13" s="19">
        <v>295553.8</v>
      </c>
      <c r="D13" s="19">
        <v>308395.09999999998</v>
      </c>
      <c r="E13" s="19">
        <v>319007.09999999998</v>
      </c>
      <c r="F13" s="19">
        <v>323890.5</v>
      </c>
      <c r="G13" s="19">
        <v>324243.40000000002</v>
      </c>
      <c r="H13" s="19">
        <v>325552.2</v>
      </c>
      <c r="I13" s="19">
        <v>328376.2</v>
      </c>
      <c r="J13" s="19">
        <v>331097.3</v>
      </c>
      <c r="K13" s="19">
        <v>333492.8</v>
      </c>
      <c r="L13" s="19">
        <v>334131.09999999998</v>
      </c>
      <c r="M13" s="19">
        <v>333365</v>
      </c>
      <c r="N13" s="19">
        <v>331435.7</v>
      </c>
      <c r="O13" s="19">
        <v>329395.90000000002</v>
      </c>
      <c r="P13" s="19">
        <v>326997.59999999998</v>
      </c>
      <c r="Q13" s="19">
        <v>324492</v>
      </c>
      <c r="R13" s="19">
        <v>321584.2</v>
      </c>
      <c r="S13" s="19">
        <v>317703.8</v>
      </c>
    </row>
    <row r="14" spans="1:22" x14ac:dyDescent="0.25">
      <c r="A14" s="23"/>
      <c r="B14" s="26" t="s">
        <v>15</v>
      </c>
      <c r="C14" s="19">
        <v>289100.90000000002</v>
      </c>
      <c r="D14" s="19">
        <v>293913.7</v>
      </c>
      <c r="E14" s="19">
        <v>306985</v>
      </c>
      <c r="F14" s="19">
        <v>317762.8</v>
      </c>
      <c r="G14" s="19">
        <v>322712.09999999998</v>
      </c>
      <c r="H14" s="19">
        <v>323133.40000000002</v>
      </c>
      <c r="I14" s="19">
        <v>324504.40000000002</v>
      </c>
      <c r="J14" s="19">
        <v>327391</v>
      </c>
      <c r="K14" s="19">
        <v>330174.59999999998</v>
      </c>
      <c r="L14" s="19">
        <v>332629.5</v>
      </c>
      <c r="M14" s="19">
        <v>333326.90000000002</v>
      </c>
      <c r="N14" s="19">
        <v>332614.8</v>
      </c>
      <c r="O14" s="19">
        <v>330737.8</v>
      </c>
      <c r="P14" s="19">
        <v>328745.7</v>
      </c>
      <c r="Q14" s="19">
        <v>326393.40000000002</v>
      </c>
      <c r="R14" s="19">
        <v>323931</v>
      </c>
      <c r="S14" s="19">
        <v>321064.8</v>
      </c>
    </row>
    <row r="15" spans="1:22" x14ac:dyDescent="0.25">
      <c r="A15" s="23"/>
      <c r="B15" s="26" t="s">
        <v>16</v>
      </c>
      <c r="C15" s="19">
        <v>288632.8</v>
      </c>
      <c r="D15" s="19">
        <v>287603.7</v>
      </c>
      <c r="E15" s="19">
        <v>292505.8</v>
      </c>
      <c r="F15" s="19">
        <v>305717.09999999998</v>
      </c>
      <c r="G15" s="19">
        <v>316541.2</v>
      </c>
      <c r="H15" s="19">
        <v>321547.09999999998</v>
      </c>
      <c r="I15" s="19">
        <v>322028</v>
      </c>
      <c r="J15" s="19">
        <v>323463.2</v>
      </c>
      <c r="K15" s="19">
        <v>326411.3</v>
      </c>
      <c r="L15" s="19">
        <v>329257.3</v>
      </c>
      <c r="M15" s="19">
        <v>331774.40000000002</v>
      </c>
      <c r="N15" s="19">
        <v>332533.2</v>
      </c>
      <c r="O15" s="19">
        <v>331880.40000000002</v>
      </c>
      <c r="P15" s="19">
        <v>330060.79999999999</v>
      </c>
      <c r="Q15" s="19">
        <v>328125</v>
      </c>
      <c r="R15" s="19">
        <v>325826.2</v>
      </c>
      <c r="S15" s="19">
        <v>323414.90000000002</v>
      </c>
    </row>
    <row r="16" spans="1:22" x14ac:dyDescent="0.25">
      <c r="A16" s="23"/>
      <c r="B16" s="26" t="s">
        <v>17</v>
      </c>
      <c r="C16" s="19">
        <v>296293.8</v>
      </c>
      <c r="D16" s="19">
        <v>287064.09999999998</v>
      </c>
      <c r="E16" s="19">
        <v>286057.2</v>
      </c>
      <c r="F16" s="19">
        <v>291048.09999999998</v>
      </c>
      <c r="G16" s="19">
        <v>304284.7</v>
      </c>
      <c r="H16" s="19">
        <v>315141.8</v>
      </c>
      <c r="I16" s="19">
        <v>320203.90000000002</v>
      </c>
      <c r="J16" s="19">
        <v>320753.8</v>
      </c>
      <c r="K16" s="19">
        <v>322251.8</v>
      </c>
      <c r="L16" s="19">
        <v>325260.40000000002</v>
      </c>
      <c r="M16" s="19">
        <v>328169.3</v>
      </c>
      <c r="N16" s="19">
        <v>330750.3</v>
      </c>
      <c r="O16" s="19">
        <v>331575.8</v>
      </c>
      <c r="P16" s="19">
        <v>330987.3</v>
      </c>
      <c r="Q16" s="19">
        <v>329233.2</v>
      </c>
      <c r="R16" s="19">
        <v>327359.8</v>
      </c>
      <c r="S16" s="19">
        <v>325123.40000000002</v>
      </c>
    </row>
    <row r="17" spans="1:19" x14ac:dyDescent="0.25">
      <c r="A17" s="23"/>
      <c r="B17" s="26" t="s">
        <v>18</v>
      </c>
      <c r="C17" s="19">
        <v>268371.8</v>
      </c>
      <c r="D17" s="19">
        <v>294189.09999999998</v>
      </c>
      <c r="E17" s="19">
        <v>285014.7</v>
      </c>
      <c r="F17" s="19">
        <v>284093.2</v>
      </c>
      <c r="G17" s="19">
        <v>289133.3</v>
      </c>
      <c r="H17" s="19">
        <v>302386.8</v>
      </c>
      <c r="I17" s="19">
        <v>313285.7</v>
      </c>
      <c r="J17" s="19">
        <v>318417</v>
      </c>
      <c r="K17" s="19">
        <v>319040.7</v>
      </c>
      <c r="L17" s="19">
        <v>320606.40000000002</v>
      </c>
      <c r="M17" s="19">
        <v>323682.40000000002</v>
      </c>
      <c r="N17" s="19">
        <v>326660.40000000002</v>
      </c>
      <c r="O17" s="19">
        <v>329314.2</v>
      </c>
      <c r="P17" s="19">
        <v>330215.5</v>
      </c>
      <c r="Q17" s="19">
        <v>329703.59999999998</v>
      </c>
      <c r="R17" s="19">
        <v>328027.90000000002</v>
      </c>
      <c r="S17" s="19">
        <v>326229.59999999998</v>
      </c>
    </row>
    <row r="18" spans="1:19" x14ac:dyDescent="0.25">
      <c r="A18" s="23"/>
      <c r="B18" s="26" t="s">
        <v>19</v>
      </c>
      <c r="C18" s="19">
        <v>244399.2</v>
      </c>
      <c r="D18" s="19">
        <v>265692.09999999998</v>
      </c>
      <c r="E18" s="19">
        <v>291421.2</v>
      </c>
      <c r="F18" s="19">
        <v>282378.7</v>
      </c>
      <c r="G18" s="19">
        <v>281547.7</v>
      </c>
      <c r="H18" s="19">
        <v>286636.40000000002</v>
      </c>
      <c r="I18" s="19">
        <v>299907.09999999998</v>
      </c>
      <c r="J18" s="19">
        <v>310843.09999999998</v>
      </c>
      <c r="K18" s="19">
        <v>316046</v>
      </c>
      <c r="L18" s="19">
        <v>316751.2</v>
      </c>
      <c r="M18" s="19">
        <v>318393.3</v>
      </c>
      <c r="N18" s="19">
        <v>321544</v>
      </c>
      <c r="O18" s="19">
        <v>324602.5</v>
      </c>
      <c r="P18" s="19">
        <v>327339.2</v>
      </c>
      <c r="Q18" s="19">
        <v>328331.5</v>
      </c>
      <c r="R18" s="19">
        <v>327912.09999999998</v>
      </c>
      <c r="S18" s="19">
        <v>326330.7</v>
      </c>
    </row>
    <row r="19" spans="1:19" x14ac:dyDescent="0.25">
      <c r="A19" s="23"/>
      <c r="B19" s="26" t="s">
        <v>20</v>
      </c>
      <c r="C19" s="19">
        <v>238133.3</v>
      </c>
      <c r="D19" s="19">
        <v>241193.1</v>
      </c>
      <c r="E19" s="19">
        <v>262344.59999999998</v>
      </c>
      <c r="F19" s="19">
        <v>287982.5</v>
      </c>
      <c r="G19" s="19">
        <v>279099.7</v>
      </c>
      <c r="H19" s="19">
        <v>278366.3</v>
      </c>
      <c r="I19" s="19">
        <v>283500.79999999999</v>
      </c>
      <c r="J19" s="19">
        <v>296767</v>
      </c>
      <c r="K19" s="19">
        <v>307738.40000000002</v>
      </c>
      <c r="L19" s="19">
        <v>313021.8</v>
      </c>
      <c r="M19" s="19">
        <v>313823.09999999998</v>
      </c>
      <c r="N19" s="19">
        <v>315554.5</v>
      </c>
      <c r="O19" s="19">
        <v>318794</v>
      </c>
      <c r="P19" s="19">
        <v>321946.8</v>
      </c>
      <c r="Q19" s="19">
        <v>324784.7</v>
      </c>
      <c r="R19" s="19">
        <v>325887.59999999998</v>
      </c>
      <c r="S19" s="19">
        <v>325582.40000000002</v>
      </c>
    </row>
    <row r="20" spans="1:19" x14ac:dyDescent="0.25">
      <c r="A20" s="23"/>
      <c r="B20" s="26" t="s">
        <v>21</v>
      </c>
      <c r="C20" s="19">
        <v>223163</v>
      </c>
      <c r="D20" s="19">
        <v>233824</v>
      </c>
      <c r="E20" s="19">
        <v>236908.79999999999</v>
      </c>
      <c r="F20" s="19">
        <v>257875.4</v>
      </c>
      <c r="G20" s="19">
        <v>283392.40000000002</v>
      </c>
      <c r="H20" s="19">
        <v>274712.2</v>
      </c>
      <c r="I20" s="19">
        <v>274098.59999999998</v>
      </c>
      <c r="J20" s="19">
        <v>279286.09999999998</v>
      </c>
      <c r="K20" s="19">
        <v>292547.59999999998</v>
      </c>
      <c r="L20" s="19">
        <v>303572.09999999998</v>
      </c>
      <c r="M20" s="19">
        <v>308964.09999999998</v>
      </c>
      <c r="N20" s="19">
        <v>309896.90000000002</v>
      </c>
      <c r="O20" s="19">
        <v>311752.8</v>
      </c>
      <c r="P20" s="19">
        <v>315111.7</v>
      </c>
      <c r="Q20" s="19">
        <v>318395.7</v>
      </c>
      <c r="R20" s="19">
        <v>321372.2</v>
      </c>
      <c r="S20" s="19">
        <v>322626.40000000002</v>
      </c>
    </row>
    <row r="21" spans="1:19" x14ac:dyDescent="0.25">
      <c r="A21" s="23"/>
      <c r="B21" s="26" t="s">
        <v>22</v>
      </c>
      <c r="C21" s="19">
        <v>195633.8</v>
      </c>
      <c r="D21" s="19">
        <v>217306.1</v>
      </c>
      <c r="E21" s="19">
        <v>227924.6</v>
      </c>
      <c r="F21" s="19">
        <v>231033</v>
      </c>
      <c r="G21" s="19">
        <v>251746.1</v>
      </c>
      <c r="H21" s="19">
        <v>277060.90000000002</v>
      </c>
      <c r="I21" s="19">
        <v>268664</v>
      </c>
      <c r="J21" s="19">
        <v>268217.8</v>
      </c>
      <c r="K21" s="19">
        <v>273482.7</v>
      </c>
      <c r="L21" s="19">
        <v>286738.40000000002</v>
      </c>
      <c r="M21" s="19">
        <v>297841</v>
      </c>
      <c r="N21" s="19">
        <v>303383.8</v>
      </c>
      <c r="O21" s="19">
        <v>304503.59999999998</v>
      </c>
      <c r="P21" s="19">
        <v>306531.40000000002</v>
      </c>
      <c r="Q21" s="19">
        <v>310061.09999999998</v>
      </c>
      <c r="R21" s="19">
        <v>313528.90000000002</v>
      </c>
      <c r="S21" s="19">
        <v>316700.5</v>
      </c>
    </row>
    <row r="22" spans="1:19" x14ac:dyDescent="0.25">
      <c r="A22" s="23"/>
      <c r="B22" s="26" t="s">
        <v>23</v>
      </c>
      <c r="C22" s="19">
        <v>164961.29999999999</v>
      </c>
      <c r="D22" s="19">
        <v>187708</v>
      </c>
      <c r="E22" s="19">
        <v>209026.3</v>
      </c>
      <c r="F22" s="19">
        <v>219576.3</v>
      </c>
      <c r="G22" s="19">
        <v>222745.8</v>
      </c>
      <c r="H22" s="19">
        <v>243079.7</v>
      </c>
      <c r="I22" s="19">
        <v>268064.5</v>
      </c>
      <c r="J22" s="19">
        <v>260095.3</v>
      </c>
      <c r="K22" s="19">
        <v>259893.5</v>
      </c>
      <c r="L22" s="19">
        <v>265268.09999999998</v>
      </c>
      <c r="M22" s="19">
        <v>278509.2</v>
      </c>
      <c r="N22" s="19">
        <v>289710.7</v>
      </c>
      <c r="O22" s="19">
        <v>295463</v>
      </c>
      <c r="P22" s="19">
        <v>296845.3</v>
      </c>
      <c r="Q22" s="19">
        <v>299121.8</v>
      </c>
      <c r="R22" s="19">
        <v>302892.09999999998</v>
      </c>
      <c r="S22" s="19">
        <v>306622.2</v>
      </c>
    </row>
    <row r="23" spans="1:19" x14ac:dyDescent="0.25">
      <c r="A23" s="23"/>
      <c r="B23" s="26" t="s">
        <v>24</v>
      </c>
      <c r="C23" s="19">
        <v>140704.29999999999</v>
      </c>
      <c r="D23" s="19">
        <v>154435</v>
      </c>
      <c r="E23" s="19">
        <v>176357.1</v>
      </c>
      <c r="F23" s="19">
        <v>197078.5</v>
      </c>
      <c r="G23" s="19">
        <v>207487.7</v>
      </c>
      <c r="H23" s="19">
        <v>210752.8</v>
      </c>
      <c r="I23" s="19">
        <v>230488.8</v>
      </c>
      <c r="J23" s="19">
        <v>254899.8</v>
      </c>
      <c r="K23" s="19">
        <v>247566.2</v>
      </c>
      <c r="L23" s="19">
        <v>247693.4</v>
      </c>
      <c r="M23" s="19">
        <v>253188.9</v>
      </c>
      <c r="N23" s="19">
        <v>266357.8</v>
      </c>
      <c r="O23" s="19">
        <v>277657.09999999998</v>
      </c>
      <c r="P23" s="19">
        <v>283663</v>
      </c>
      <c r="Q23" s="19">
        <v>285404.5</v>
      </c>
      <c r="R23" s="19">
        <v>288012.3</v>
      </c>
      <c r="S23" s="19">
        <v>292104.8</v>
      </c>
    </row>
    <row r="24" spans="1:19" x14ac:dyDescent="0.25">
      <c r="A24" s="23"/>
      <c r="B24" s="26" t="s">
        <v>25</v>
      </c>
      <c r="C24" s="19">
        <v>101491.3</v>
      </c>
      <c r="D24" s="19">
        <v>126641.4</v>
      </c>
      <c r="E24" s="19">
        <v>139651.20000000001</v>
      </c>
      <c r="F24" s="19">
        <v>160306</v>
      </c>
      <c r="G24" s="19">
        <v>179964.4</v>
      </c>
      <c r="H24" s="19">
        <v>190098.2</v>
      </c>
      <c r="I24" s="19">
        <v>193488.3</v>
      </c>
      <c r="J24" s="19">
        <v>212242.8</v>
      </c>
      <c r="K24" s="19">
        <v>235635</v>
      </c>
      <c r="L24" s="19">
        <v>229218.1</v>
      </c>
      <c r="M24" s="19">
        <v>229754.2</v>
      </c>
      <c r="N24" s="19">
        <v>235337.3</v>
      </c>
      <c r="O24" s="19">
        <v>248293.3</v>
      </c>
      <c r="P24" s="19">
        <v>259601.5</v>
      </c>
      <c r="Q24" s="19">
        <v>265890.3</v>
      </c>
      <c r="R24" s="19">
        <v>268082.7</v>
      </c>
      <c r="S24" s="19">
        <v>271103.90000000002</v>
      </c>
    </row>
    <row r="25" spans="1:19" x14ac:dyDescent="0.25">
      <c r="A25" s="23"/>
      <c r="B25" s="26" t="s">
        <v>26</v>
      </c>
      <c r="C25" s="19">
        <v>69026.83</v>
      </c>
      <c r="D25" s="19">
        <v>85774.1</v>
      </c>
      <c r="E25" s="19">
        <v>107622.2</v>
      </c>
      <c r="F25" s="19">
        <v>119553.4</v>
      </c>
      <c r="G25" s="19">
        <v>138203.4</v>
      </c>
      <c r="H25" s="19">
        <v>156110.1</v>
      </c>
      <c r="I25" s="19">
        <v>165721</v>
      </c>
      <c r="J25" s="19">
        <v>169202.9</v>
      </c>
      <c r="K25" s="19">
        <v>186374.7</v>
      </c>
      <c r="L25" s="19">
        <v>208035.6</v>
      </c>
      <c r="M25" s="19">
        <v>202887.5</v>
      </c>
      <c r="N25" s="19">
        <v>203903.2</v>
      </c>
      <c r="O25" s="19">
        <v>209480.7</v>
      </c>
      <c r="P25" s="19">
        <v>221912.6</v>
      </c>
      <c r="Q25" s="19">
        <v>233025.7</v>
      </c>
      <c r="R25" s="19">
        <v>239545.3</v>
      </c>
      <c r="S25" s="19">
        <v>242263.1</v>
      </c>
    </row>
    <row r="26" spans="1:19" x14ac:dyDescent="0.25">
      <c r="A26" s="23"/>
      <c r="B26" s="26" t="s">
        <v>27</v>
      </c>
      <c r="C26" s="19">
        <v>48281.2</v>
      </c>
      <c r="D26" s="19">
        <v>52387.97</v>
      </c>
      <c r="E26" s="19">
        <v>66045.740000000005</v>
      </c>
      <c r="F26" s="19">
        <v>83473.33</v>
      </c>
      <c r="G26" s="19">
        <v>93662.73</v>
      </c>
      <c r="H26" s="19">
        <v>109335.2</v>
      </c>
      <c r="I26" s="19">
        <v>124555.3</v>
      </c>
      <c r="J26" s="19">
        <v>133169.70000000001</v>
      </c>
      <c r="K26" s="19">
        <v>136590.20000000001</v>
      </c>
      <c r="L26" s="19">
        <v>151310.39999999999</v>
      </c>
      <c r="M26" s="19">
        <v>170155.6</v>
      </c>
      <c r="N26" s="19">
        <v>166626.1</v>
      </c>
      <c r="O26" s="19">
        <v>168138.7</v>
      </c>
      <c r="P26" s="19">
        <v>173465.5</v>
      </c>
      <c r="Q26" s="19">
        <v>184863.1</v>
      </c>
      <c r="R26" s="19">
        <v>195336.1</v>
      </c>
      <c r="S26" s="19">
        <v>201885.7</v>
      </c>
    </row>
    <row r="27" spans="1:19" x14ac:dyDescent="0.25">
      <c r="A27" s="23"/>
      <c r="B27" s="26" t="s">
        <v>28</v>
      </c>
      <c r="C27" s="19">
        <v>26429.33</v>
      </c>
      <c r="D27" s="19">
        <v>30832.14</v>
      </c>
      <c r="E27" s="19">
        <v>34154.29</v>
      </c>
      <c r="F27" s="19">
        <v>43959.8</v>
      </c>
      <c r="G27" s="19">
        <v>55984.79</v>
      </c>
      <c r="H27" s="19">
        <v>63695.06</v>
      </c>
      <c r="I27" s="19">
        <v>75348.53</v>
      </c>
      <c r="J27" s="19">
        <v>86815.3</v>
      </c>
      <c r="K27" s="19">
        <v>93811.28</v>
      </c>
      <c r="L27" s="19">
        <v>96902.76</v>
      </c>
      <c r="M27" s="19">
        <v>108207</v>
      </c>
      <c r="N27" s="19">
        <v>122915.5</v>
      </c>
      <c r="O27" s="19">
        <v>121219.4</v>
      </c>
      <c r="P27" s="19">
        <v>123097.7</v>
      </c>
      <c r="Q27" s="19">
        <v>127837.9</v>
      </c>
      <c r="R27" s="19">
        <v>137450.20000000001</v>
      </c>
      <c r="S27" s="19">
        <v>146602.4</v>
      </c>
    </row>
    <row r="28" spans="1:19" x14ac:dyDescent="0.25">
      <c r="A28" s="23"/>
      <c r="B28" s="26" t="s">
        <v>29</v>
      </c>
      <c r="C28" s="19">
        <v>11352.18</v>
      </c>
      <c r="D28" s="19">
        <v>13177.94</v>
      </c>
      <c r="E28" s="19">
        <v>15649.95</v>
      </c>
      <c r="F28" s="19">
        <v>17853.09</v>
      </c>
      <c r="G28" s="19">
        <v>23555.62</v>
      </c>
      <c r="H28" s="19">
        <v>30295.29</v>
      </c>
      <c r="I28" s="19">
        <v>35090.589999999997</v>
      </c>
      <c r="J28" s="19">
        <v>42243.22</v>
      </c>
      <c r="K28" s="19">
        <v>49427.39</v>
      </c>
      <c r="L28" s="19">
        <v>54242.58</v>
      </c>
      <c r="M28" s="19">
        <v>56616.7</v>
      </c>
      <c r="N28" s="19">
        <v>63931.48</v>
      </c>
      <c r="O28" s="19">
        <v>73643.460000000006</v>
      </c>
      <c r="P28" s="19">
        <v>73467.78</v>
      </c>
      <c r="Q28" s="19">
        <v>75399.81</v>
      </c>
      <c r="R28" s="19">
        <v>79098.23</v>
      </c>
      <c r="S28" s="19">
        <v>86165.55</v>
      </c>
    </row>
    <row r="29" spans="1:19" x14ac:dyDescent="0.25">
      <c r="A29" s="23"/>
      <c r="B29" s="26" t="s">
        <v>30</v>
      </c>
      <c r="C29" s="19">
        <v>3055.8449999999998</v>
      </c>
      <c r="D29" s="19">
        <v>3926.8209999999999</v>
      </c>
      <c r="E29" s="19">
        <v>4700.4809999999998</v>
      </c>
      <c r="F29" s="19">
        <v>5723.95</v>
      </c>
      <c r="G29" s="19">
        <v>6750.49</v>
      </c>
      <c r="H29" s="19">
        <v>9160.0149999999994</v>
      </c>
      <c r="I29" s="19">
        <v>11981.7</v>
      </c>
      <c r="J29" s="19">
        <v>14187.78</v>
      </c>
      <c r="K29" s="19">
        <v>17486.8</v>
      </c>
      <c r="L29" s="19">
        <v>20932.21</v>
      </c>
      <c r="M29" s="19">
        <v>23497.88</v>
      </c>
      <c r="N29" s="19">
        <v>24920.36</v>
      </c>
      <c r="O29" s="19">
        <v>28622.400000000001</v>
      </c>
      <c r="P29" s="19">
        <v>33630.99</v>
      </c>
      <c r="Q29" s="19">
        <v>34160.480000000003</v>
      </c>
      <c r="R29" s="19">
        <v>35673.24</v>
      </c>
      <c r="S29" s="19">
        <v>38009.9</v>
      </c>
    </row>
    <row r="30" spans="1:19" x14ac:dyDescent="0.25">
      <c r="A30" s="23"/>
      <c r="B30" s="26" t="s">
        <v>31</v>
      </c>
      <c r="C30" s="19">
        <v>449.279</v>
      </c>
      <c r="D30" s="19">
        <v>669.88800000000003</v>
      </c>
      <c r="E30" s="19">
        <v>904.73599999999999</v>
      </c>
      <c r="F30" s="19">
        <v>1140.6790000000001</v>
      </c>
      <c r="G30" s="19">
        <v>1426.789</v>
      </c>
      <c r="H30" s="19">
        <v>1744.1279999999999</v>
      </c>
      <c r="I30" s="19">
        <v>2379.4989999999998</v>
      </c>
      <c r="J30" s="19">
        <v>3209.665</v>
      </c>
      <c r="K30" s="19">
        <v>3962.2460000000001</v>
      </c>
      <c r="L30" s="19">
        <v>5003.5140000000001</v>
      </c>
      <c r="M30" s="19">
        <v>6213.8909999999996</v>
      </c>
      <c r="N30" s="19">
        <v>7282.0190000000002</v>
      </c>
      <c r="O30" s="19">
        <v>8024.3890000000001</v>
      </c>
      <c r="P30" s="19">
        <v>9300.5660000000007</v>
      </c>
      <c r="Q30" s="19">
        <v>11157.73</v>
      </c>
      <c r="R30" s="19">
        <v>12000.69</v>
      </c>
      <c r="S30" s="19">
        <v>12878.51</v>
      </c>
    </row>
  </sheetData>
  <mergeCells count="2">
    <mergeCell ref="A1:S1"/>
    <mergeCell ref="U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ED0-E6B8-41EA-BC81-CC50756D6383}">
  <dimension ref="A1:T30"/>
  <sheetViews>
    <sheetView topLeftCell="K7" workbookViewId="0">
      <selection activeCell="R1" sqref="R1:S8"/>
    </sheetView>
  </sheetViews>
  <sheetFormatPr defaultRowHeight="15" x14ac:dyDescent="0.25"/>
  <cols>
    <col min="18" max="18" width="13.85546875" bestFit="1" customWidth="1"/>
    <col min="19" max="19" width="11.5703125" customWidth="1"/>
  </cols>
  <sheetData>
    <row r="1" spans="1:20" x14ac:dyDescent="0.25">
      <c r="A1" s="10" t="s">
        <v>36</v>
      </c>
      <c r="R1" s="15" t="s">
        <v>41</v>
      </c>
      <c r="S1" s="15"/>
      <c r="T1" s="11"/>
    </row>
    <row r="2" spans="1:20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R2" t="s">
        <v>42</v>
      </c>
      <c r="S2" s="12" t="s">
        <v>45</v>
      </c>
      <c r="T2" s="11"/>
    </row>
    <row r="3" spans="1:20" x14ac:dyDescent="0.25">
      <c r="A3" s="1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R3" t="s">
        <v>43</v>
      </c>
      <c r="S3" s="13">
        <v>44391</v>
      </c>
      <c r="T3" s="11"/>
    </row>
    <row r="4" spans="1:20" x14ac:dyDescent="0.25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R4" t="s">
        <v>44</v>
      </c>
      <c r="S4" t="s">
        <v>46</v>
      </c>
      <c r="T4" s="11"/>
    </row>
    <row r="5" spans="1:20" x14ac:dyDescent="0.25">
      <c r="A5" s="4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s="14" t="s">
        <v>47</v>
      </c>
      <c r="T5" s="11"/>
    </row>
    <row r="6" spans="1:20" ht="24" x14ac:dyDescent="0.25">
      <c r="A6" s="7" t="s">
        <v>6</v>
      </c>
      <c r="B6" s="6">
        <v>900</v>
      </c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S6" s="14" t="s">
        <v>48</v>
      </c>
      <c r="T6" s="11"/>
    </row>
    <row r="7" spans="1:20" x14ac:dyDescent="0.25">
      <c r="A7" s="4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S7" s="14" t="s">
        <v>49</v>
      </c>
    </row>
    <row r="8" spans="1:20" ht="24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S8" s="14" t="s">
        <v>50</v>
      </c>
    </row>
    <row r="9" spans="1:20" ht="36" x14ac:dyDescent="0.25">
      <c r="A9" s="7" t="s">
        <v>10</v>
      </c>
      <c r="B9" s="6">
        <v>1950</v>
      </c>
      <c r="C9" s="6">
        <v>1955</v>
      </c>
      <c r="D9" s="6">
        <v>1960</v>
      </c>
      <c r="E9" s="6">
        <v>1965</v>
      </c>
      <c r="F9" s="6">
        <v>1970</v>
      </c>
      <c r="G9" s="6">
        <v>1975</v>
      </c>
      <c r="H9" s="6">
        <v>1980</v>
      </c>
      <c r="I9" s="6">
        <v>1985</v>
      </c>
      <c r="J9" s="6">
        <v>1990</v>
      </c>
      <c r="K9" s="6">
        <v>1995</v>
      </c>
      <c r="L9" s="6">
        <v>2000</v>
      </c>
      <c r="M9" s="6">
        <v>2005</v>
      </c>
      <c r="N9" s="6">
        <v>2010</v>
      </c>
      <c r="O9" s="6">
        <v>2015</v>
      </c>
      <c r="P9" s="6">
        <v>2020</v>
      </c>
    </row>
    <row r="10" spans="1:20" x14ac:dyDescent="0.25">
      <c r="A10" s="8" t="s">
        <v>11</v>
      </c>
      <c r="B10" s="9">
        <v>166076.75099999999</v>
      </c>
      <c r="C10" s="9">
        <v>199235.71599999999</v>
      </c>
      <c r="D10" s="9">
        <v>212401.91800000001</v>
      </c>
      <c r="E10" s="9">
        <v>234318.098</v>
      </c>
      <c r="F10" s="9">
        <v>256787.46599999999</v>
      </c>
      <c r="G10" s="9">
        <v>266221.23200000002</v>
      </c>
      <c r="H10" s="9">
        <v>267433.962</v>
      </c>
      <c r="I10" s="9">
        <v>287730.91499999998</v>
      </c>
      <c r="J10" s="9">
        <v>312904.92099999997</v>
      </c>
      <c r="K10" s="9">
        <v>300116.58500000002</v>
      </c>
      <c r="L10" s="9">
        <v>297524.446</v>
      </c>
      <c r="M10" s="9">
        <v>302684.04800000001</v>
      </c>
      <c r="N10" s="9">
        <v>314830.27899999998</v>
      </c>
      <c r="O10" s="9">
        <v>324426.47899999999</v>
      </c>
      <c r="P10" s="9">
        <v>328509.234</v>
      </c>
    </row>
    <row r="11" spans="1:20" x14ac:dyDescent="0.25">
      <c r="A11" s="8" t="s">
        <v>12</v>
      </c>
      <c r="B11" s="9">
        <v>131785.035</v>
      </c>
      <c r="C11" s="9">
        <v>154926.27799999999</v>
      </c>
      <c r="D11" s="9">
        <v>187553.41200000001</v>
      </c>
      <c r="E11" s="9">
        <v>200959.18599999999</v>
      </c>
      <c r="F11" s="9">
        <v>224556.12400000001</v>
      </c>
      <c r="G11" s="9">
        <v>247279.02900000001</v>
      </c>
      <c r="H11" s="9">
        <v>257558.87400000001</v>
      </c>
      <c r="I11" s="9">
        <v>259928.372</v>
      </c>
      <c r="J11" s="9">
        <v>280584.39</v>
      </c>
      <c r="K11" s="9">
        <v>306503.32</v>
      </c>
      <c r="L11" s="9">
        <v>294721.31300000002</v>
      </c>
      <c r="M11" s="9">
        <v>293422.78899999999</v>
      </c>
      <c r="N11" s="9">
        <v>298887.18</v>
      </c>
      <c r="O11" s="9">
        <v>311369.57299999997</v>
      </c>
      <c r="P11" s="9">
        <v>321511.86700000003</v>
      </c>
    </row>
    <row r="12" spans="1:20" x14ac:dyDescent="0.25">
      <c r="A12" s="8" t="s">
        <v>13</v>
      </c>
      <c r="B12" s="9">
        <v>127342.693</v>
      </c>
      <c r="C12" s="9">
        <v>128615.54</v>
      </c>
      <c r="D12" s="9">
        <v>151839.70800000001</v>
      </c>
      <c r="E12" s="9">
        <v>183749.76500000001</v>
      </c>
      <c r="F12" s="9">
        <v>198211.965</v>
      </c>
      <c r="G12" s="9">
        <v>221764.30900000001</v>
      </c>
      <c r="H12" s="9">
        <v>244681.76500000001</v>
      </c>
      <c r="I12" s="9">
        <v>255382.3</v>
      </c>
      <c r="J12" s="9">
        <v>258206.011</v>
      </c>
      <c r="K12" s="9">
        <v>279135.97499999998</v>
      </c>
      <c r="L12" s="9">
        <v>304907.62199999997</v>
      </c>
      <c r="M12" s="9">
        <v>293769.15600000002</v>
      </c>
      <c r="N12" s="9">
        <v>292350.93199999997</v>
      </c>
      <c r="O12" s="9">
        <v>297196.91200000001</v>
      </c>
      <c r="P12" s="9">
        <v>309769.90600000002</v>
      </c>
    </row>
    <row r="13" spans="1:20" x14ac:dyDescent="0.25">
      <c r="A13" s="8" t="s">
        <v>14</v>
      </c>
      <c r="B13" s="9">
        <v>117332.713</v>
      </c>
      <c r="C13" s="9">
        <v>124828.33199999999</v>
      </c>
      <c r="D13" s="9">
        <v>126067.867</v>
      </c>
      <c r="E13" s="9">
        <v>149281.78</v>
      </c>
      <c r="F13" s="9">
        <v>181376.86799999999</v>
      </c>
      <c r="G13" s="9">
        <v>195801.304</v>
      </c>
      <c r="H13" s="9">
        <v>219851.71</v>
      </c>
      <c r="I13" s="9">
        <v>242939.80499999999</v>
      </c>
      <c r="J13" s="9">
        <v>253752.72500000001</v>
      </c>
      <c r="K13" s="9">
        <v>256439.79800000001</v>
      </c>
      <c r="L13" s="9">
        <v>277325.69799999997</v>
      </c>
      <c r="M13" s="9">
        <v>302955.43900000001</v>
      </c>
      <c r="N13" s="9">
        <v>291784.717</v>
      </c>
      <c r="O13" s="9">
        <v>290909.82</v>
      </c>
      <c r="P13" s="9">
        <v>295553.75799999997</v>
      </c>
    </row>
    <row r="14" spans="1:20" x14ac:dyDescent="0.25">
      <c r="A14" s="8" t="s">
        <v>15</v>
      </c>
      <c r="B14" s="9">
        <v>109689.337</v>
      </c>
      <c r="C14" s="9">
        <v>114282.974</v>
      </c>
      <c r="D14" s="9">
        <v>122023.277</v>
      </c>
      <c r="E14" s="9">
        <v>123584.36599999999</v>
      </c>
      <c r="F14" s="9">
        <v>146958.96400000001</v>
      </c>
      <c r="G14" s="9">
        <v>178776.37100000001</v>
      </c>
      <c r="H14" s="9">
        <v>193518.31599999999</v>
      </c>
      <c r="I14" s="9">
        <v>217742.92600000001</v>
      </c>
      <c r="J14" s="9">
        <v>240488.774</v>
      </c>
      <c r="K14" s="9">
        <v>250736.39499999999</v>
      </c>
      <c r="L14" s="9">
        <v>253615.22899999999</v>
      </c>
      <c r="M14" s="9">
        <v>274398.576</v>
      </c>
      <c r="N14" s="9">
        <v>299587.185</v>
      </c>
      <c r="O14" s="9">
        <v>290007.14399999997</v>
      </c>
      <c r="P14" s="9">
        <v>289100.90299999999</v>
      </c>
    </row>
    <row r="15" spans="1:20" x14ac:dyDescent="0.25">
      <c r="A15" s="8" t="s">
        <v>16</v>
      </c>
      <c r="B15" s="9">
        <v>98537.657999999996</v>
      </c>
      <c r="C15" s="9">
        <v>106314.63099999999</v>
      </c>
      <c r="D15" s="9">
        <v>111277.46</v>
      </c>
      <c r="E15" s="9">
        <v>119208.762</v>
      </c>
      <c r="F15" s="9">
        <v>121194.137</v>
      </c>
      <c r="G15" s="9">
        <v>144815.155</v>
      </c>
      <c r="H15" s="9">
        <v>176264.31200000001</v>
      </c>
      <c r="I15" s="9">
        <v>191405.2</v>
      </c>
      <c r="J15" s="9">
        <v>215158.753</v>
      </c>
      <c r="K15" s="9">
        <v>237984.56599999999</v>
      </c>
      <c r="L15" s="9">
        <v>248521.02100000001</v>
      </c>
      <c r="M15" s="9">
        <v>251351.38399999999</v>
      </c>
      <c r="N15" s="9">
        <v>272496.83600000001</v>
      </c>
      <c r="O15" s="9">
        <v>297821.63199999998</v>
      </c>
      <c r="P15" s="9">
        <v>288632.766</v>
      </c>
    </row>
    <row r="16" spans="1:20" x14ac:dyDescent="0.25">
      <c r="A16" s="8" t="s">
        <v>17</v>
      </c>
      <c r="B16" s="9">
        <v>84666.453999999998</v>
      </c>
      <c r="C16" s="9">
        <v>95222.323000000004</v>
      </c>
      <c r="D16" s="9">
        <v>103287.038</v>
      </c>
      <c r="E16" s="9">
        <v>108203.792</v>
      </c>
      <c r="F16" s="9">
        <v>116731.478</v>
      </c>
      <c r="G16" s="9">
        <v>119396.514</v>
      </c>
      <c r="H16" s="9">
        <v>142802.37599999999</v>
      </c>
      <c r="I16" s="9">
        <v>174442.524</v>
      </c>
      <c r="J16" s="9">
        <v>189532.25700000001</v>
      </c>
      <c r="K16" s="9">
        <v>213331.58199999999</v>
      </c>
      <c r="L16" s="9">
        <v>235955.489</v>
      </c>
      <c r="M16" s="9">
        <v>246135.016</v>
      </c>
      <c r="N16" s="9">
        <v>249103.34099999999</v>
      </c>
      <c r="O16" s="9">
        <v>270533.93</v>
      </c>
      <c r="P16" s="9">
        <v>296293.74800000002</v>
      </c>
    </row>
    <row r="17" spans="1:16" x14ac:dyDescent="0.25">
      <c r="A17" s="8" t="s">
        <v>18</v>
      </c>
      <c r="B17" s="9">
        <v>83025.587</v>
      </c>
      <c r="C17" s="9">
        <v>81377.963000000003</v>
      </c>
      <c r="D17" s="9">
        <v>92106.862999999896</v>
      </c>
      <c r="E17" s="9">
        <v>100174.958</v>
      </c>
      <c r="F17" s="9">
        <v>105407.397</v>
      </c>
      <c r="G17" s="9">
        <v>114636.70600000001</v>
      </c>
      <c r="H17" s="9">
        <v>117340.079</v>
      </c>
      <c r="I17" s="9">
        <v>140970.804</v>
      </c>
      <c r="J17" s="9">
        <v>172361.62599999999</v>
      </c>
      <c r="K17" s="9">
        <v>187490.65299999999</v>
      </c>
      <c r="L17" s="9">
        <v>211271.76300000001</v>
      </c>
      <c r="M17" s="9">
        <v>233386.51</v>
      </c>
      <c r="N17" s="9">
        <v>243873.79</v>
      </c>
      <c r="O17" s="9">
        <v>247008.32800000001</v>
      </c>
      <c r="P17" s="9">
        <v>268371.75400000002</v>
      </c>
    </row>
    <row r="18" spans="1:16" x14ac:dyDescent="0.25">
      <c r="A18" s="8" t="s">
        <v>19</v>
      </c>
      <c r="B18" s="9">
        <v>74400.103000000003</v>
      </c>
      <c r="C18" s="9">
        <v>79460.103000000003</v>
      </c>
      <c r="D18" s="9">
        <v>77941.472999999998</v>
      </c>
      <c r="E18" s="9">
        <v>88885.335000000006</v>
      </c>
      <c r="F18" s="9">
        <v>97345.608999999997</v>
      </c>
      <c r="G18" s="9">
        <v>103066.524</v>
      </c>
      <c r="H18" s="9">
        <v>112452.925</v>
      </c>
      <c r="I18" s="9">
        <v>115392.67</v>
      </c>
      <c r="J18" s="9">
        <v>139002.875</v>
      </c>
      <c r="K18" s="9">
        <v>170028.984</v>
      </c>
      <c r="L18" s="9">
        <v>184962.16500000001</v>
      </c>
      <c r="M18" s="9">
        <v>208210.679</v>
      </c>
      <c r="N18" s="9">
        <v>230557.18299999999</v>
      </c>
      <c r="O18" s="9">
        <v>241397.23199999999</v>
      </c>
      <c r="P18" s="9">
        <v>244399.17600000001</v>
      </c>
    </row>
    <row r="19" spans="1:16" x14ac:dyDescent="0.25">
      <c r="A19" s="8" t="s">
        <v>20</v>
      </c>
      <c r="B19" s="9">
        <v>64902.476999999999</v>
      </c>
      <c r="C19" s="9">
        <v>70485.0450000001</v>
      </c>
      <c r="D19" s="9">
        <v>75952.744999999995</v>
      </c>
      <c r="E19" s="9">
        <v>74558.279000000097</v>
      </c>
      <c r="F19" s="9">
        <v>85989.521999999997</v>
      </c>
      <c r="G19" s="9">
        <v>94668.765999999901</v>
      </c>
      <c r="H19" s="9">
        <v>100567.84</v>
      </c>
      <c r="I19" s="9">
        <v>109914.878</v>
      </c>
      <c r="J19" s="9">
        <v>112989.89200000001</v>
      </c>
      <c r="K19" s="9">
        <v>136300.22099999999</v>
      </c>
      <c r="L19" s="9">
        <v>167016.867</v>
      </c>
      <c r="M19" s="9">
        <v>181231.71400000001</v>
      </c>
      <c r="N19" s="9">
        <v>205213.58900000001</v>
      </c>
      <c r="O19" s="9">
        <v>227487.908</v>
      </c>
      <c r="P19" s="9">
        <v>238133.28200000001</v>
      </c>
    </row>
    <row r="20" spans="1:16" x14ac:dyDescent="0.25">
      <c r="A20" s="8" t="s">
        <v>21</v>
      </c>
      <c r="B20" s="9">
        <v>55078.203999999998</v>
      </c>
      <c r="C20" s="9">
        <v>61385.201999999997</v>
      </c>
      <c r="D20" s="9">
        <v>66935.878999999899</v>
      </c>
      <c r="E20" s="9">
        <v>72219.364000000001</v>
      </c>
      <c r="F20" s="9">
        <v>71106.514999999999</v>
      </c>
      <c r="G20" s="9">
        <v>83030.664999999994</v>
      </c>
      <c r="H20" s="9">
        <v>91656.606</v>
      </c>
      <c r="I20" s="9">
        <v>97513.006999999896</v>
      </c>
      <c r="J20" s="9">
        <v>106781.32799999999</v>
      </c>
      <c r="K20" s="9">
        <v>110085.762</v>
      </c>
      <c r="L20" s="9">
        <v>132979.91800000001</v>
      </c>
      <c r="M20" s="9">
        <v>163015.481</v>
      </c>
      <c r="N20" s="9">
        <v>177498.04399999999</v>
      </c>
      <c r="O20" s="9">
        <v>201179.943</v>
      </c>
      <c r="P20" s="9">
        <v>223162.98199999999</v>
      </c>
    </row>
    <row r="21" spans="1:16" x14ac:dyDescent="0.25">
      <c r="A21" s="8" t="s">
        <v>22</v>
      </c>
      <c r="B21" s="9">
        <v>46114.025999999998</v>
      </c>
      <c r="C21" s="9">
        <v>50850.048999999999</v>
      </c>
      <c r="D21" s="9">
        <v>57055.667000000001</v>
      </c>
      <c r="E21" s="9">
        <v>62710.989000000001</v>
      </c>
      <c r="F21" s="9">
        <v>68179.089000000007</v>
      </c>
      <c r="G21" s="9">
        <v>67439.433999999994</v>
      </c>
      <c r="H21" s="9">
        <v>79361.705999999904</v>
      </c>
      <c r="I21" s="9">
        <v>87703.335999999996</v>
      </c>
      <c r="J21" s="9">
        <v>93546.26</v>
      </c>
      <c r="K21" s="9">
        <v>102659.90700000001</v>
      </c>
      <c r="L21" s="9">
        <v>105959.06600000001</v>
      </c>
      <c r="M21" s="9">
        <v>128637.109</v>
      </c>
      <c r="N21" s="9">
        <v>157642.81299999999</v>
      </c>
      <c r="O21" s="9">
        <v>172316.299</v>
      </c>
      <c r="P21" s="9">
        <v>195633.74299999999</v>
      </c>
    </row>
    <row r="22" spans="1:16" x14ac:dyDescent="0.25">
      <c r="A22" s="8" t="s">
        <v>23</v>
      </c>
      <c r="B22" s="9">
        <v>39066.813000000002</v>
      </c>
      <c r="C22" s="9">
        <v>41065.582999999999</v>
      </c>
      <c r="D22" s="9">
        <v>45672.44</v>
      </c>
      <c r="E22" s="9">
        <v>51492.692000000003</v>
      </c>
      <c r="F22" s="9">
        <v>57600.534</v>
      </c>
      <c r="G22" s="9">
        <v>63021.589</v>
      </c>
      <c r="H22" s="9">
        <v>62857.917999999998</v>
      </c>
      <c r="I22" s="9">
        <v>74163.88</v>
      </c>
      <c r="J22" s="9">
        <v>82402.414000000004</v>
      </c>
      <c r="K22" s="9">
        <v>88146.0649999999</v>
      </c>
      <c r="L22" s="9">
        <v>97026.392000000094</v>
      </c>
      <c r="M22" s="9">
        <v>100378.204</v>
      </c>
      <c r="N22" s="9">
        <v>121963.781</v>
      </c>
      <c r="O22" s="9">
        <v>150609.92300000001</v>
      </c>
      <c r="P22" s="9">
        <v>164961.323</v>
      </c>
    </row>
    <row r="23" spans="1:16" x14ac:dyDescent="0.25">
      <c r="A23" s="8" t="s">
        <v>24</v>
      </c>
      <c r="B23" s="9">
        <v>30065.688999999998</v>
      </c>
      <c r="C23" s="9">
        <v>32639.081999999999</v>
      </c>
      <c r="D23" s="9">
        <v>34739.500999999997</v>
      </c>
      <c r="E23" s="9">
        <v>39069.461000000003</v>
      </c>
      <c r="F23" s="9">
        <v>45332.239000000001</v>
      </c>
      <c r="G23" s="9">
        <v>51299.178999999996</v>
      </c>
      <c r="H23" s="9">
        <v>56730.688000000002</v>
      </c>
      <c r="I23" s="9">
        <v>56578.510999999999</v>
      </c>
      <c r="J23" s="9">
        <v>67298.801999999996</v>
      </c>
      <c r="K23" s="9">
        <v>75008.379999999903</v>
      </c>
      <c r="L23" s="9">
        <v>80658.785000000003</v>
      </c>
      <c r="M23" s="9">
        <v>88844.347999999998</v>
      </c>
      <c r="N23" s="9">
        <v>92682.658999999898</v>
      </c>
      <c r="O23" s="9">
        <v>113307.337</v>
      </c>
      <c r="P23" s="9">
        <v>140704.32000000001</v>
      </c>
    </row>
    <row r="24" spans="1:16" x14ac:dyDescent="0.25">
      <c r="A24" s="8" t="s">
        <v>25</v>
      </c>
      <c r="B24" s="9">
        <v>20806.445</v>
      </c>
      <c r="C24" s="9">
        <v>22948.374</v>
      </c>
      <c r="D24" s="9">
        <v>25264.017</v>
      </c>
      <c r="E24" s="9">
        <v>27449.965</v>
      </c>
      <c r="F24" s="9">
        <v>31974.542000000001</v>
      </c>
      <c r="G24" s="9">
        <v>37502.286999999997</v>
      </c>
      <c r="H24" s="9">
        <v>43171.887000000002</v>
      </c>
      <c r="I24" s="9">
        <v>48107.779000000002</v>
      </c>
      <c r="J24" s="9">
        <v>48127.661</v>
      </c>
      <c r="K24" s="9">
        <v>57818.813999999998</v>
      </c>
      <c r="L24" s="9">
        <v>65037.963000000003</v>
      </c>
      <c r="M24" s="9">
        <v>70150.732000000004</v>
      </c>
      <c r="N24" s="9">
        <v>78080.582000000097</v>
      </c>
      <c r="O24" s="9">
        <v>82434.652000000002</v>
      </c>
      <c r="P24" s="9">
        <v>101491.34699999999</v>
      </c>
    </row>
    <row r="25" spans="1:16" x14ac:dyDescent="0.25">
      <c r="A25" s="8" t="s">
        <v>26</v>
      </c>
      <c r="B25" s="9">
        <v>12558.136</v>
      </c>
      <c r="C25" s="9">
        <v>13811.369000000001</v>
      </c>
      <c r="D25" s="9">
        <v>15455.925999999999</v>
      </c>
      <c r="E25" s="9">
        <v>17732.147000000001</v>
      </c>
      <c r="F25" s="9">
        <v>19919.902999999998</v>
      </c>
      <c r="G25" s="9">
        <v>23663.794999999998</v>
      </c>
      <c r="H25" s="9">
        <v>28507.050999999999</v>
      </c>
      <c r="I25" s="9">
        <v>33140.269999999997</v>
      </c>
      <c r="J25" s="9">
        <v>37461.862999999998</v>
      </c>
      <c r="K25" s="9">
        <v>37799.561000000002</v>
      </c>
      <c r="L25" s="9">
        <v>46156.828999999998</v>
      </c>
      <c r="M25" s="9">
        <v>52050.7069999999</v>
      </c>
      <c r="N25" s="9">
        <v>56918.843999999997</v>
      </c>
      <c r="O25" s="9">
        <v>64521.428</v>
      </c>
      <c r="P25" s="9">
        <v>69026.831000000006</v>
      </c>
    </row>
    <row r="26" spans="1:16" x14ac:dyDescent="0.25">
      <c r="A26" s="8" t="s">
        <v>27</v>
      </c>
      <c r="B26" s="9">
        <v>5750.3310000000001</v>
      </c>
      <c r="C26" s="9">
        <v>6843.0709999999999</v>
      </c>
      <c r="D26" s="9">
        <v>7567.3860000000004</v>
      </c>
      <c r="E26" s="9">
        <v>9019.6010000000006</v>
      </c>
      <c r="F26" s="9">
        <v>10910.45</v>
      </c>
      <c r="G26" s="9">
        <v>12557.248</v>
      </c>
      <c r="H26" s="9">
        <v>15066.710999999999</v>
      </c>
      <c r="I26" s="9">
        <v>18600.066999999999</v>
      </c>
      <c r="J26" s="9">
        <v>22262.944</v>
      </c>
      <c r="K26" s="9">
        <v>25573.599999999999</v>
      </c>
      <c r="L26" s="9">
        <v>26131.116999999998</v>
      </c>
      <c r="M26" s="9">
        <v>32442.188999999998</v>
      </c>
      <c r="N26" s="9">
        <v>37766.321000000004</v>
      </c>
      <c r="O26" s="9">
        <v>41932.891000000003</v>
      </c>
      <c r="P26" s="9">
        <v>48281.201000000001</v>
      </c>
    </row>
    <row r="27" spans="1:16" x14ac:dyDescent="0.25">
      <c r="A27" s="8" t="s">
        <v>28</v>
      </c>
      <c r="B27" s="9">
        <v>2178.2820000000002</v>
      </c>
      <c r="C27" s="9">
        <v>2313.549</v>
      </c>
      <c r="D27" s="9">
        <v>2828.7730000000001</v>
      </c>
      <c r="E27" s="9">
        <v>3331.8220000000001</v>
      </c>
      <c r="F27" s="9">
        <v>4190.9690000000001</v>
      </c>
      <c r="G27" s="9">
        <v>5215.9579999999996</v>
      </c>
      <c r="H27" s="9">
        <v>6262.817</v>
      </c>
      <c r="I27" s="9">
        <v>7700.3239999999996</v>
      </c>
      <c r="J27" s="9">
        <v>9848.5879999999997</v>
      </c>
      <c r="K27" s="9">
        <v>12138.686</v>
      </c>
      <c r="L27" s="9">
        <v>14205.699000000001</v>
      </c>
      <c r="M27" s="9">
        <v>14859.041999999999</v>
      </c>
      <c r="N27" s="9">
        <v>19277.507000000001</v>
      </c>
      <c r="O27" s="9">
        <v>23210.81</v>
      </c>
      <c r="P27" s="9">
        <v>26429.329000000002</v>
      </c>
    </row>
    <row r="28" spans="1:16" x14ac:dyDescent="0.25">
      <c r="A28" s="8" t="s">
        <v>29</v>
      </c>
      <c r="B28" s="9">
        <v>630.98400000000004</v>
      </c>
      <c r="C28" s="9">
        <v>620.17100000000005</v>
      </c>
      <c r="D28" s="9">
        <v>658.47199999999998</v>
      </c>
      <c r="E28" s="9">
        <v>869.74099999999999</v>
      </c>
      <c r="F28" s="9">
        <v>1074.9280000000001</v>
      </c>
      <c r="G28" s="9">
        <v>1403.126</v>
      </c>
      <c r="H28" s="9">
        <v>1860.72</v>
      </c>
      <c r="I28" s="9">
        <v>2327.7570000000001</v>
      </c>
      <c r="J28" s="9">
        <v>2954.732</v>
      </c>
      <c r="K28" s="9">
        <v>3905.549</v>
      </c>
      <c r="L28" s="9">
        <v>4926.4870000000001</v>
      </c>
      <c r="M28" s="9">
        <v>5980.5529999999999</v>
      </c>
      <c r="N28" s="9">
        <v>6607.2079999999996</v>
      </c>
      <c r="O28" s="9">
        <v>9009.4169999999995</v>
      </c>
      <c r="P28" s="9">
        <v>11352.182000000001</v>
      </c>
    </row>
    <row r="29" spans="1:16" x14ac:dyDescent="0.25">
      <c r="A29" s="8" t="s">
        <v>30</v>
      </c>
      <c r="B29" s="9">
        <v>139.238</v>
      </c>
      <c r="C29" s="9">
        <v>118.17</v>
      </c>
      <c r="D29" s="9">
        <v>117.717</v>
      </c>
      <c r="E29" s="9">
        <v>129.126</v>
      </c>
      <c r="F29" s="9">
        <v>180.643</v>
      </c>
      <c r="G29" s="9">
        <v>230.428</v>
      </c>
      <c r="H29" s="9">
        <v>331.01900000000001</v>
      </c>
      <c r="I29" s="9">
        <v>459.45800000000003</v>
      </c>
      <c r="J29" s="9">
        <v>595.18700000000001</v>
      </c>
      <c r="K29" s="9">
        <v>769.41800000000001</v>
      </c>
      <c r="L29" s="9">
        <v>1032.7570000000001</v>
      </c>
      <c r="M29" s="9">
        <v>1349.6420000000001</v>
      </c>
      <c r="N29" s="9">
        <v>1760.251</v>
      </c>
      <c r="O29" s="9">
        <v>2087.0569999999998</v>
      </c>
      <c r="P29" s="9">
        <v>3055.8449999999998</v>
      </c>
    </row>
    <row r="30" spans="1:16" x14ac:dyDescent="0.25">
      <c r="A30" s="8" t="s">
        <v>31</v>
      </c>
      <c r="B30" s="9">
        <v>24.506</v>
      </c>
      <c r="C30" s="9">
        <v>18.091000000000001</v>
      </c>
      <c r="D30" s="9">
        <v>15.474</v>
      </c>
      <c r="E30" s="9">
        <v>15.401999999999999</v>
      </c>
      <c r="F30" s="9">
        <v>17.533999999999999</v>
      </c>
      <c r="G30" s="9">
        <v>24.829000000000001</v>
      </c>
      <c r="H30" s="9">
        <v>35.156999999999996</v>
      </c>
      <c r="I30" s="9">
        <v>52.28</v>
      </c>
      <c r="J30" s="9">
        <v>73.775999999999996</v>
      </c>
      <c r="K30" s="9">
        <v>97.56</v>
      </c>
      <c r="L30" s="9">
        <v>123.322</v>
      </c>
      <c r="M30" s="9">
        <v>168.37100000000001</v>
      </c>
      <c r="N30" s="9">
        <v>236.911</v>
      </c>
      <c r="O30" s="9">
        <v>331.87799999999999</v>
      </c>
      <c r="P30" s="9">
        <v>449.279</v>
      </c>
    </row>
  </sheetData>
  <mergeCells count="1">
    <mergeCell ref="R1:S1"/>
  </mergeCells>
  <hyperlinks>
    <hyperlink ref="S2" r:id="rId1" xr:uid="{82A1BEDE-A220-4838-92A7-420F234BD46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DA28-7144-4A5B-BF2C-1C1E2BFCFE30}">
  <dimension ref="A1:T30"/>
  <sheetViews>
    <sheetView workbookViewId="0">
      <selection activeCell="S1" sqref="S1:T8"/>
    </sheetView>
  </sheetViews>
  <sheetFormatPr defaultRowHeight="15" x14ac:dyDescent="0.25"/>
  <cols>
    <col min="19" max="19" width="13.5703125" customWidth="1"/>
    <col min="20" max="20" width="10.85546875" customWidth="1"/>
  </cols>
  <sheetData>
    <row r="1" spans="1:20" x14ac:dyDescent="0.25">
      <c r="A1" s="10" t="s">
        <v>37</v>
      </c>
      <c r="S1" s="15" t="s">
        <v>41</v>
      </c>
      <c r="T1" s="15"/>
    </row>
    <row r="2" spans="1:20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S2" t="s">
        <v>42</v>
      </c>
      <c r="T2" s="12" t="s">
        <v>45</v>
      </c>
    </row>
    <row r="3" spans="1:20" x14ac:dyDescent="0.25">
      <c r="A3" s="1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S3" t="s">
        <v>43</v>
      </c>
      <c r="T3" s="13">
        <v>44391</v>
      </c>
    </row>
    <row r="4" spans="1:20" x14ac:dyDescent="0.25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S4" t="s">
        <v>44</v>
      </c>
      <c r="T4" t="s">
        <v>46</v>
      </c>
    </row>
    <row r="5" spans="1:20" x14ac:dyDescent="0.25">
      <c r="A5" s="4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T5" s="14" t="s">
        <v>47</v>
      </c>
    </row>
    <row r="6" spans="1:20" ht="24" x14ac:dyDescent="0.25">
      <c r="A6" s="7" t="s">
        <v>6</v>
      </c>
      <c r="B6" s="6">
        <v>900</v>
      </c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T6" s="14" t="s">
        <v>48</v>
      </c>
    </row>
    <row r="7" spans="1:20" x14ac:dyDescent="0.25">
      <c r="A7" s="4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T7" s="14" t="s">
        <v>49</v>
      </c>
    </row>
    <row r="8" spans="1:20" ht="24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T8" s="14" t="s">
        <v>50</v>
      </c>
    </row>
    <row r="9" spans="1:20" ht="36" x14ac:dyDescent="0.25">
      <c r="A9" s="7" t="s">
        <v>10</v>
      </c>
      <c r="B9" s="6">
        <v>1950</v>
      </c>
      <c r="C9" s="6">
        <v>1955</v>
      </c>
      <c r="D9" s="6">
        <v>1960</v>
      </c>
      <c r="E9" s="6">
        <v>1965</v>
      </c>
      <c r="F9" s="6">
        <v>1970</v>
      </c>
      <c r="G9" s="6">
        <v>1975</v>
      </c>
      <c r="H9" s="6">
        <v>1980</v>
      </c>
      <c r="I9" s="6">
        <v>1985</v>
      </c>
      <c r="J9" s="6">
        <v>1990</v>
      </c>
      <c r="K9" s="6">
        <v>1995</v>
      </c>
      <c r="L9" s="6">
        <v>2000</v>
      </c>
      <c r="M9" s="6">
        <v>2005</v>
      </c>
      <c r="N9" s="6">
        <v>2010</v>
      </c>
      <c r="O9" s="6">
        <v>2015</v>
      </c>
      <c r="P9" s="6">
        <v>2020</v>
      </c>
    </row>
    <row r="10" spans="1:20" x14ac:dyDescent="0.25">
      <c r="A10" s="8" t="s">
        <v>11</v>
      </c>
      <c r="B10" s="9">
        <v>172419.83199999999</v>
      </c>
      <c r="C10" s="9">
        <v>207941.39199999999</v>
      </c>
      <c r="D10" s="9">
        <v>221606.23</v>
      </c>
      <c r="E10" s="9">
        <v>244985.413</v>
      </c>
      <c r="F10" s="9">
        <v>267292.63199999998</v>
      </c>
      <c r="G10" s="9">
        <v>278288.71299999999</v>
      </c>
      <c r="H10" s="9">
        <v>280163.51799999998</v>
      </c>
      <c r="I10" s="9">
        <v>302397.424</v>
      </c>
      <c r="J10" s="9">
        <v>330648.52799999999</v>
      </c>
      <c r="K10" s="9">
        <v>319725.94799999997</v>
      </c>
      <c r="L10" s="9">
        <v>318141.15700000001</v>
      </c>
      <c r="M10" s="9">
        <v>324553.96100000001</v>
      </c>
      <c r="N10" s="9">
        <v>337184.03399999999</v>
      </c>
      <c r="O10" s="9">
        <v>346247.21500000003</v>
      </c>
      <c r="P10" s="9">
        <v>349432.55599999998</v>
      </c>
    </row>
    <row r="11" spans="1:20" x14ac:dyDescent="0.25">
      <c r="A11" s="8" t="s">
        <v>12</v>
      </c>
      <c r="B11" s="9">
        <v>138298.389</v>
      </c>
      <c r="C11" s="9">
        <v>161087.46799999999</v>
      </c>
      <c r="D11" s="9">
        <v>196202.91500000001</v>
      </c>
      <c r="E11" s="9">
        <v>210103.74299999999</v>
      </c>
      <c r="F11" s="9">
        <v>234848.03099999999</v>
      </c>
      <c r="G11" s="9">
        <v>257637.91800000001</v>
      </c>
      <c r="H11" s="9">
        <v>269789.98100000003</v>
      </c>
      <c r="I11" s="9">
        <v>272585.065</v>
      </c>
      <c r="J11" s="9">
        <v>295189.80900000001</v>
      </c>
      <c r="K11" s="9">
        <v>323930.88099999999</v>
      </c>
      <c r="L11" s="9">
        <v>314048.83799999999</v>
      </c>
      <c r="M11" s="9">
        <v>313763.84700000001</v>
      </c>
      <c r="N11" s="9">
        <v>320667.69099999999</v>
      </c>
      <c r="O11" s="9">
        <v>333336.283</v>
      </c>
      <c r="P11" s="9">
        <v>342927.57699999999</v>
      </c>
    </row>
    <row r="12" spans="1:20" x14ac:dyDescent="0.25">
      <c r="A12" s="8" t="s">
        <v>13</v>
      </c>
      <c r="B12" s="9">
        <v>133685.70199999999</v>
      </c>
      <c r="C12" s="9">
        <v>134816.62100000001</v>
      </c>
      <c r="D12" s="9">
        <v>158034.84599999999</v>
      </c>
      <c r="E12" s="9">
        <v>192262.07800000001</v>
      </c>
      <c r="F12" s="9">
        <v>207446.38500000001</v>
      </c>
      <c r="G12" s="9">
        <v>231924.32399999999</v>
      </c>
      <c r="H12" s="9">
        <v>255353.33199999999</v>
      </c>
      <c r="I12" s="9">
        <v>267330.55099999998</v>
      </c>
      <c r="J12" s="9">
        <v>270566.87</v>
      </c>
      <c r="K12" s="9">
        <v>293461.321</v>
      </c>
      <c r="L12" s="9">
        <v>321975.13199999998</v>
      </c>
      <c r="M12" s="9">
        <v>312859.57199999999</v>
      </c>
      <c r="N12" s="9">
        <v>312621.14199999999</v>
      </c>
      <c r="O12" s="9">
        <v>318749.28600000002</v>
      </c>
      <c r="P12" s="9">
        <v>331497.48599999998</v>
      </c>
    </row>
    <row r="13" spans="1:20" x14ac:dyDescent="0.25">
      <c r="A13" s="8" t="s">
        <v>14</v>
      </c>
      <c r="B13" s="9">
        <v>122155.285</v>
      </c>
      <c r="C13" s="9">
        <v>130542.26700000001</v>
      </c>
      <c r="D13" s="9">
        <v>131917.18400000001</v>
      </c>
      <c r="E13" s="9">
        <v>155046.204</v>
      </c>
      <c r="F13" s="9">
        <v>189471.231</v>
      </c>
      <c r="G13" s="9">
        <v>204456.07399999999</v>
      </c>
      <c r="H13" s="9">
        <v>229894.717</v>
      </c>
      <c r="I13" s="9">
        <v>253189.03599999999</v>
      </c>
      <c r="J13" s="9">
        <v>265116.75</v>
      </c>
      <c r="K13" s="9">
        <v>267996.37400000001</v>
      </c>
      <c r="L13" s="9">
        <v>290819.321</v>
      </c>
      <c r="M13" s="9">
        <v>319208.386</v>
      </c>
      <c r="N13" s="9">
        <v>310242.84100000001</v>
      </c>
      <c r="O13" s="9">
        <v>310734.25099999999</v>
      </c>
      <c r="P13" s="9">
        <v>316642.22200000001</v>
      </c>
    </row>
    <row r="14" spans="1:20" x14ac:dyDescent="0.25">
      <c r="A14" s="8" t="s">
        <v>15</v>
      </c>
      <c r="B14" s="9">
        <v>113206.51700000001</v>
      </c>
      <c r="C14" s="9">
        <v>118354.001</v>
      </c>
      <c r="D14" s="9">
        <v>126960.74099999999</v>
      </c>
      <c r="E14" s="9">
        <v>128691.856</v>
      </c>
      <c r="F14" s="9">
        <v>151512.51500000001</v>
      </c>
      <c r="G14" s="9">
        <v>186012.234</v>
      </c>
      <c r="H14" s="9">
        <v>201553.25599999999</v>
      </c>
      <c r="I14" s="9">
        <v>226725.777</v>
      </c>
      <c r="J14" s="9">
        <v>249684.45</v>
      </c>
      <c r="K14" s="9">
        <v>260564.967</v>
      </c>
      <c r="L14" s="9">
        <v>263671.43099999998</v>
      </c>
      <c r="M14" s="9">
        <v>286149.07299999997</v>
      </c>
      <c r="N14" s="9">
        <v>314102.14299999998</v>
      </c>
      <c r="O14" s="9">
        <v>307555.408</v>
      </c>
      <c r="P14" s="9">
        <v>308286.77500000002</v>
      </c>
    </row>
    <row r="15" spans="1:20" x14ac:dyDescent="0.25">
      <c r="A15" s="8" t="s">
        <v>16</v>
      </c>
      <c r="B15" s="9">
        <v>97625.680999999997</v>
      </c>
      <c r="C15" s="9">
        <v>109514.656</v>
      </c>
      <c r="D15" s="9">
        <v>115443.47900000001</v>
      </c>
      <c r="E15" s="9">
        <v>123991.745</v>
      </c>
      <c r="F15" s="9">
        <v>126113.86500000001</v>
      </c>
      <c r="G15" s="9">
        <v>149374.527</v>
      </c>
      <c r="H15" s="9">
        <v>183132.095</v>
      </c>
      <c r="I15" s="9">
        <v>198799.82399999999</v>
      </c>
      <c r="J15" s="9">
        <v>223347.76500000001</v>
      </c>
      <c r="K15" s="9">
        <v>245657.12400000001</v>
      </c>
      <c r="L15" s="9">
        <v>256834.52900000001</v>
      </c>
      <c r="M15" s="9">
        <v>259966.511</v>
      </c>
      <c r="N15" s="9">
        <v>282854.201</v>
      </c>
      <c r="O15" s="9">
        <v>311264.70299999998</v>
      </c>
      <c r="P15" s="9">
        <v>306059.38699999999</v>
      </c>
    </row>
    <row r="16" spans="1:20" x14ac:dyDescent="0.25">
      <c r="A16" s="8" t="s">
        <v>17</v>
      </c>
      <c r="B16" s="9">
        <v>84569.559000000096</v>
      </c>
      <c r="C16" s="9">
        <v>94210.615999999995</v>
      </c>
      <c r="D16" s="9">
        <v>106320.534</v>
      </c>
      <c r="E16" s="9">
        <v>112472.30100000001</v>
      </c>
      <c r="F16" s="9">
        <v>121400.666</v>
      </c>
      <c r="G16" s="9">
        <v>124116.86599999999</v>
      </c>
      <c r="H16" s="9">
        <v>147062.663</v>
      </c>
      <c r="I16" s="9">
        <v>180676.764</v>
      </c>
      <c r="J16" s="9">
        <v>196062.859</v>
      </c>
      <c r="K16" s="9">
        <v>220511.53099999999</v>
      </c>
      <c r="L16" s="9">
        <v>242158.44200000001</v>
      </c>
      <c r="M16" s="9">
        <v>253567.38099999999</v>
      </c>
      <c r="N16" s="9">
        <v>257046.448</v>
      </c>
      <c r="O16" s="9">
        <v>279879.84499999997</v>
      </c>
      <c r="P16" s="9">
        <v>309236.984</v>
      </c>
    </row>
    <row r="17" spans="1:16" x14ac:dyDescent="0.25">
      <c r="A17" s="8" t="s">
        <v>18</v>
      </c>
      <c r="B17" s="9">
        <v>81447.199999999997</v>
      </c>
      <c r="C17" s="9">
        <v>81153.535999999993</v>
      </c>
      <c r="D17" s="9">
        <v>90924.086999999898</v>
      </c>
      <c r="E17" s="9">
        <v>103170.762</v>
      </c>
      <c r="F17" s="9">
        <v>109517.045</v>
      </c>
      <c r="G17" s="9">
        <v>118938.51</v>
      </c>
      <c r="H17" s="9">
        <v>121215.194</v>
      </c>
      <c r="I17" s="9">
        <v>144556.28700000001</v>
      </c>
      <c r="J17" s="9">
        <v>177771.04</v>
      </c>
      <c r="K17" s="9">
        <v>193012.09700000001</v>
      </c>
      <c r="L17" s="9">
        <v>216839.97099999999</v>
      </c>
      <c r="M17" s="9">
        <v>238602.215</v>
      </c>
      <c r="N17" s="9">
        <v>250591.601</v>
      </c>
      <c r="O17" s="9">
        <v>253471.83199999999</v>
      </c>
      <c r="P17" s="9">
        <v>276447.03700000001</v>
      </c>
    </row>
    <row r="18" spans="1:16" x14ac:dyDescent="0.25">
      <c r="A18" s="8" t="s">
        <v>19</v>
      </c>
      <c r="B18" s="9">
        <v>73162.817999999999</v>
      </c>
      <c r="C18" s="9">
        <v>77551.460999999996</v>
      </c>
      <c r="D18" s="9">
        <v>77485.353000000003</v>
      </c>
      <c r="E18" s="9">
        <v>87399.431000000099</v>
      </c>
      <c r="F18" s="9">
        <v>100025.143</v>
      </c>
      <c r="G18" s="9">
        <v>106715.03200000001</v>
      </c>
      <c r="H18" s="9">
        <v>115889.66800000001</v>
      </c>
      <c r="I18" s="9">
        <v>118502.46400000001</v>
      </c>
      <c r="J18" s="9">
        <v>141551.41899999999</v>
      </c>
      <c r="K18" s="9">
        <v>174145.198</v>
      </c>
      <c r="L18" s="9">
        <v>188815.633</v>
      </c>
      <c r="M18" s="9">
        <v>212536.21299999999</v>
      </c>
      <c r="N18" s="9">
        <v>234515.46599999999</v>
      </c>
      <c r="O18" s="9">
        <v>246335.364</v>
      </c>
      <c r="P18" s="9">
        <v>249389.68799999999</v>
      </c>
    </row>
    <row r="19" spans="1:16" x14ac:dyDescent="0.25">
      <c r="A19" s="8" t="s">
        <v>20</v>
      </c>
      <c r="B19" s="9">
        <v>63547.845000000001</v>
      </c>
      <c r="C19" s="9">
        <v>68433.11</v>
      </c>
      <c r="D19" s="9">
        <v>73198.497000000003</v>
      </c>
      <c r="E19" s="9">
        <v>73242.922999999995</v>
      </c>
      <c r="F19" s="9">
        <v>83742.774999999994</v>
      </c>
      <c r="G19" s="9">
        <v>96390.099000000002</v>
      </c>
      <c r="H19" s="9">
        <v>102792.349</v>
      </c>
      <c r="I19" s="9">
        <v>112019.071</v>
      </c>
      <c r="J19" s="9">
        <v>114927.59600000001</v>
      </c>
      <c r="K19" s="9">
        <v>137312</v>
      </c>
      <c r="L19" s="9">
        <v>169181.71</v>
      </c>
      <c r="M19" s="9">
        <v>183225.712</v>
      </c>
      <c r="N19" s="9">
        <v>207728.927</v>
      </c>
      <c r="O19" s="9">
        <v>229288.636</v>
      </c>
      <c r="P19" s="9">
        <v>241232.87700000001</v>
      </c>
    </row>
    <row r="20" spans="1:16" x14ac:dyDescent="0.25">
      <c r="A20" s="8" t="s">
        <v>21</v>
      </c>
      <c r="B20" s="9">
        <v>52643.999000000003</v>
      </c>
      <c r="C20" s="9">
        <v>58721.707999999999</v>
      </c>
      <c r="D20" s="9">
        <v>63487.697</v>
      </c>
      <c r="E20" s="9">
        <v>67940.417000000001</v>
      </c>
      <c r="F20" s="9">
        <v>68800.402000000002</v>
      </c>
      <c r="G20" s="9">
        <v>79381.997000000003</v>
      </c>
      <c r="H20" s="9">
        <v>91593.656999999905</v>
      </c>
      <c r="I20" s="9">
        <v>97975.978000000003</v>
      </c>
      <c r="J20" s="9">
        <v>107209.549</v>
      </c>
      <c r="K20" s="9">
        <v>110194.689</v>
      </c>
      <c r="L20" s="9">
        <v>131806.655</v>
      </c>
      <c r="M20" s="9">
        <v>162554.24100000001</v>
      </c>
      <c r="N20" s="9">
        <v>177091.894</v>
      </c>
      <c r="O20" s="9">
        <v>201052.88399999999</v>
      </c>
      <c r="P20" s="9">
        <v>222609.69099999999</v>
      </c>
    </row>
    <row r="21" spans="1:16" x14ac:dyDescent="0.25">
      <c r="A21" s="8" t="s">
        <v>22</v>
      </c>
      <c r="B21" s="9">
        <v>42559.548000000003</v>
      </c>
      <c r="C21" s="9">
        <v>46807.777000000002</v>
      </c>
      <c r="D21" s="9">
        <v>52410.457000000002</v>
      </c>
      <c r="E21" s="9">
        <v>57212.928999999996</v>
      </c>
      <c r="F21" s="9">
        <v>62366.949000000001</v>
      </c>
      <c r="G21" s="9">
        <v>63469.288999999997</v>
      </c>
      <c r="H21" s="9">
        <v>73799.383000000002</v>
      </c>
      <c r="I21" s="9">
        <v>85313.214999999997</v>
      </c>
      <c r="J21" s="9">
        <v>91899.183999999994</v>
      </c>
      <c r="K21" s="9">
        <v>100513.423</v>
      </c>
      <c r="L21" s="9">
        <v>103554.54</v>
      </c>
      <c r="M21" s="9">
        <v>125073.239</v>
      </c>
      <c r="N21" s="9">
        <v>154421.82399999999</v>
      </c>
      <c r="O21" s="9">
        <v>168628.83</v>
      </c>
      <c r="P21" s="9">
        <v>192215.39499999999</v>
      </c>
    </row>
    <row r="22" spans="1:16" x14ac:dyDescent="0.25">
      <c r="A22" s="8" t="s">
        <v>23</v>
      </c>
      <c r="B22" s="9">
        <v>34381.408000000003</v>
      </c>
      <c r="C22" s="9">
        <v>36007.392999999996</v>
      </c>
      <c r="D22" s="9">
        <v>39687.949999999997</v>
      </c>
      <c r="E22" s="9">
        <v>44788.076999999997</v>
      </c>
      <c r="F22" s="9">
        <v>50239.082999999999</v>
      </c>
      <c r="G22" s="9">
        <v>55305.557000000001</v>
      </c>
      <c r="H22" s="9">
        <v>56883.231</v>
      </c>
      <c r="I22" s="9">
        <v>66376.828000000096</v>
      </c>
      <c r="J22" s="9">
        <v>77332.111999999994</v>
      </c>
      <c r="K22" s="9">
        <v>83548.772999999899</v>
      </c>
      <c r="L22" s="9">
        <v>91650.359000000099</v>
      </c>
      <c r="M22" s="9">
        <v>95398.94</v>
      </c>
      <c r="N22" s="9">
        <v>115277.671</v>
      </c>
      <c r="O22" s="9">
        <v>143439.682</v>
      </c>
      <c r="P22" s="9">
        <v>157180.26699999999</v>
      </c>
    </row>
    <row r="23" spans="1:16" x14ac:dyDescent="0.25">
      <c r="A23" s="8" t="s">
        <v>24</v>
      </c>
      <c r="B23" s="9">
        <v>25077.246999999999</v>
      </c>
      <c r="C23" s="9">
        <v>26899.246999999999</v>
      </c>
      <c r="D23" s="9">
        <v>28289.214</v>
      </c>
      <c r="E23" s="9">
        <v>31640.648000000001</v>
      </c>
      <c r="F23" s="9">
        <v>36906.303</v>
      </c>
      <c r="G23" s="9">
        <v>41842.055999999997</v>
      </c>
      <c r="H23" s="9">
        <v>46983.232000000004</v>
      </c>
      <c r="I23" s="9">
        <v>48429.932999999997</v>
      </c>
      <c r="J23" s="9">
        <v>57131.010999999999</v>
      </c>
      <c r="K23" s="9">
        <v>66623.732999999993</v>
      </c>
      <c r="L23" s="9">
        <v>72560.900999999998</v>
      </c>
      <c r="M23" s="9">
        <v>80279.085000000006</v>
      </c>
      <c r="N23" s="9">
        <v>84637.578999999896</v>
      </c>
      <c r="O23" s="9">
        <v>102858.628</v>
      </c>
      <c r="P23" s="9">
        <v>128939.39200000001</v>
      </c>
    </row>
    <row r="24" spans="1:16" x14ac:dyDescent="0.25">
      <c r="A24" s="8" t="s">
        <v>25</v>
      </c>
      <c r="B24" s="9">
        <v>16576.97</v>
      </c>
      <c r="C24" s="9">
        <v>17544.451000000001</v>
      </c>
      <c r="D24" s="9">
        <v>18948.032999999999</v>
      </c>
      <c r="E24" s="9">
        <v>20284.195</v>
      </c>
      <c r="F24" s="9">
        <v>23611.976999999999</v>
      </c>
      <c r="G24" s="9">
        <v>27949.11</v>
      </c>
      <c r="H24" s="9">
        <v>32351.845000000001</v>
      </c>
      <c r="I24" s="9">
        <v>36660.637999999999</v>
      </c>
      <c r="J24" s="9">
        <v>38411.25</v>
      </c>
      <c r="K24" s="9">
        <v>45521.055999999997</v>
      </c>
      <c r="L24" s="9">
        <v>53447.25</v>
      </c>
      <c r="M24" s="9">
        <v>59155.281000000003</v>
      </c>
      <c r="N24" s="9">
        <v>66381.085000000006</v>
      </c>
      <c r="O24" s="9">
        <v>70994.282000000007</v>
      </c>
      <c r="P24" s="9">
        <v>87185.982000000004</v>
      </c>
    </row>
    <row r="25" spans="1:16" x14ac:dyDescent="0.25">
      <c r="A25" s="8" t="s">
        <v>26</v>
      </c>
      <c r="B25" s="9">
        <v>9343.6820000000007</v>
      </c>
      <c r="C25" s="9">
        <v>9942.3320000000094</v>
      </c>
      <c r="D25" s="9">
        <v>10560.571</v>
      </c>
      <c r="E25" s="9">
        <v>11822.536</v>
      </c>
      <c r="F25" s="9">
        <v>13196.023999999999</v>
      </c>
      <c r="G25" s="9">
        <v>15553.781999999999</v>
      </c>
      <c r="H25" s="9">
        <v>19059.998</v>
      </c>
      <c r="I25" s="9">
        <v>22089.399000000001</v>
      </c>
      <c r="J25" s="9">
        <v>25605.102999999999</v>
      </c>
      <c r="K25" s="9">
        <v>27113.53</v>
      </c>
      <c r="L25" s="9">
        <v>32632.504000000001</v>
      </c>
      <c r="M25" s="9">
        <v>38817.843999999997</v>
      </c>
      <c r="N25" s="9">
        <v>43805.841</v>
      </c>
      <c r="O25" s="9">
        <v>50198.620999999999</v>
      </c>
      <c r="P25" s="9">
        <v>54754.940999999999</v>
      </c>
    </row>
    <row r="26" spans="1:16" x14ac:dyDescent="0.25">
      <c r="A26" s="8" t="s">
        <v>27</v>
      </c>
      <c r="B26" s="9">
        <v>3876.7190000000001</v>
      </c>
      <c r="C26" s="9">
        <v>4466.3819999999996</v>
      </c>
      <c r="D26" s="9">
        <v>4791.4930000000004</v>
      </c>
      <c r="E26" s="9">
        <v>5344.8940000000002</v>
      </c>
      <c r="F26" s="9">
        <v>6288.1419999999998</v>
      </c>
      <c r="G26" s="9">
        <v>7159.7960000000003</v>
      </c>
      <c r="H26" s="9">
        <v>8430.2630000000008</v>
      </c>
      <c r="I26" s="9">
        <v>10596.723</v>
      </c>
      <c r="J26" s="9">
        <v>12636.498</v>
      </c>
      <c r="K26" s="9">
        <v>15019.315000000001</v>
      </c>
      <c r="L26" s="9">
        <v>16226.04</v>
      </c>
      <c r="M26" s="9">
        <v>20193.558000000001</v>
      </c>
      <c r="N26" s="9">
        <v>24922.938999999998</v>
      </c>
      <c r="O26" s="9">
        <v>28822.028999999999</v>
      </c>
      <c r="P26" s="9">
        <v>33648.953000000001</v>
      </c>
    </row>
    <row r="27" spans="1:16" x14ac:dyDescent="0.25">
      <c r="A27" s="8" t="s">
        <v>28</v>
      </c>
      <c r="B27" s="9">
        <v>1296.646</v>
      </c>
      <c r="C27" s="9">
        <v>1313.7460000000001</v>
      </c>
      <c r="D27" s="9">
        <v>1558.046</v>
      </c>
      <c r="E27" s="9">
        <v>1774.7370000000001</v>
      </c>
      <c r="F27" s="9">
        <v>2078.9830000000002</v>
      </c>
      <c r="G27" s="9">
        <v>2498.625</v>
      </c>
      <c r="H27" s="9">
        <v>2917.654</v>
      </c>
      <c r="I27" s="9">
        <v>3491.9650000000001</v>
      </c>
      <c r="J27" s="9">
        <v>4569.482</v>
      </c>
      <c r="K27" s="9">
        <v>5638.482</v>
      </c>
      <c r="L27" s="9">
        <v>6934.1729999999998</v>
      </c>
      <c r="M27" s="9">
        <v>7806.0950000000003</v>
      </c>
      <c r="N27" s="9">
        <v>10217.174000000001</v>
      </c>
      <c r="O27" s="9">
        <v>13140.522000000001</v>
      </c>
      <c r="P27" s="9">
        <v>15756.941999999999</v>
      </c>
    </row>
    <row r="28" spans="1:16" x14ac:dyDescent="0.25">
      <c r="A28" s="8" t="s">
        <v>29</v>
      </c>
      <c r="B28" s="9">
        <v>316.51</v>
      </c>
      <c r="C28" s="9">
        <v>296.80099999999999</v>
      </c>
      <c r="D28" s="9">
        <v>308.46100000000001</v>
      </c>
      <c r="E28" s="9">
        <v>389.38299999999998</v>
      </c>
      <c r="F28" s="9">
        <v>461.45499999999998</v>
      </c>
      <c r="G28" s="9">
        <v>563.58399999999995</v>
      </c>
      <c r="H28" s="9">
        <v>707.053</v>
      </c>
      <c r="I28" s="9">
        <v>855.32500000000005</v>
      </c>
      <c r="J28" s="9">
        <v>1044.635</v>
      </c>
      <c r="K28" s="9">
        <v>1419.04</v>
      </c>
      <c r="L28" s="9">
        <v>1813.633</v>
      </c>
      <c r="M28" s="9">
        <v>2340.701</v>
      </c>
      <c r="N28" s="9">
        <v>2791.8580000000002</v>
      </c>
      <c r="O28" s="9">
        <v>3910.7710000000002</v>
      </c>
      <c r="P28" s="9">
        <v>5327.866</v>
      </c>
    </row>
    <row r="29" spans="1:16" x14ac:dyDescent="0.25">
      <c r="A29" s="8" t="s">
        <v>30</v>
      </c>
      <c r="B29" s="9">
        <v>58.606000000000002</v>
      </c>
      <c r="C29" s="9">
        <v>47.271999999999998</v>
      </c>
      <c r="D29" s="9">
        <v>45.901000000000003</v>
      </c>
      <c r="E29" s="9">
        <v>49.616999999999997</v>
      </c>
      <c r="F29" s="9">
        <v>64.956999999999994</v>
      </c>
      <c r="G29" s="9">
        <v>80.412999999999997</v>
      </c>
      <c r="H29" s="9">
        <v>105.77500000000001</v>
      </c>
      <c r="I29" s="9">
        <v>138.428</v>
      </c>
      <c r="J29" s="9">
        <v>171.07599999999999</v>
      </c>
      <c r="K29" s="9">
        <v>209.654</v>
      </c>
      <c r="L29" s="9">
        <v>294.37</v>
      </c>
      <c r="M29" s="9">
        <v>394.06799999999998</v>
      </c>
      <c r="N29" s="9">
        <v>544.51499999999999</v>
      </c>
      <c r="O29" s="9">
        <v>702.65200000000004</v>
      </c>
      <c r="P29" s="9">
        <v>1077.7909999999999</v>
      </c>
    </row>
    <row r="30" spans="1:16" x14ac:dyDescent="0.25">
      <c r="A30" s="8" t="s">
        <v>31</v>
      </c>
      <c r="B30" s="9">
        <v>9.3930000000000007</v>
      </c>
      <c r="C30" s="9">
        <v>6.0619999999999896</v>
      </c>
      <c r="D30" s="9">
        <v>5.0129999999999999</v>
      </c>
      <c r="E30" s="9">
        <v>4.99</v>
      </c>
      <c r="F30" s="9">
        <v>5.60299999999999</v>
      </c>
      <c r="G30" s="9">
        <v>7.52</v>
      </c>
      <c r="H30" s="9">
        <v>10.163</v>
      </c>
      <c r="I30" s="9">
        <v>13.907999999999999</v>
      </c>
      <c r="J30" s="9">
        <v>18.276</v>
      </c>
      <c r="K30" s="9">
        <v>22.413</v>
      </c>
      <c r="L30" s="9">
        <v>27.268999999999998</v>
      </c>
      <c r="M30" s="9">
        <v>39.344000000000001</v>
      </c>
      <c r="N30" s="9">
        <v>56.761000000000003</v>
      </c>
      <c r="O30" s="9">
        <v>84.65</v>
      </c>
      <c r="P30" s="9">
        <v>124.14400000000001</v>
      </c>
    </row>
  </sheetData>
  <mergeCells count="1">
    <mergeCell ref="S1:T1"/>
  </mergeCells>
  <hyperlinks>
    <hyperlink ref="T2" r:id="rId1" xr:uid="{3D488752-BCC7-4339-BC4C-0DDC7F11255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CCB74-8832-47EC-AEE7-85BB11CB5272}">
  <ds:schemaRefs>
    <ds:schemaRef ds:uri="75e9a809-be29-4265-ba67-bc5a84a21df3"/>
    <ds:schemaRef ds:uri="http://purl.org/dc/elements/1.1/"/>
    <ds:schemaRef ds:uri="http://schemas.microsoft.com/office/2006/metadata/properties"/>
    <ds:schemaRef ds:uri="af41d707-9994-4d63-93dc-323777c46aed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868D420-7B98-4A7B-AEC9-096215E3C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21F3-2949-4DE5-B5A7-19B2CC5D7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UN Male age group pop future</vt:lpstr>
      <vt:lpstr>UN Female age group pop future</vt:lpstr>
      <vt:lpstr>UN Female age group population</vt:lpstr>
      <vt:lpstr>UN Male age group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Joshua Broekhuizen</cp:lastModifiedBy>
  <dcterms:created xsi:type="dcterms:W3CDTF">2021-07-14T14:38:51Z</dcterms:created>
  <dcterms:modified xsi:type="dcterms:W3CDTF">2021-07-15T14:37:34Z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