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calvincollege-my.sharepoint.com/personal/jrb83_calvin_edu/Documents/Summer 2021 Research/Chapter 8/"/>
    </mc:Choice>
  </mc:AlternateContent>
  <xr:revisionPtr revIDLastSave="317" documentId="8_{BE969E48-2822-4E74-AF1B-2429552FBDB7}" xr6:coauthVersionLast="47" xr6:coauthVersionMax="47" xr10:uidLastSave="{0E06ABFD-4CD7-46F3-8FCF-FA7D99A686A0}"/>
  <bookViews>
    <workbookView xWindow="-120" yWindow="-120" windowWidth="20730" windowHeight="11160" activeTab="1" xr2:uid="{BB120064-6D2A-46DC-BFD0-EB553D08630F}"/>
  </bookViews>
  <sheets>
    <sheet name="data to plot" sheetId="1" r:id="rId1"/>
    <sheet name="BTS 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2"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38"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74"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10"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46"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182"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18"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54" i="1"/>
  <c r="A291" i="1"/>
  <c r="A292" i="1"/>
  <c r="A293" i="1"/>
  <c r="A294" i="1"/>
  <c r="A290" i="1"/>
  <c r="A296" i="1"/>
  <c r="A297" i="1"/>
  <c r="A298" i="1"/>
  <c r="A299" i="1"/>
  <c r="A295" i="1"/>
  <c r="C299" i="1"/>
  <c r="C298" i="1"/>
  <c r="C297" i="1"/>
  <c r="C296" i="1"/>
  <c r="C295" i="1"/>
  <c r="C294" i="1"/>
  <c r="C293" i="1"/>
  <c r="C292" i="1"/>
  <c r="C291" i="1"/>
  <c r="C290" i="1"/>
  <c r="B299" i="1"/>
  <c r="B298" i="1"/>
  <c r="B297" i="1"/>
  <c r="B296" i="1"/>
  <c r="B295" i="1"/>
  <c r="B294" i="1"/>
  <c r="B293" i="1"/>
  <c r="B292" i="1"/>
  <c r="B291" i="1"/>
  <c r="B290" i="1"/>
  <c r="C254" i="1" a="1"/>
  <c r="C254" i="1" s="1"/>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 i="3"/>
  <c r="C218" i="1" s="1" a="1"/>
  <c r="C218" i="1" s="1"/>
  <c r="M3"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4" i="3"/>
  <c r="M5" i="3"/>
  <c r="M6" i="3"/>
  <c r="M7" i="3"/>
  <c r="C186" i="1" s="1" a="1"/>
  <c r="C186" i="1" s="1"/>
  <c r="C112" i="1" a="1"/>
  <c r="C112" i="1" s="1"/>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 i="3"/>
  <c r="C76" i="1" a="1"/>
  <c r="C76" i="1" s="1"/>
  <c r="C38" i="1" a="1"/>
  <c r="C38" i="1" s="1"/>
  <c r="B254" i="1" a="1"/>
  <c r="B254" i="1" s="1"/>
  <c r="B218" i="1" a="1"/>
  <c r="B218" i="1" s="1"/>
  <c r="B182" i="1" a="1"/>
  <c r="B182" i="1" s="1"/>
  <c r="B146" i="1" a="1"/>
  <c r="B146" i="1" s="1"/>
  <c r="B110" i="1" a="1"/>
  <c r="B110" i="1" s="1"/>
  <c r="B74" i="1" a="1"/>
  <c r="B74" i="1" s="1"/>
  <c r="B38" i="1" a="1"/>
  <c r="B38" i="1" s="1"/>
  <c r="C2" i="1" a="1"/>
  <c r="C2" i="1" s="1"/>
  <c r="B2" i="1" a="1"/>
  <c r="B2" i="1" s="1"/>
  <c r="C146" i="1" l="1" a="1"/>
  <c r="C14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<sst xmlns="http://schemas.openxmlformats.org/spreadsheetml/2006/main" count="255" uniqueCount="98">
  <si>
    <t>Source Information</t>
  </si>
  <si>
    <t>Date accessed</t>
  </si>
  <si>
    <t>.bib Citation</t>
  </si>
  <si>
    <t>Web Source</t>
  </si>
  <si>
    <t>@misc{BTS:2021,</t>
  </si>
  <si>
    <t>author = {Bureau of Transportation Statistics},</t>
  </si>
  <si>
    <t>year = {2021},</t>
  </si>
  <si>
    <t xml:space="preserve">Table 1-40:  U.S. Passenger-Miles (Millions) </t>
  </si>
  <si>
    <t>Air</t>
  </si>
  <si>
    <t>U.S. air carrier, certificated, domestic, all services</t>
  </si>
  <si>
    <t>General aviation</t>
  </si>
  <si>
    <t>U</t>
  </si>
  <si>
    <t>N</t>
  </si>
  <si>
    <t>Highway, total</t>
  </si>
  <si>
    <t>Truck, combination</t>
  </si>
  <si>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</si>
  <si>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</si>
  <si>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</si>
  <si>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</si>
  <si>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t>Heavy rail</t>
  </si>
  <si>
    <r>
      <t>Trolley bus</t>
    </r>
    <r>
      <rPr>
        <vertAlign val="superscript"/>
        <sz val="11"/>
        <rFont val="Arial Narrow"/>
        <family val="2"/>
      </rPr>
      <t>c</t>
    </r>
  </si>
  <si>
    <t>Commuter rail</t>
  </si>
  <si>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</si>
  <si>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</si>
  <si>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</si>
  <si>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</si>
  <si>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</si>
  <si>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</si>
  <si>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</si>
  <si>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</si>
  <si>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</si>
  <si>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</si>
  <si>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</si>
  <si>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</si>
  <si>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</si>
  <si>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</si>
  <si>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NOTES</t>
  </si>
  <si>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</si>
  <si>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</si>
  <si>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</si>
  <si>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</si>
  <si>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The FHWA estimates national trends by using State reported Highway Performance and Monitoring System (HPMS) data, fuel consumption data, vehicle registration data, other data such as the R. L. Polk vehicle data, and a host of modeling techniques.</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</si>
  <si>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</si>
  <si>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</si>
  <si>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r>
      <t xml:space="preserve">Transit </t>
    </r>
    <r>
      <rPr>
        <sz val="9"/>
        <rFont val="Arial"/>
        <family val="2"/>
      </rPr>
      <t>data from 1996 and after are not comparable to the data for earlier years or to the data published in previous editions of the report due to different data sources used.</t>
    </r>
  </si>
  <si>
    <t>Numbers may not add to totals due to rounding.</t>
  </si>
  <si>
    <t>This edition of table 1-40 is not comparable to previous versions of this table.</t>
  </si>
  <si>
    <t>SOURCES</t>
  </si>
  <si>
    <t>Air:</t>
  </si>
  <si>
    <t>All data except General aviation:</t>
  </si>
  <si>
    <r>
      <t xml:space="preserve">1960: Civil Aeronautics Board, </t>
    </r>
    <r>
      <rPr>
        <i/>
        <sz val="9"/>
        <rFont val="Arial"/>
        <family val="2"/>
      </rPr>
      <t xml:space="preserve">Handbook of Airline Statistics, 1969 </t>
    </r>
    <r>
      <rPr>
        <sz val="9"/>
        <rFont val="Arial"/>
        <family val="2"/>
      </rPr>
      <t>(Washington, DC: 1970), part III, table 2.</t>
    </r>
  </si>
  <si>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</si>
  <si>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</si>
  <si>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</si>
  <si>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</si>
  <si>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</si>
  <si>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Highway:</t>
  </si>
  <si>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</si>
  <si>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</si>
  <si>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</si>
  <si>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t>All other data:</t>
  </si>
  <si>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</si>
  <si>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</si>
  <si>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t>Transit:</t>
  </si>
  <si>
    <t>Ferryboat:</t>
  </si>
  <si>
    <t>1992: American Public Transit Association, personal communication, July 19, 2000.</t>
  </si>
  <si>
    <t>1993-95: American Public Transit Association, personal communication, Aug. 13, 2001.</t>
  </si>
  <si>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</si>
  <si>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</si>
  <si>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</si>
  <si>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</si>
  <si>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</si>
  <si>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</si>
  <si>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1960-80: Association of American Railroads, </t>
    </r>
    <r>
      <rPr>
        <i/>
        <sz val="9"/>
        <rFont val="Arial"/>
        <family val="2"/>
      </rPr>
      <t>Railroad Facts</t>
    </r>
    <r>
      <rPr>
        <sz val="9"/>
        <rFont val="Arial"/>
        <family val="2"/>
      </rPr>
      <t xml:space="preserve"> (Washington, DC: Annual Issues).</t>
    </r>
  </si>
  <si>
    <r>
      <t>1985: Amtrak,</t>
    </r>
    <r>
      <rPr>
        <i/>
        <sz val="9"/>
        <rFont val="Arial"/>
        <family val="2"/>
      </rPr>
      <t xml:space="preserve"> Amtrak FY95 Annual Report </t>
    </r>
    <r>
      <rPr>
        <sz val="9"/>
        <rFont val="Arial"/>
        <family val="2"/>
      </rPr>
      <t xml:space="preserve">(Washington, DC: 1996), Statistical Appendix, page 4. </t>
    </r>
  </si>
  <si>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</si>
  <si>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</si>
  <si>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</si>
  <si>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</si>
  <si>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https://www.bts.gov/content/us-passenger-miles</t>
  </si>
  <si>
    <t>Bdsk-Url-1 = {https://www.bts.gov/content/us-passenger-miles}}</t>
  </si>
  <si>
    <t>title = {U.S. Passenger-Miles},</t>
  </si>
  <si>
    <t>Year</t>
  </si>
  <si>
    <t>Mode_of_Transportation</t>
  </si>
  <si>
    <t>Passenger_Miles</t>
  </si>
  <si>
    <t>Light duty vehicle, short wheel base</t>
  </si>
  <si>
    <t>Motorcycle</t>
  </si>
  <si>
    <t>Light duty vehicle, long wheel base</t>
  </si>
  <si>
    <t>Truck, single-unit 2-axle 6-tire or more</t>
  </si>
  <si>
    <t>Bus</t>
  </si>
  <si>
    <t>Trucks (total)</t>
  </si>
  <si>
    <t>Bus (total)</t>
  </si>
  <si>
    <t>Rail (total)</t>
  </si>
  <si>
    <t>Intercity/Amtrak</t>
  </si>
  <si>
    <t>Walking</t>
  </si>
  <si>
    <t>Cycling</t>
  </si>
  <si>
    <t xml:space="preserve">Note: we discussed making "total" colums, the footnotes suggest not doing this. </t>
  </si>
  <si>
    <t>Note: categories were redefined in 2008, causing the jumps seen in the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</si>
</sst>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0.00_)"/>
    <numFmt numFmtId="165" formatCode="#,##0_)"/>
    <numFmt numFmtId="166" formatCode="&quot;(R)&quot;\ #,##0;&quot;(R) -&quot;#,##0;&quot;(R) &quot;\ 0"/>
  </numFmts>
  <fonts count="48">
    <font>
      <sz val="11"/>
      <color theme="1"/>
      <name val="Calibri"/>
      <family val="2"/>
      <scheme val="minor"/>
    </font>
    <font>
      <u/>
      <sz val="11"/>
      <color theme="10"/>
      <name val="Calibri"/>
      <family val="2"/>
      <scheme val="minor"/>
    </font>
    <font>
      <sz val="11"/>
      <color theme="1"/>
      <name val="Calibri"/>
      <family val="2"/>
      <scheme val="minor"/>
    </font>
    <font>
      <sz val="10"/>
      <name val="Arial"/>
      <family val="2"/>
    </font>
    <font>
      <sz val="12"/>
      <name val="Helv"/>
    </font>
    <font>
      <sz val="10"/>
      <name val="Arial"/>
      <family val="2"/>
    </font>
    <font>
      <b/>
      <sz val="12"/>
      <name val="Helv"/>
    </font>
    <font>
      <sz val="10"/>
      <name val="Helv"/>
    </font>
    <font>
      <sz val="9"/>
      <name val="Helv"/>
    </font>
    <font>
      <vertAlign val="superscript"/>
      <sz val="12"/>
      <name val="Helv"/>
    </font>
    <font>
      <b/>
      <sz val="10"/>
      <name val="Helv"/>
    </font>
    <font>
      <b/>
      <sz val="9"/>
      <name val="Helv"/>
    </font>
    <font>
      <sz val="8.5"/>
      <name val="Helv"/>
    </font>
    <font>
      <sz val="8"/>
      <name val="Helv"/>
    </font>
    <font>
      <b/>
      <sz val="14"/>
      <name val="Helv"/>
    </font>
    <font>
      <b/>
      <sz val="10"/>
      <name val="Helv"/>
      <family val="2"/>
    </font>
    <font>
      <sz val="10"/>
      <name val="Helv"/>
      <family val="2"/>
    </font>
    <font>
      <vertAlign val="superscript"/>
      <sz val="12"/>
      <name val="Helv"/>
      <family val="2"/>
    </font>
    <font>
      <sz val="8"/>
      <name val="Helv"/>
      <family val="2"/>
    </font>
    <font>
      <b/>
      <sz val="12"/>
      <name val="Arial"/>
      <family val="2"/>
    </font>
    <font>
      <b/>
      <sz val="11"/>
      <name val="Arial Narrow"/>
      <family val="2"/>
    </font>
    <font>
      <sz val="11"/>
      <name val="Arial Narrow"/>
      <family val="2"/>
    </font>
    <font>
      <vertAlign val="superscrip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1"/>
      <color indexed="8"/>
      <name val="Calibri"/>
      <family val="2"/>
    </font>
    <font>
      <sz val="18"/>
      <name val="P-AVGARD"/>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indexed="12"/>
      <name val="Arial"/>
      <family val="2"/>
    </font>
    <font>
      <sz val="10"/>
      <name val="P-AVGARD"/>
    </font>
  </fonts>
  <fills count="28">
    <fill>
      <patternFill patternType="none"/>
    </fill>
    <fill>
      <patternFill patternType="gray125"/>
    </fill>
    <fill>
      <patternFill patternType="solid">
        <fgColor rgb="FFFFFFCC"/>
      </patternFill>
    </fill>
    <fill>
      <patternFill patternType="solid">
        <fgColor indexed="22"/>
        <bgColor indexed="9"/>
      </patternFill>
    </fill>
    <fill>
      <patternFill patternType="solid">
        <fgColor indexed="22"/>
        <bgColor indexed="5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46">
    <xf numFmtId="0" fontId="0" fillId="0" borderId="0"/>
    <xf numFmtId="0" fontId="1" fillId="0" borderId="0" applyNumberFormat="0" applyFill="0" applyBorder="0" applyAlignment="0" applyProtection="0"/>
    <xf numFmtId="0" fontId="3" fillId="0" borderId="0"/>
    <xf numFmtId="0" fontId="4" fillId="0" borderId="0">
      <alignment horizontal="center" vertical="center" wrapText="1"/>
    </xf>
    <xf numFmtId="0" fontId="6" fillId="0" borderId="0">
      <alignment horizontal="left" vertical="center" wrapText="1"/>
    </xf>
    <xf numFmtId="164" fontId="7" fillId="0" borderId="2" applyNumberFormat="0" applyFill="0">
      <alignment horizontal="right"/>
    </xf>
    <xf numFmtId="165" fontId="8" fillId="0" borderId="2">
      <alignment horizontal="right" vertical="center"/>
    </xf>
    <xf numFmtId="49" fontId="9" fillId="0" borderId="2">
      <alignment horizontal="left" vertical="center"/>
    </xf>
    <xf numFmtId="164" fontId="7" fillId="0" borderId="2" applyNumberFormat="0" applyFill="0">
      <alignment horizontal="right"/>
    </xf>
    <xf numFmtId="0" fontId="10" fillId="0" borderId="2">
      <alignment horizontal="left"/>
    </xf>
    <xf numFmtId="0" fontId="11" fillId="0" borderId="3">
      <alignment horizontal="right" vertical="center"/>
    </xf>
    <xf numFmtId="0" fontId="12" fillId="0" borderId="2">
      <alignment horizontal="left" vertical="center"/>
    </xf>
    <xf numFmtId="0" fontId="7" fillId="0" borderId="2">
      <alignment horizontal="left" vertical="center"/>
    </xf>
    <xf numFmtId="0" fontId="10" fillId="0" borderId="2">
      <alignment horizontal="left"/>
    </xf>
    <xf numFmtId="0" fontId="10" fillId="3" borderId="0">
      <alignment horizontal="centerContinuous" wrapText="1"/>
    </xf>
    <xf numFmtId="49" fontId="10" fillId="3" borderId="4">
      <alignment horizontal="left" vertical="center"/>
    </xf>
    <xf numFmtId="0" fontId="10" fillId="3" borderId="0">
      <alignment horizontal="centerContinuous" vertical="center" wrapText="1"/>
    </xf>
    <xf numFmtId="0" fontId="5" fillId="0" borderId="0"/>
    <xf numFmtId="3" fontId="8" fillId="0" borderId="0">
      <alignment horizontal="left" vertical="center"/>
    </xf>
    <xf numFmtId="0" fontId="4" fillId="0" borderId="0">
      <alignment horizontal="left" vertical="center"/>
    </xf>
    <xf numFmtId="0" fontId="13" fillId="0" borderId="0">
      <alignment horizontal="right"/>
    </xf>
    <xf numFmtId="49" fontId="13" fillId="0" borderId="0">
      <alignment horizontal="center"/>
    </xf>
    <xf numFmtId="0" fontId="9" fillId="0" borderId="0">
      <alignment horizontal="right"/>
    </xf>
    <xf numFmtId="0" fontId="13" fillId="0" borderId="0">
      <alignment horizontal="left"/>
    </xf>
    <xf numFmtId="49" fontId="8" fillId="0" borderId="0">
      <alignment horizontal="left" vertical="center"/>
    </xf>
    <xf numFmtId="49" fontId="9" fillId="0" borderId="2">
      <alignment horizontal="left"/>
    </xf>
    <xf numFmtId="164" fontId="8" fillId="0" borderId="0" applyNumberFormat="0">
      <alignment horizontal="right"/>
    </xf>
    <xf numFmtId="0" fontId="11" fillId="4" borderId="0">
      <alignment horizontal="centerContinuous" vertical="center" wrapText="1"/>
    </xf>
    <xf numFmtId="0" fontId="11" fillId="0" borderId="5">
      <alignment horizontal="left" vertical="center"/>
    </xf>
    <xf numFmtId="0" fontId="14" fillId="0" borderId="0">
      <alignment horizontal="left" vertical="top"/>
    </xf>
    <xf numFmtId="0" fontId="10" fillId="0" borderId="0">
      <alignment horizontal="left"/>
    </xf>
    <xf numFmtId="0" fontId="6" fillId="0" borderId="0">
      <alignment horizontal="left"/>
    </xf>
    <xf numFmtId="0" fontId="7" fillId="0" borderId="0">
      <alignment horizontal="left"/>
    </xf>
    <xf numFmtId="0" fontId="14" fillId="0" borderId="0">
      <alignment horizontal="left" vertical="top"/>
    </xf>
    <xf numFmtId="0" fontId="6" fillId="0" borderId="0">
      <alignment horizontal="left"/>
    </xf>
    <xf numFmtId="0" fontId="7" fillId="0" borderId="0">
      <alignment horizontal="left"/>
    </xf>
    <xf numFmtId="49" fontId="8" fillId="0" borderId="2">
      <alignment horizontal="left"/>
    </xf>
    <xf numFmtId="0" fontId="11" fillId="0" borderId="3">
      <alignment horizontal="left"/>
    </xf>
    <xf numFmtId="0" fontId="10" fillId="0" borderId="0">
      <alignment horizontal="left" vertical="center"/>
    </xf>
    <xf numFmtId="49" fontId="13" fillId="0" borderId="2">
      <alignment horizontal="left"/>
    </xf>
    <xf numFmtId="0" fontId="15" fillId="0" borderId="2">
      <alignment horizontal="left"/>
    </xf>
    <xf numFmtId="164" fontId="16" fillId="0" borderId="2" applyNumberFormat="0" applyFill="0">
      <alignment horizontal="right"/>
    </xf>
    <xf numFmtId="0" fontId="17" fillId="0" borderId="0">
      <alignment horizontal="right"/>
    </xf>
    <xf numFmtId="0" fontId="18" fillId="0" borderId="0">
      <alignment horizontal="left"/>
    </xf>
    <xf numFmtId="0" fontId="2" fillId="0" borderId="0"/>
    <xf numFmtId="0" fontId="2" fillId="0" borderId="0"/>
    <xf numFmtId="43" fontId="2" fillId="0" borderId="0" applyFont="0" applyFill="0" applyBorder="0" applyAlignment="0" applyProtection="0"/>
    <xf numFmtId="43" fontId="5" fillId="0" borderId="0" applyFont="0" applyFill="0" applyBorder="0" applyAlignment="0" applyProtection="0"/>
    <xf numFmtId="43" fontId="28" fillId="0" borderId="0" applyFont="0" applyFill="0" applyBorder="0" applyAlignment="0" applyProtection="0"/>
    <xf numFmtId="0" fontId="5" fillId="0" borderId="0"/>
    <xf numFmtId="0" fontId="2" fillId="0" borderId="0"/>
    <xf numFmtId="0" fontId="2" fillId="0" borderId="0"/>
    <xf numFmtId="9" fontId="2" fillId="0" borderId="0" applyFont="0" applyFill="0" applyBorder="0" applyAlignment="0" applyProtection="0"/>
    <xf numFmtId="9" fontId="5" fillId="0" borderId="0" applyFont="0" applyFill="0" applyBorder="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5" fillId="0" borderId="0"/>
    <xf numFmtId="0" fontId="29" fillId="0" borderId="0"/>
    <xf numFmtId="0" fontId="5" fillId="0" borderId="0"/>
    <xf numFmtId="0" fontId="2" fillId="0" borderId="0"/>
    <xf numFmtId="0" fontId="2" fillId="0" borderId="0"/>
    <xf numFmtId="0" fontId="5" fillId="0" borderId="0"/>
    <xf numFmtId="0" fontId="5" fillId="0" borderId="0"/>
    <xf numFmtId="9"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2" borderId="1" applyNumberFormat="0" applyFont="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8" borderId="0" applyNumberFormat="0" applyBorder="0" applyAlignment="0" applyProtection="0"/>
    <xf numFmtId="0" fontId="28" fillId="11" borderId="0" applyNumberFormat="0" applyBorder="0" applyAlignment="0" applyProtection="0"/>
    <xf numFmtId="0" fontId="28" fillId="14" borderId="0" applyNumberFormat="0" applyBorder="0" applyAlignment="0" applyProtection="0"/>
    <xf numFmtId="0" fontId="30" fillId="15"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22" borderId="0" applyNumberFormat="0" applyBorder="0" applyAlignment="0" applyProtection="0"/>
    <xf numFmtId="0" fontId="31" fillId="6" borderId="0" applyNumberFormat="0" applyBorder="0" applyAlignment="0" applyProtection="0"/>
    <xf numFmtId="0" fontId="32" fillId="23" borderId="9" applyNumberFormat="0" applyAlignment="0" applyProtection="0"/>
    <xf numFmtId="0" fontId="33" fillId="24" borderId="10" applyNumberFormat="0" applyAlignment="0" applyProtection="0"/>
    <xf numFmtId="44" fontId="5" fillId="0" borderId="0" applyFont="0" applyFill="0" applyBorder="0" applyAlignment="0" applyProtection="0"/>
    <xf numFmtId="0" fontId="34" fillId="0" borderId="0" applyNumberFormat="0" applyFill="0" applyBorder="0" applyAlignment="0" applyProtection="0"/>
    <xf numFmtId="0" fontId="35" fillId="7" borderId="0" applyNumberFormat="0" applyBorder="0" applyAlignment="0" applyProtection="0"/>
    <xf numFmtId="0" fontId="36" fillId="0" borderId="11" applyNumberFormat="0" applyFill="0" applyAlignment="0" applyProtection="0"/>
    <xf numFmtId="0" fontId="37" fillId="0" borderId="12" applyNumberFormat="0" applyFill="0" applyAlignment="0" applyProtection="0"/>
    <xf numFmtId="0" fontId="38" fillId="0" borderId="13" applyNumberFormat="0" applyFill="0" applyAlignment="0" applyProtection="0"/>
    <xf numFmtId="0" fontId="38" fillId="0" borderId="0" applyNumberFormat="0" applyFill="0" applyBorder="0" applyAlignment="0" applyProtection="0"/>
    <xf numFmtId="0" fontId="39" fillId="10" borderId="9" applyNumberFormat="0" applyAlignment="0" applyProtection="0"/>
    <xf numFmtId="0" fontId="40" fillId="0" borderId="14" applyNumberFormat="0" applyFill="0" applyAlignment="0" applyProtection="0"/>
    <xf numFmtId="0" fontId="41" fillId="2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26" borderId="15" applyNumberFormat="0" applyFont="0" applyAlignment="0" applyProtection="0"/>
    <xf numFmtId="0" fontId="42" fillId="23" borderId="16" applyNumberFormat="0" applyAlignment="0" applyProtection="0"/>
    <xf numFmtId="9" fontId="5" fillId="0" borderId="0" applyFont="0" applyFill="0" applyBorder="0" applyAlignment="0" applyProtection="0"/>
    <xf numFmtId="0" fontId="43" fillId="0" borderId="0" applyNumberFormat="0" applyFill="0" applyBorder="0" applyAlignment="0" applyProtection="0"/>
    <xf numFmtId="0" fontId="44" fillId="0" borderId="17"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37" fontId="47" fillId="0" borderId="0"/>
    <xf numFmtId="0" fontId="47" fillId="0" borderId="0"/>
  </cellStyleXfs>
  <cellXfs count="74">
    <xf numFmtId="0" fontId="0" fillId="0" borderId="0" xfId="0"/>
    <xf numFmtId="0" fontId="1" fillId="0" borderId="0" xfId="1"/>
    <xf numFmtId="14" fontId="0" fillId="0" borderId="0" xfId="0" applyNumberFormat="1"/>
    <xf numFmtId="0" fontId="0" fillId="0" borderId="0" xfId="0" quotePrefix="1"/>
    <xf numFmtId="49" fontId="24" fillId="0" borderId="0" xfId="2" applyNumberFormat="1" applyFont="1" applyFill="1" applyAlignment="1"/>
    <xf numFmtId="49" fontId="25" fillId="0" borderId="0" xfId="2" applyNumberFormat="1" applyFont="1" applyFill="1" applyAlignment="1"/>
    <xf numFmtId="0" fontId="27" fillId="0" borderId="0" xfId="42" applyFont="1" applyFill="1" applyAlignment="1"/>
    <xf numFmtId="0" fontId="24" fillId="0" borderId="0" xfId="42" applyFont="1" applyFill="1" applyAlignment="1"/>
    <xf numFmtId="0" fontId="27" fillId="0" borderId="0" xfId="2" applyFont="1" applyFill="1" applyAlignment="1"/>
    <xf numFmtId="0" fontId="25" fillId="0" borderId="0" xfId="43" applyNumberFormat="1" applyFont="1" applyFill="1" applyAlignment="1">
      <alignment horizontal="left"/>
    </xf>
    <xf numFmtId="0" fontId="24" fillId="0" borderId="8" xfId="42" applyFont="1" applyFill="1" applyBorder="1" applyAlignment="1"/>
    <xf numFmtId="4" fontId="5" fillId="0" borderId="0" xfId="2" applyNumberFormat="1" applyFont="1" applyFill="1" applyAlignment="1"/>
    <xf numFmtId="0" fontId="26" fillId="0" borderId="0" xfId="43" applyFont="1" applyFill="1" applyAlignment="1"/>
    <xf numFmtId="3" fontId="5" fillId="0" borderId="0" xfId="2" applyNumberFormat="1" applyFont="1" applyFill="1" applyAlignment="1"/>
    <xf numFmtId="0" fontId="26" fillId="0" borderId="0" xfId="23" applyFont="1" applyFill="1" applyAlignment="1">
      <alignment horizontal="left"/>
    </xf>
    <xf numFmtId="0" fontId="26" fillId="0" borderId="0" xfId="43" applyNumberFormat="1" applyFont="1" applyFill="1" applyAlignment="1"/>
    <xf numFmtId="0" fontId="25" fillId="0" borderId="0" xfId="43" applyNumberFormat="1" applyFont="1" applyFill="1" applyAlignment="1"/>
    <xf numFmtId="0" fontId="25" fillId="0" borderId="0" xfId="2" applyNumberFormat="1" applyFont="1" applyFill="1" applyAlignment="1"/>
    <xf numFmtId="0" fontId="19" fillId="0" borderId="6" xfId="2" applyFont="1" applyFill="1" applyBorder="1" applyAlignment="1">
      <alignment horizontal="left"/>
    </xf>
    <xf numFmtId="49" fontId="27" fillId="0" borderId="0" xfId="2" applyNumberFormat="1" applyFont="1" applyFill="1" applyAlignment="1"/>
    <xf numFmtId="0" fontId="24" fillId="0" borderId="0" xfId="43" applyNumberFormat="1" applyFont="1" applyFill="1" applyAlignment="1"/>
    <xf numFmtId="3" fontId="5" fillId="0" borderId="0" xfId="2" applyNumberFormat="1" applyFont="1" applyFill="1" applyBorder="1" applyAlignment="1"/>
    <xf numFmtId="0" fontId="0" fillId="0" borderId="0" xfId="0" applyAlignment="1"/>
    <xf numFmtId="0" fontId="20" fillId="0" borderId="7" xfId="2" applyFont="1" applyFill="1" applyBorder="1" applyAlignment="1">
      <alignment horizontal="center"/>
    </xf>
    <xf numFmtId="0" fontId="20" fillId="0" borderId="7" xfId="40" applyNumberFormat="1" applyFont="1" applyFill="1" applyBorder="1" applyAlignment="1">
      <alignment horizontal="center"/>
    </xf>
    <xf numFmtId="1" fontId="20" fillId="0" borderId="7" xfId="2" applyNumberFormat="1" applyFont="1" applyFill="1" applyBorder="1" applyAlignment="1">
      <alignment horizontal="center"/>
    </xf>
    <xf numFmtId="3" fontId="20" fillId="0" borderId="0" xfId="41" applyNumberFormat="1" applyFont="1" applyFill="1" applyBorder="1" applyAlignment="1">
      <alignment horizontal="left"/>
    </xf>
    <xf numFmtId="3" fontId="20" fillId="0" borderId="0" xfId="41" applyNumberFormat="1" applyFont="1" applyFill="1" applyBorder="1" applyAlignment="1">
      <alignment horizontal="right"/>
    </xf>
    <xf numFmtId="166" fontId="20" fillId="0" borderId="0" xfId="2" applyNumberFormat="1" applyFont="1" applyFill="1" applyBorder="1" applyAlignment="1">
      <alignment horizontal="right"/>
    </xf>
    <xf numFmtId="3" fontId="21" fillId="0" borderId="0" xfId="41" applyNumberFormat="1" applyFont="1" applyFill="1" applyBorder="1" applyAlignment="1">
      <alignment horizontal="left" indent="1"/>
    </xf>
    <xf numFmtId="3" fontId="21" fillId="0" borderId="0" xfId="41" applyNumberFormat="1" applyFont="1" applyFill="1" applyBorder="1" applyAlignment="1">
      <alignment horizontal="right"/>
    </xf>
    <xf numFmtId="3" fontId="21" fillId="0" borderId="0" xfId="2" applyNumberFormat="1" applyFont="1" applyFill="1" applyBorder="1" applyAlignment="1">
      <alignment horizontal="right"/>
    </xf>
    <xf numFmtId="0" fontId="20" fillId="0" borderId="0" xfId="2" applyFont="1" applyFill="1" applyBorder="1"/>
    <xf numFmtId="3" fontId="20" fillId="0" borderId="0" xfId="2" applyNumberFormat="1" applyFont="1" applyFill="1" applyBorder="1" applyAlignment="1"/>
    <xf numFmtId="3" fontId="21" fillId="0" borderId="0" xfId="41" applyNumberFormat="1" applyFont="1" applyFill="1" applyBorder="1" applyAlignment="1">
      <alignment horizontal="left" vertical="top" indent="1"/>
    </xf>
    <xf numFmtId="3" fontId="21" fillId="0" borderId="0" xfId="2" applyNumberFormat="1" applyFont="1" applyFill="1" applyAlignment="1">
      <alignment horizontal="right"/>
    </xf>
    <xf numFmtId="0" fontId="21" fillId="0" borderId="0" xfId="41" applyNumberFormat="1" applyFont="1" applyFill="1" applyBorder="1" applyAlignment="1">
      <alignment horizontal="right"/>
    </xf>
    <xf numFmtId="0" fontId="20" fillId="0" borderId="0" xfId="2" applyFont="1" applyFill="1" applyBorder="1" applyAlignment="1">
      <alignment horizontal="left"/>
    </xf>
    <xf numFmtId="0" fontId="21" fillId="0" borderId="0" xfId="2" applyFont="1" applyFill="1" applyBorder="1"/>
    <xf numFmtId="0" fontId="25" fillId="0" borderId="0" xfId="2" applyFont="1" applyFill="1"/>
    <xf numFmtId="3" fontId="5" fillId="0" borderId="0" xfId="2" applyNumberFormat="1" applyFont="1" applyFill="1"/>
    <xf numFmtId="3" fontId="20" fillId="0" borderId="0" xfId="2" applyNumberFormat="1" applyFont="1" applyFill="1" applyBorder="1" applyAlignment="1">
      <alignment horizontal="right"/>
    </xf>
    <xf numFmtId="0" fontId="21" fillId="0" borderId="0" xfId="2" applyFont="1" applyFill="1"/>
    <xf numFmtId="3" fontId="5" fillId="0" borderId="0" xfId="2" applyNumberFormat="1" applyFont="1" applyFill="1" applyBorder="1"/>
    <xf numFmtId="3" fontId="21" fillId="0" borderId="0" xfId="2" applyNumberFormat="1" applyFont="1" applyFill="1"/>
    <xf numFmtId="0" fontId="25" fillId="0" borderId="0" xfId="2" applyFont="1" applyFill="1" applyAlignment="1">
      <alignment horizontal="center"/>
    </xf>
    <xf numFmtId="4" fontId="5" fillId="0" borderId="0" xfId="2" applyNumberFormat="1" applyFont="1" applyFill="1"/>
    <xf numFmtId="3" fontId="21" fillId="0" borderId="0" xfId="2" applyNumberFormat="1" applyFont="1" applyFill="1" applyAlignment="1">
      <alignment horizontal="right" vertical="center"/>
    </xf>
    <xf numFmtId="3" fontId="20" fillId="0" borderId="6" xfId="2" applyNumberFormat="1" applyFont="1" applyFill="1" applyBorder="1" applyAlignment="1">
      <alignment horizontal="right"/>
    </xf>
    <xf numFmtId="3" fontId="20" fillId="0" borderId="6" xfId="41" applyNumberFormat="1" applyFont="1" applyFill="1" applyBorder="1" applyAlignment="1">
      <alignment horizontal="right"/>
    </xf>
    <xf numFmtId="0" fontId="19" fillId="0" borderId="6" xfId="2" applyFont="1" applyFill="1" applyBorder="1" applyAlignment="1">
      <alignment horizontal="left" wrapText="1"/>
    </xf>
    <xf numFmtId="0" fontId="26" fillId="0" borderId="0" xfId="43" applyFont="1" applyFill="1" applyAlignment="1">
      <alignment wrapText="1"/>
    </xf>
    <xf numFmtId="0" fontId="24" fillId="0" borderId="8" xfId="42" applyFont="1" applyFill="1" applyBorder="1" applyAlignment="1">
      <alignment wrapText="1"/>
    </xf>
    <xf numFmtId="0" fontId="26" fillId="0" borderId="0" xfId="43" applyNumberFormat="1" applyFont="1" applyFill="1" applyAlignment="1">
      <alignment wrapText="1"/>
    </xf>
    <xf numFmtId="0" fontId="25" fillId="0" borderId="0" xfId="2" applyFont="1" applyFill="1" applyAlignment="1"/>
    <xf numFmtId="0" fontId="24" fillId="0" borderId="0" xfId="43" applyNumberFormat="1" applyFont="1" applyFill="1" applyAlignment="1">
      <alignment wrapText="1"/>
    </xf>
    <xf numFmtId="0" fontId="25" fillId="0" borderId="0" xfId="43" applyNumberFormat="1" applyFont="1" applyFill="1" applyAlignment="1">
      <alignment wrapText="1"/>
    </xf>
    <xf numFmtId="49" fontId="25" fillId="0" borderId="0" xfId="2" applyNumberFormat="1" applyFont="1" applyFill="1" applyAlignment="1">
      <alignment wrapText="1"/>
    </xf>
    <xf numFmtId="0" fontId="25" fillId="0" borderId="0" xfId="2" applyNumberFormat="1" applyFont="1" applyFill="1" applyAlignment="1">
      <alignment wrapText="1"/>
    </xf>
    <xf numFmtId="0" fontId="25" fillId="0" borderId="0" xfId="2" applyFont="1" applyFill="1" applyAlignment="1">
      <alignment wrapText="1"/>
    </xf>
    <xf numFmtId="0" fontId="24" fillId="0" borderId="0" xfId="42" applyFont="1" applyFill="1" applyAlignment="1">
      <alignment wrapText="1"/>
    </xf>
    <xf numFmtId="0" fontId="25" fillId="0" borderId="0" xfId="43" applyNumberFormat="1" applyFont="1" applyFill="1" applyAlignment="1">
      <alignment horizontal="left" wrapText="1"/>
    </xf>
    <xf numFmtId="0" fontId="27" fillId="0" borderId="0" xfId="2" applyFont="1" applyFill="1" applyAlignment="1">
      <alignment wrapText="1"/>
    </xf>
    <xf numFmtId="0" fontId="27" fillId="0" borderId="0" xfId="42" applyFont="1" applyFill="1" applyAlignment="1">
      <alignment wrapText="1"/>
    </xf>
    <xf numFmtId="49" fontId="24" fillId="0" borderId="0" xfId="2" applyNumberFormat="1" applyFont="1" applyFill="1" applyAlignment="1">
      <alignment wrapText="1"/>
    </xf>
    <xf numFmtId="49" fontId="27" fillId="0" borderId="0" xfId="2" applyNumberFormat="1" applyFont="1" applyFill="1" applyAlignment="1">
      <alignment wrapText="1"/>
    </xf>
    <xf numFmtId="3" fontId="0" fillId="0" borderId="0" xfId="0" applyNumberFormat="1"/>
    <xf numFmtId="3" fontId="21" fillId="27" borderId="0" xfId="41" applyNumberFormat="1" applyFont="1" applyFill="1" applyBorder="1" applyAlignment="1">
      <alignment horizontal="left" vertical="top" indent="1"/>
    </xf>
    <xf numFmtId="3" fontId="21" fillId="27" borderId="0" xfId="41" applyNumberFormat="1" applyFont="1" applyFill="1" applyBorder="1" applyAlignment="1">
      <alignment horizontal="left" indent="1"/>
    </xf>
    <xf numFmtId="49" fontId="24" fillId="0" borderId="0" xfId="2" applyNumberFormat="1" applyFont="1" applyFill="1" applyAlignment="1">
      <alignment wrapText="1"/>
    </xf>
    <xf numFmtId="49" fontId="27" fillId="0" borderId="0" xfId="2" applyNumberFormat="1" applyFont="1" applyFill="1" applyAlignment="1">
      <alignment wrapText="1"/>
    </xf>
    <xf numFmtId="49" fontId="25" fillId="0" borderId="0" xfId="2" applyNumberFormat="1" applyFont="1" applyFill="1" applyAlignment="1">
      <alignment wrapText="1"/>
    </xf>
    <xf numFmtId="0" fontId="0" fillId="0" borderId="0" xfId="0" applyAlignment="1">
      <alignment horizontal="center"/>
    </xf>
    <xf numFmtId="0" fontId="25" fillId="0" borderId="0" xfId="2" applyNumberFormat="1" applyFont="1" applyFill="1" applyAlignment="1">
      <alignment wrapText="1"/>
    </xf>
  </cellXfs>
  <cellStyles count="146">
    <cellStyle name="20% - Accent1 2" xfId="70" xr:uid="{0F98195D-8EF9-4ACE-A9AC-3BE6664CC4D8}"/>
    <cellStyle name="20% - Accent2 2" xfId="71" xr:uid="{1BB7B6EF-CCC3-48E4-B94C-0F272AB97B01}"/>
    <cellStyle name="20% - Accent3 2" xfId="72" xr:uid="{37ED7475-F238-4FBD-BDD6-F90C5BB3CF4F}"/>
    <cellStyle name="20% - Accent4 2" xfId="73" xr:uid="{7D124D10-59EB-477C-BE40-A0E04A7B6112}"/>
    <cellStyle name="20% - Accent5 2" xfId="74" xr:uid="{C439C351-51A4-4958-9AE1-AFA8D3EACDFC}"/>
    <cellStyle name="20% - Accent6 2" xfId="75" xr:uid="{86D62201-1F08-41AC-A51A-1A68B67BA5C0}"/>
    <cellStyle name="40% - Accent1 2" xfId="76" xr:uid="{2A64F70A-34F5-4166-812C-18874994610E}"/>
    <cellStyle name="40% - Accent2 2" xfId="77" xr:uid="{FD5A7586-2D69-4F40-A1EE-52320D4A898B}"/>
    <cellStyle name="40% - Accent3 2" xfId="78" xr:uid="{CCF7D0AF-9BB1-4AC9-96EA-176F161458EA}"/>
    <cellStyle name="40% - Accent4 2" xfId="79" xr:uid="{CE9FC763-755A-4E42-8DA4-C39477F04E99}"/>
    <cellStyle name="40% - Accent5 2" xfId="80" xr:uid="{4AD72044-45FF-404D-83FF-81C0698782CD}"/>
    <cellStyle name="40% - Accent6 2" xfId="81" xr:uid="{C6763D4D-E363-42A9-87CA-5FC9210E1B15}"/>
    <cellStyle name="60% - Accent1 2" xfId="82" xr:uid="{D6D33457-B0EF-4E13-BF81-DD723FCD549D}"/>
    <cellStyle name="60% - Accent2 2" xfId="83" xr:uid="{E8FEFE54-704A-43E2-8F51-102BF946DE42}"/>
    <cellStyle name="60% - Accent3 2" xfId="84" xr:uid="{6F4E2245-597D-44C0-8A2A-49FED2365449}"/>
    <cellStyle name="60% - Accent4 2" xfId="85" xr:uid="{E2DBA123-B9D1-4901-9138-54E0529497F7}"/>
    <cellStyle name="60% - Accent5 2" xfId="86" xr:uid="{46ADF26A-5239-4A9F-99EA-A6F34C0B2973}"/>
    <cellStyle name="60% - Accent6 2" xfId="87" xr:uid="{5CB9E049-595A-4C1A-9657-EDBCC0F926BD}"/>
    <cellStyle name="Accent1 2" xfId="88" xr:uid="{A0307868-E012-4651-BEF5-3E363CB0804D}"/>
    <cellStyle name="Accent2 2" xfId="89" xr:uid="{68BBFA88-EFF5-4180-9741-169C34D3423B}"/>
    <cellStyle name="Accent3 2" xfId="90" xr:uid="{7A6BA1D0-5534-4425-9EEF-B49B6E18099B}"/>
    <cellStyle name="Accent4 2" xfId="91" xr:uid="{B4BE9A46-4543-4649-952C-029890A1450E}"/>
    <cellStyle name="Accent5 2" xfId="92" xr:uid="{4801412F-D44D-4EAA-BF9B-E6088F20352F}"/>
    <cellStyle name="Accent6 2" xfId="93" xr:uid="{2E9F0BC5-2B89-4B03-BFF8-5AB3C0A51CAC}"/>
    <cellStyle name="Bad 2" xfId="94" xr:uid="{00C0A92A-DABD-401A-AC54-9F1E79EDDD73}"/>
    <cellStyle name="Calculation 2" xfId="95" xr:uid="{FE4299B9-A62C-447A-ADA3-D05DE5429C2F}"/>
    <cellStyle name="Check Cell 2" xfId="96" xr:uid="{051DDFF6-BBF5-4296-8C12-99B46F1E24F7}"/>
    <cellStyle name="Column heading" xfId="3" xr:uid="{1680193D-55EC-475C-B89D-2D3DD0A09300}"/>
    <cellStyle name="Comma 2" xfId="47" xr:uid="{77513AF8-BB14-4C0F-B6B9-A23AE1577A10}"/>
    <cellStyle name="Comma 2 2" xfId="55" xr:uid="{B75C488D-7024-4B78-9E3B-9D4D0E4FEBE5}"/>
    <cellStyle name="Comma 3" xfId="48" xr:uid="{D2136BAF-9C8C-4203-9F89-09FF3B35EB59}"/>
    <cellStyle name="Comma 4" xfId="56" xr:uid="{A7F76839-FBB1-4F49-9D5C-FA941FA48343}"/>
    <cellStyle name="Comma 5" xfId="57" xr:uid="{14739743-F5A0-4911-B4B5-4D5969D42C80}"/>
    <cellStyle name="Comma 6" xfId="46" xr:uid="{AD010293-2220-4D95-8B37-9EE1137DA5E5}"/>
    <cellStyle name="Comma 7" xfId="141" xr:uid="{26620B7F-E473-4D48-97F1-FF6FCB3EEE81}"/>
    <cellStyle name="Comma 8" xfId="143" xr:uid="{EBB194B3-6618-4E74-AB62-6BF80B4AB463}"/>
    <cellStyle name="Corner heading" xfId="4" xr:uid="{A42DEED0-2F67-4B10-B7D3-8C3FF437F48C}"/>
    <cellStyle name="Currency 2" xfId="58" xr:uid="{76DE7E9D-1981-40FE-A1F2-DEC2C4456415}"/>
    <cellStyle name="Currency 3" xfId="68" xr:uid="{65B6DA9E-605A-4C1F-A4E5-15EAF9A537A0}"/>
    <cellStyle name="Currency 3 2" xfId="97" xr:uid="{1DE3E59C-7EA0-41DC-AC37-794C72A95731}"/>
    <cellStyle name="Data" xfId="5" xr:uid="{D87DBA8E-1A04-4A7C-A3E8-5E01932831BD}"/>
    <cellStyle name="Data 2" xfId="41" xr:uid="{FDC8049A-E04A-41B6-9C38-8F4C339D4AC9}"/>
    <cellStyle name="Data no deci" xfId="6" xr:uid="{F4381190-D46A-4B39-9D42-CDC78BC43E75}"/>
    <cellStyle name="Data Superscript" xfId="7" xr:uid="{D9242FA7-0BE7-40C7-B30E-F11E6298B5C7}"/>
    <cellStyle name="Data_1-1A-Regular" xfId="8" xr:uid="{15AACAC5-B2D0-428A-A41E-5C73A13FBCAE}"/>
    <cellStyle name="Explanatory Text 2" xfId="98" xr:uid="{BC109F58-4EBA-407F-8219-60724B26489C}"/>
    <cellStyle name="Good 2" xfId="99" xr:uid="{9B69F2E2-F785-4CEC-AAE1-4FF8D05F8E1C}"/>
    <cellStyle name="Heading 1 2" xfId="100" xr:uid="{C27A17E1-DB40-4249-9505-E41999AACFAE}"/>
    <cellStyle name="Heading 2 2" xfId="101" xr:uid="{2E478D0C-F925-450C-AA73-18B50C4D0B4E}"/>
    <cellStyle name="Heading 3 2" xfId="102" xr:uid="{FB0442C7-E84B-4704-A2EC-14AA475C6B6C}"/>
    <cellStyle name="Heading 4 2" xfId="103" xr:uid="{7A1ED320-2B9F-4BBC-AA36-1EBC02A80BA1}"/>
    <cellStyle name="Hed Side" xfId="9" xr:uid="{921DEEF4-F69D-4A89-9973-F9AC191EABB2}"/>
    <cellStyle name="Hed Side 2" xfId="40" xr:uid="{46D8A2CE-DC93-40D4-97B1-FBC6C0D9BFE5}"/>
    <cellStyle name="Hed Side bold" xfId="10" xr:uid="{24897FC0-7BC0-4522-A0D1-64E43E0EE74D}"/>
    <cellStyle name="Hed Side Indent" xfId="11" xr:uid="{3CB7BD5C-2792-4930-8D05-590AF2B1C664}"/>
    <cellStyle name="Hed Side Regular" xfId="12" xr:uid="{E383DBED-CC8B-4DB0-9183-04837247E2EA}"/>
    <cellStyle name="Hed Side_1-1A-Regular" xfId="13" xr:uid="{6B7558EC-E3E3-4CDD-AFBF-A97F72B6B35E}"/>
    <cellStyle name="Hed Top" xfId="14" xr:uid="{20276189-1687-4CEC-A2EC-725EFA2A2DB5}"/>
    <cellStyle name="Hed Top - SECTION" xfId="15" xr:uid="{5F9E469C-E2C2-4003-A391-E5726179CED5}"/>
    <cellStyle name="Hed Top_3-new4" xfId="16" xr:uid="{A3914A4B-BD46-4F95-904E-47EE6B32BDF7}"/>
    <cellStyle name="Hyperlink" xfId="1" builtinId="8"/>
    <cellStyle name="Hyperlink 2" xfId="139" xr:uid="{7BFF2C5F-25C4-4897-84CD-4C8077081EE4}"/>
    <cellStyle name="Input 2" xfId="104" xr:uid="{C243E0E5-F2F7-4592-811E-0F7F6943B6A2}"/>
    <cellStyle name="Linked Cell 2" xfId="105" xr:uid="{AF33E243-7C30-4C23-B5C6-48E4C68A1F4B}"/>
    <cellStyle name="Neutral 2" xfId="106" xr:uid="{29FB8E5E-A66C-4E43-9A77-24850FF38262}"/>
    <cellStyle name="Normal" xfId="0" builtinId="0"/>
    <cellStyle name="Normal 10" xfId="142" xr:uid="{71D8A2F1-1725-4756-B6FB-CF03A7BE5906}"/>
    <cellStyle name="Normal 11" xfId="140" xr:uid="{48DDA721-59D0-45FE-8D5E-3BD5D567D006}"/>
    <cellStyle name="Normal 12" xfId="144" xr:uid="{C75C12B3-D278-4565-A2D3-B8ED06E8B53D}"/>
    <cellStyle name="Normal 13" xfId="145" xr:uid="{EB5AFA4D-CF6C-49DE-90BE-8A0B0F2CE0FB}"/>
    <cellStyle name="Normal 14" xfId="2" xr:uid="{FFB7C189-8DD5-48D0-854B-7F1C3FE12D9E}"/>
    <cellStyle name="Normal 2" xfId="17" xr:uid="{7BC80C51-0CD1-41C8-8597-F3B5B00B6877}"/>
    <cellStyle name="Normal 2 2" xfId="59" xr:uid="{23709D73-1C95-4D6D-9CC9-0254AEFDB00C}"/>
    <cellStyle name="Normal 2 3" xfId="60" xr:uid="{D979629A-9B6E-4A3B-991D-5B41D4A6B2C9}"/>
    <cellStyle name="Normal 3" xfId="49" xr:uid="{03A2379C-1057-470C-BF38-C7932A354327}"/>
    <cellStyle name="Normal 3 2" xfId="61" xr:uid="{08795A1C-E201-416F-BCE0-F19294CD1D43}"/>
    <cellStyle name="Normal 3 2 2" xfId="107" xr:uid="{C8A4AAD6-088F-41D2-8CC6-3CE946F3881C}"/>
    <cellStyle name="Normal 3 2 2 2" xfId="108" xr:uid="{E1FDEA29-0372-47FA-87B7-D0900CBEC658}"/>
    <cellStyle name="Normal 3 2 3" xfId="109" xr:uid="{D1EA91C3-C6DB-4EE5-B85A-34B790E6C3D8}"/>
    <cellStyle name="Normal 3 3" xfId="110" xr:uid="{62C41D3A-C687-4579-9229-A40FF279A246}"/>
    <cellStyle name="Normal 3 3 2" xfId="111" xr:uid="{2786E04F-4D3B-445E-92A1-30394E9A5C3A}"/>
    <cellStyle name="Normal 3 3 2 2" xfId="112" xr:uid="{4209695B-82E5-4C4C-9277-71E59EE0AC6C}"/>
    <cellStyle name="Normal 3 3 3" xfId="113" xr:uid="{9C3256A1-CD86-43F2-AD92-3C0DA900EA5D}"/>
    <cellStyle name="Normal 3 4" xfId="114" xr:uid="{66980F2E-0D3E-44B8-AC2C-E5F04212BA4D}"/>
    <cellStyle name="Normal 3 4 2" xfId="115" xr:uid="{905C6BE8-C80B-48DA-8C8E-01833051AB15}"/>
    <cellStyle name="Normal 3 5" xfId="116" xr:uid="{E94EF885-BEDC-4327-9E8C-2ECB788CED4F}"/>
    <cellStyle name="Normal 3 6" xfId="117" xr:uid="{27EDFAA8-4025-44B9-BC17-FE689D4DD6D9}"/>
    <cellStyle name="Normal 3 7" xfId="118" xr:uid="{DE03B7E2-D2DC-4E00-833F-21C59F9FAEE7}"/>
    <cellStyle name="Normal 4" xfId="50" xr:uid="{561B06DC-DB42-41B1-9401-DE9B0A3B9F19}"/>
    <cellStyle name="Normal 4 2" xfId="62" xr:uid="{5DBEA3CF-287E-4EBF-A716-4BBB2522B0C9}"/>
    <cellStyle name="Normal 4 2 2" xfId="119" xr:uid="{E41CE29C-1F26-482F-A63A-D1C4FA26B9DF}"/>
    <cellStyle name="Normal 4 2 2 2" xfId="120" xr:uid="{0E793234-FC2E-4ECB-BBE0-360D1EA4B94E}"/>
    <cellStyle name="Normal 4 2 3" xfId="121" xr:uid="{BB24D87B-7B2E-48E4-91F4-4827E1FCF564}"/>
    <cellStyle name="Normal 4 3" xfId="122" xr:uid="{A4A58DE8-2BCC-426A-A9EE-7F21107D3488}"/>
    <cellStyle name="Normal 4 3 2" xfId="123" xr:uid="{653652A3-9FCB-4FCE-BA01-C5DAD869A4DB}"/>
    <cellStyle name="Normal 4 3 2 2" xfId="124" xr:uid="{A0320F29-F314-480D-814A-DD4E1A09E17E}"/>
    <cellStyle name="Normal 4 3 3" xfId="125" xr:uid="{25449289-E068-4534-8E2C-2DDB92DC3990}"/>
    <cellStyle name="Normal 4 4" xfId="126" xr:uid="{CB884A4A-2223-4BB2-89E8-7B931BA0D37D}"/>
    <cellStyle name="Normal 4 4 2" xfId="127" xr:uid="{72667937-7018-492B-9BB9-C058836F697E}"/>
    <cellStyle name="Normal 4 5" xfId="128" xr:uid="{2CA92B87-F455-488F-86B2-FE1E1C497865}"/>
    <cellStyle name="Normal 4 6" xfId="129" xr:uid="{B43C1533-3C7A-4B45-B857-819948D3017F}"/>
    <cellStyle name="Normal 4 7" xfId="130" xr:uid="{9296FA7E-098B-4DE9-8414-7E613CA00EB8}"/>
    <cellStyle name="Normal 5" xfId="51" xr:uid="{E328CCBA-1E85-4A2B-91FA-C88E593F8DD7}"/>
    <cellStyle name="Normal 5 2" xfId="63" xr:uid="{04396B63-87DC-4AE6-AA1E-9D16FB444BB6}"/>
    <cellStyle name="Normal 5 3" xfId="131" xr:uid="{A98C84C6-3083-4CDF-ADFB-0D2E957081FE}"/>
    <cellStyle name="Normal 6" xfId="64" xr:uid="{F028B22D-1AB0-4325-B0B7-1B138A1BB052}"/>
    <cellStyle name="Normal 6 2" xfId="132" xr:uid="{0D64D574-F0DF-4BA2-A734-F5CAA7BBC48A}"/>
    <cellStyle name="Normal 7" xfId="44" xr:uid="{D510675A-362E-4921-B3E6-5AFD6CE17260}"/>
    <cellStyle name="Normal 7 2" xfId="54" xr:uid="{022D45BF-8F7A-4551-95E1-FEBCD6CBC6F7}"/>
    <cellStyle name="Normal 8" xfId="45" xr:uid="{EED2D890-92D8-4A47-9129-4A13CB13FC59}"/>
    <cellStyle name="Normal 9" xfId="65" xr:uid="{0514626C-2F96-4F6B-A63E-A8581B537A83}"/>
    <cellStyle name="Note 2" xfId="69" xr:uid="{DC15E61A-AF10-46D9-AEFE-217D61D618EE}"/>
    <cellStyle name="Note 2 2" xfId="133" xr:uid="{0A00D3A4-680E-4F18-924B-4B95D3EC6448}"/>
    <cellStyle name="Output 2" xfId="134" xr:uid="{0006C4D6-4126-4E2A-B09E-5096A14BC392}"/>
    <cellStyle name="Percent 2" xfId="52" xr:uid="{47185AF5-C997-4950-9D18-18F3542EBFE2}"/>
    <cellStyle name="Percent 2 2" xfId="66" xr:uid="{3AAE506A-9E26-4101-B061-EED39DB9A6D8}"/>
    <cellStyle name="Percent 3" xfId="53" xr:uid="{21147971-51B5-408B-A4BC-94A5710232DC}"/>
    <cellStyle name="Percent 3 2" xfId="135" xr:uid="{4769E554-A0C6-4532-9046-4EF7F7113793}"/>
    <cellStyle name="Percent 4" xfId="67" xr:uid="{6B35FF0A-3B6B-4BE4-B339-02DF4E69C9DD}"/>
    <cellStyle name="Reference" xfId="18" xr:uid="{22A6AA52-061A-4D40-8077-83E1042568DA}"/>
    <cellStyle name="Row heading" xfId="19" xr:uid="{A19E0024-65F4-4C33-8310-DC98A89EF08F}"/>
    <cellStyle name="Source Hed" xfId="20" xr:uid="{F0C4BE11-6212-4C56-ABF0-707D640D664E}"/>
    <cellStyle name="Source Letter" xfId="21" xr:uid="{D53079EE-C9D5-44D0-882B-36196D092959}"/>
    <cellStyle name="Source Superscript" xfId="22" xr:uid="{CA225C2E-7B90-4382-B8E7-1B936F785429}"/>
    <cellStyle name="Source Superscript 2" xfId="42" xr:uid="{FC92DEE1-33DF-4B16-9122-FEEFA9148D33}"/>
    <cellStyle name="Source Text" xfId="23" xr:uid="{A5424213-31C1-4949-B880-ABB142CC20A9}"/>
    <cellStyle name="Source Text 2" xfId="43" xr:uid="{A1015A51-56CC-4556-9980-E126411B5908}"/>
    <cellStyle name="State" xfId="24" xr:uid="{E4C37C3D-CC8D-4DC3-AD3E-FC86904BFBAC}"/>
    <cellStyle name="Superscript" xfId="25" xr:uid="{8EE13561-329A-4F64-9E7B-6F77D47CE2A0}"/>
    <cellStyle name="Table Data" xfId="26" xr:uid="{9111B4F1-5408-4EB5-8230-8FE44620B043}"/>
    <cellStyle name="Table Head Top" xfId="27" xr:uid="{274E4539-CD5D-44B8-8F7D-46113E48D246}"/>
    <cellStyle name="Table Hed Side" xfId="28" xr:uid="{3056F6A5-2F5D-4465-8AF4-3341464F8157}"/>
    <cellStyle name="Table Title" xfId="29" xr:uid="{4F2ED1AA-F568-4008-A796-D2F577137CEE}"/>
    <cellStyle name="Title 2" xfId="136" xr:uid="{FA972F8D-9202-4A3D-BAED-7D07C88210A1}"/>
    <cellStyle name="Title Text" xfId="30" xr:uid="{42C48E30-D9DF-4288-A605-E7F42D465DBB}"/>
    <cellStyle name="Title Text 1" xfId="31" xr:uid="{C5DC0428-1296-45A3-B9E2-210CD38B9D33}"/>
    <cellStyle name="Title Text 2" xfId="32" xr:uid="{6AA77092-6961-4E9B-A8DA-A78D7862A47D}"/>
    <cellStyle name="Title-1" xfId="33" xr:uid="{BF49F4B5-C5B9-4EC0-818D-D13B2D0B8B57}"/>
    <cellStyle name="Title-2" xfId="34" xr:uid="{9B6CDB32-CA82-4192-945C-8AF6D887C117}"/>
    <cellStyle name="Title-3" xfId="35" xr:uid="{243E126E-D4BF-46A3-8790-10A9F23AE2E7}"/>
    <cellStyle name="Total 2" xfId="137" xr:uid="{A41D9918-C0C6-4625-8B3A-2452A797082B}"/>
    <cellStyle name="Warning Text 2" xfId="138" xr:uid="{9179AA75-AC8C-426A-AD3F-D84EB121F8FF}"/>
    <cellStyle name="Wrap" xfId="36" xr:uid="{CB99A36F-D011-440B-B5E5-7F7DA036D5EE}"/>
    <cellStyle name="Wrap Bold" xfId="37" xr:uid="{756ED852-9ADE-4C4C-AF35-2AC028D93204}"/>
    <cellStyle name="Wrap Title" xfId="38" xr:uid="{9C9D3822-E9E1-446B-ACB6-59E909A349AD}"/>
    <cellStyle name="Wrap_NTS99-~11" xfId="39" xr:uid="{76D8B9D5-38B8-4D8D-9FAA-DED0C77971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'data to plot'!$A$2</c:f>
              <c:strCache>
                <c:ptCount val="1"/>
                <c:pt idx="0">
                  <c:v>U.S. air carrier, certificated, domestic, all services</c:v>
                </c:pt>
              </c:strCache>
            </c:strRef>
          </c:tx>
          <c:spPr>
            <a:ln w="19050" cap="rnd">
              <a:solidFill>
                <a:schemeClr val="accent1"/>
              </a:solidFill>
              <a:round/>
            </a:ln>
            <a:effectLst/>
          </c:spPr>
          <c:marker>
            <c:symbol val="none"/>
          </c:marker>
          <c:xVal>
            <c:numRef>
              <c:f>'data to plot'!$B$2:$B$37</c:f>
              <c:numCache>
                <c:formatCode>General</c:formatCode>
                <c:ptCount val="36"/>
                <c:pt idx="0">
                  <c:v>1960</c:v>
                </c:pt>
                <c:pt idx="1">
                  <c:v>1965</c:v>
                </c:pt>
                <c:pt idx="2">
                  <c:v>1970</c:v>
                </c:pt>
                <c:pt idx="3">
                  <c:v>1975</c:v>
                </c:pt>
                <c:pt idx="4">
                  <c:v>1980</c:v>
                </c:pt>
                <c:pt idx="5">
                  <c:v>1985</c:v>
                </c:pt>
                <c:pt idx="6">
                  <c:v>1990</c:v>
                </c:pt>
                <c:pt idx="7">
                  <c:v>1991</c:v>
                </c:pt>
                <c:pt idx="8">
                  <c:v>1992</c:v>
                </c:pt>
                <c:pt idx="9">
                  <c:v>1993</c:v>
                </c:pt>
                <c:pt idx="10">
                  <c:v>1994</c:v>
                </c:pt>
                <c:pt idx="11">
                  <c:v>1995</c:v>
                </c:pt>
                <c:pt idx="12">
                  <c:v>1996</c:v>
                </c:pt>
                <c:pt idx="13">
                  <c:v>1997</c:v>
                </c:pt>
                <c:pt idx="14">
                  <c:v>1998</c:v>
                </c:pt>
                <c:pt idx="15">
                  <c:v>1999</c:v>
                </c:pt>
                <c:pt idx="16">
                  <c:v>2000</c:v>
                </c:pt>
                <c:pt idx="17">
                  <c:v>2001</c:v>
                </c:pt>
                <c:pt idx="18">
                  <c:v>2002</c:v>
                </c:pt>
                <c:pt idx="19">
                  <c:v>2003</c:v>
                </c:pt>
                <c:pt idx="20">
                  <c:v>2004</c:v>
                </c:pt>
                <c:pt idx="21">
                  <c:v>2005</c:v>
                </c:pt>
                <c:pt idx="22">
                  <c:v>2006</c:v>
                </c:pt>
                <c:pt idx="23">
                  <c:v>2007</c:v>
                </c:pt>
                <c:pt idx="24">
                  <c:v>2008</c:v>
                </c:pt>
                <c:pt idx="25">
                  <c:v>2009</c:v>
                </c:pt>
                <c:pt idx="26">
                  <c:v>2010</c:v>
                </c:pt>
                <c:pt idx="27">
                  <c:v>2011</c:v>
                </c:pt>
                <c:pt idx="28">
                  <c:v>2012</c:v>
                </c:pt>
                <c:pt idx="29">
                  <c:v>2013</c:v>
                </c:pt>
                <c:pt idx="30">
                  <c:v>2014</c:v>
                </c:pt>
                <c:pt idx="31">
                  <c:v>2015</c:v>
                </c:pt>
                <c:pt idx="32">
                  <c:v>2016</c:v>
                </c:pt>
                <c:pt idx="33">
                  <c:v>2017</c:v>
                </c:pt>
                <c:pt idx="34">
                  <c:v>2018</c:v>
                </c:pt>
                <c:pt idx="35">
                  <c:v>2019</c:v>
                </c:pt>
              </c:numCache>
            </c:numRef>
          </c:xVal>
          <c:yVal>
            <c:numRef>
              <c:f>'data to plot'!$C$2:$C$37</c:f>
              <c:numCache>
                <c:formatCode>General</c:formatCode>
                <c:ptCount val="36"/>
                <c:pt idx="0" formatCode="#,##0">
                  <c:v>31099</c:v>
                </c:pt>
                <c:pt idx="1">
                  <c:v>53226</c:v>
                </c:pt>
                <c:pt idx="2">
                  <c:v>108442</c:v>
                </c:pt>
                <c:pt idx="3">
                  <c:v>119591.474</c:v>
                </c:pt>
                <c:pt idx="4">
                  <c:v>190765.929</c:v>
                </c:pt>
                <c:pt idx="5">
                  <c:v>275863.54700000002</c:v>
                </c:pt>
                <c:pt idx="6">
                  <c:v>337215.22553599998</c:v>
                </c:pt>
                <c:pt idx="7">
                  <c:v>329787.96750099998</c:v>
                </c:pt>
                <c:pt idx="8">
                  <c:v>345019.61278099997</c:v>
                </c:pt>
                <c:pt idx="9">
                  <c:v>351096.458323</c:v>
                </c:pt>
                <c:pt idx="10">
                  <c:v>376873.402328</c:v>
                </c:pt>
                <c:pt idx="11">
                  <c:v>391593.82941200002</c:v>
                </c:pt>
                <c:pt idx="12">
                  <c:v>419281.55251800001</c:v>
                </c:pt>
                <c:pt idx="13">
                  <c:v>439262.67014</c:v>
                </c:pt>
                <c:pt idx="14">
                  <c:v>449103.79910300003</c:v>
                </c:pt>
                <c:pt idx="15">
                  <c:v>473081.98319599999</c:v>
                </c:pt>
                <c:pt idx="16">
                  <c:v>500431.77514500002</c:v>
                </c:pt>
                <c:pt idx="17">
                  <c:v>473591.64681000001</c:v>
                </c:pt>
                <c:pt idx="18">
                  <c:v>472190.76637199998</c:v>
                </c:pt>
                <c:pt idx="19">
                  <c:v>497648.14399399998</c:v>
                </c:pt>
                <c:pt idx="20">
                  <c:v>547931.15319800004</c:v>
                </c:pt>
                <c:pt idx="21">
                  <c:v>572868.82004599995</c:v>
                </c:pt>
                <c:pt idx="22">
                  <c:v>576823.04937200004</c:v>
                </c:pt>
                <c:pt idx="23">
                  <c:v>594614.09036200005</c:v>
                </c:pt>
                <c:pt idx="24">
                  <c:v>570089.94696500001</c:v>
                </c:pt>
                <c:pt idx="25">
                  <c:v>540693.68270899996</c:v>
                </c:pt>
                <c:pt idx="26">
                  <c:v>554710.522322</c:v>
                </c:pt>
                <c:pt idx="27">
                  <c:v>565613.64535799995</c:v>
                </c:pt>
                <c:pt idx="28">
                  <c:v>570438.230553</c:v>
                </c:pt>
                <c:pt idx="29">
                  <c:v>579461.44977599999</c:v>
                </c:pt>
                <c:pt idx="30">
                  <c:v>597005.00355200004</c:v>
                </c:pt>
                <c:pt idx="31">
                  <c:v>632154.82412700006</c:v>
                </c:pt>
                <c:pt idx="32">
                  <c:v>661477.92748199997</c:v>
                </c:pt>
                <c:pt idx="33">
                  <c:v>685472.464806</c:v>
                </c:pt>
                <c:pt idx="34">
                  <c:v>722415.33364099998</c:v>
                </c:pt>
                <c:pt idx="35">
                  <c:v>754303.24246600003</c:v>
                </c:pt>
              </c:numCache>
            </c:numRef>
          </c:yVal>
          <c:smooth val="0"/>
          <c:extLst>
            <c:ext xmlns:c16="http://schemas.microsoft.com/office/drawing/2014/chart" uri="{C3380CC4-5D6E-409C-BE32-E72D297353CC}">
              <c16:uniqueId val="{00000000-D2BF-4290-B1E8-A8B62AC595B9}"/>
            </c:ext>
          </c:extLst>
        </c:ser>
        <c:ser>
          <c:idx val="1"/>
          <c:order val="1"/>
          <c:tx>
            <c:strRef>
              <c:f>'data to plot'!$A$38</c:f>
              <c:strCache>
                <c:ptCount val="1"/>
                <c:pt idx="0">
                  <c:v>Light duty vehicle, short wheel base</c:v>
                </c:pt>
              </c:strCache>
            </c:strRef>
          </c:tx>
          <c:spPr>
            <a:ln w="19050" cap="rnd">
              <a:solidFill>
                <a:schemeClr val="accent2"/>
              </a:solidFill>
              <a:round/>
            </a:ln>
            <a:effectLst/>
          </c:spPr>
          <c:marker>
            <c:symbol val="none"/>
          </c:marker>
          <c:xVal>
            <c:numRef>
              <c:f>'data to plot'!$B$38:$B$73</c:f>
              <c:numCache>
                <c:formatCode>General</c:formatCode>
                <c:ptCount val="36"/>
                <c:pt idx="0">
                  <c:v>1960</c:v>
                </c:pt>
                <c:pt idx="1">
                  <c:v>1965</c:v>
                </c:pt>
                <c:pt idx="2">
                  <c:v>1970</c:v>
                </c:pt>
                <c:pt idx="3">
                  <c:v>1975</c:v>
                </c:pt>
                <c:pt idx="4">
                  <c:v>1980</c:v>
                </c:pt>
                <c:pt idx="5">
                  <c:v>1985</c:v>
                </c:pt>
                <c:pt idx="6">
                  <c:v>1990</c:v>
                </c:pt>
                <c:pt idx="7">
                  <c:v>1991</c:v>
                </c:pt>
                <c:pt idx="8">
                  <c:v>1992</c:v>
                </c:pt>
                <c:pt idx="9">
                  <c:v>1993</c:v>
                </c:pt>
                <c:pt idx="10">
                  <c:v>1994</c:v>
                </c:pt>
                <c:pt idx="11">
                  <c:v>1995</c:v>
                </c:pt>
                <c:pt idx="12">
                  <c:v>1996</c:v>
                </c:pt>
                <c:pt idx="13">
                  <c:v>1997</c:v>
                </c:pt>
                <c:pt idx="14">
                  <c:v>1998</c:v>
                </c:pt>
                <c:pt idx="15">
                  <c:v>1999</c:v>
                </c:pt>
                <c:pt idx="16">
                  <c:v>2000</c:v>
                </c:pt>
                <c:pt idx="17">
                  <c:v>2001</c:v>
                </c:pt>
                <c:pt idx="18">
                  <c:v>2002</c:v>
                </c:pt>
                <c:pt idx="19">
                  <c:v>2003</c:v>
                </c:pt>
                <c:pt idx="20">
                  <c:v>2004</c:v>
                </c:pt>
                <c:pt idx="21">
                  <c:v>2005</c:v>
                </c:pt>
                <c:pt idx="22">
                  <c:v>2006</c:v>
                </c:pt>
                <c:pt idx="23">
                  <c:v>2007</c:v>
                </c:pt>
                <c:pt idx="24">
                  <c:v>2008</c:v>
                </c:pt>
                <c:pt idx="25">
                  <c:v>2009</c:v>
                </c:pt>
                <c:pt idx="26">
                  <c:v>2010</c:v>
                </c:pt>
                <c:pt idx="27">
                  <c:v>2011</c:v>
                </c:pt>
                <c:pt idx="28">
                  <c:v>2012</c:v>
                </c:pt>
                <c:pt idx="29">
                  <c:v>2013</c:v>
                </c:pt>
                <c:pt idx="30">
                  <c:v>2014</c:v>
                </c:pt>
                <c:pt idx="31">
                  <c:v>2015</c:v>
                </c:pt>
                <c:pt idx="32">
                  <c:v>2016</c:v>
                </c:pt>
                <c:pt idx="33">
                  <c:v>2017</c:v>
                </c:pt>
                <c:pt idx="34">
                  <c:v>2018</c:v>
                </c:pt>
                <c:pt idx="35">
                  <c:v>2019</c:v>
                </c:pt>
              </c:numCache>
            </c:numRef>
          </c:xVal>
          <c:yVal>
            <c:numRef>
              <c:f>'data to plot'!$C$38:$C$73</c:f>
              <c:numCache>
                <c:formatCode>General</c:formatCode>
                <c:ptCount val="36"/>
                <c:pt idx="0" formatCode="#,##0">
                  <c:v>1144673.3999999999</c:v>
                </c:pt>
                <c:pt idx="1">
                  <c:v>1394803.28</c:v>
                </c:pt>
                <c:pt idx="2">
                  <c:v>1750897</c:v>
                </c:pt>
                <c:pt idx="3">
                  <c:v>1954165.5</c:v>
                </c:pt>
                <c:pt idx="4">
                  <c:v>2011988.76</c:v>
                </c:pt>
                <c:pt idx="5">
                  <c:v>2094620.64</c:v>
                </c:pt>
                <c:pt idx="6">
                  <c:v>2281390.92</c:v>
                </c:pt>
                <c:pt idx="7">
                  <c:v>2200259.7000000002</c:v>
                </c:pt>
                <c:pt idx="8">
                  <c:v>2208226.09</c:v>
                </c:pt>
                <c:pt idx="9">
                  <c:v>2213281.4900000002</c:v>
                </c:pt>
                <c:pt idx="10">
                  <c:v>2756223</c:v>
                </c:pt>
                <c:pt idx="11">
                  <c:v>2286887</c:v>
                </c:pt>
                <c:pt idx="12">
                  <c:v>2337068</c:v>
                </c:pt>
                <c:pt idx="13">
                  <c:v>2389065</c:v>
                </c:pt>
                <c:pt idx="14">
                  <c:v>2463828.420042248</c:v>
                </c:pt>
                <c:pt idx="15">
                  <c:v>2495140.3026243281</c:v>
                </c:pt>
                <c:pt idx="16">
                  <c:v>2544457.3524414399</c:v>
                </c:pt>
                <c:pt idx="17">
                  <c:v>2556481.2400000002</c:v>
                </c:pt>
                <c:pt idx="18">
                  <c:v>2620388.92</c:v>
                </c:pt>
                <c:pt idx="19">
                  <c:v>2641885.0920744999</c:v>
                </c:pt>
                <c:pt idx="20">
                  <c:v>2685826.6531088967</c:v>
                </c:pt>
                <c:pt idx="21">
                  <c:v>2699304.6428176584</c:v>
                </c:pt>
                <c:pt idx="22">
                  <c:v>2671044.2305259043</c:v>
                </c:pt>
                <c:pt idx="23">
                  <c:v>3324977</c:v>
                </c:pt>
                <c:pt idx="24">
                  <c:v>3199116</c:v>
                </c:pt>
                <c:pt idx="25">
                  <c:v>3413875</c:v>
                </c:pt>
                <c:pt idx="26">
                  <c:v>3429995.6410861243</c:v>
                </c:pt>
                <c:pt idx="27">
                  <c:v>3464405.2296386864</c:v>
                </c:pt>
                <c:pt idx="28">
                  <c:v>3490438.2857423411</c:v>
                </c:pt>
                <c:pt idx="29">
                  <c:v>3507723.0973114655</c:v>
                </c:pt>
                <c:pt idx="30">
                  <c:v>3502000.6903627221</c:v>
                </c:pt>
                <c:pt idx="31">
                  <c:v>3628378.8815517384</c:v>
                </c:pt>
                <c:pt idx="32">
                  <c:v>3699794.4380078609</c:v>
                </c:pt>
                <c:pt idx="33">
                  <c:v>3709919.1961312541</c:v>
                </c:pt>
                <c:pt idx="34">
                  <c:v>3729610.234329388</c:v>
                </c:pt>
                <c:pt idx="35">
                  <c:v>3765896.0121443863</c:v>
                </c:pt>
              </c:numCache>
            </c:numRef>
          </c:yVal>
          <c:smooth val="0"/>
          <c:extLst>
            <c:ext xmlns:c16="http://schemas.microsoft.com/office/drawing/2014/chart" uri="{C3380CC4-5D6E-409C-BE32-E72D297353CC}">
              <c16:uniqueId val="{00000002-D2BF-4290-B1E8-A8B62AC595B9}"/>
            </c:ext>
          </c:extLst>
        </c:ser>
        <c:ser>
          <c:idx val="2"/>
          <c:order val="2"/>
          <c:tx>
            <c:strRef>
              <c:f>'data to plot'!$A$74</c:f>
              <c:strCache>
                <c:ptCount val="1"/>
                <c:pt idx="0">
                  <c:v>Motorcycle</c:v>
                </c:pt>
              </c:strCache>
            </c:strRef>
          </c:tx>
          <c:spPr>
            <a:ln w="19050" cap="rnd">
              <a:solidFill>
                <a:schemeClr val="accent3"/>
              </a:solidFill>
              <a:round/>
            </a:ln>
            <a:effectLst/>
          </c:spPr>
          <c:marker>
            <c:symbol val="none"/>
          </c:marker>
          <c:xVal>
            <c:numRef>
              <c:f>'data to plot'!$B$76:$B$109</c:f>
              <c:numCache>
                <c:formatCode>General</c:formatCode>
                <c:ptCount val="34"/>
                <c:pt idx="0">
                  <c:v>1970</c:v>
                </c:pt>
                <c:pt idx="1">
                  <c:v>1975</c:v>
                </c:pt>
                <c:pt idx="2">
                  <c:v>1980</c:v>
                </c:pt>
                <c:pt idx="3">
                  <c:v>1985</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numCache>
            </c:numRef>
          </c:xVal>
          <c:yVal>
            <c:numRef>
              <c:f>'data to plot'!$C$76:$C$109</c:f>
              <c:numCache>
                <c:formatCode>General</c:formatCode>
                <c:ptCount val="34"/>
                <c:pt idx="0" formatCode="#,##0">
                  <c:v>3276.9</c:v>
                </c:pt>
                <c:pt idx="1">
                  <c:v>6191.9</c:v>
                </c:pt>
                <c:pt idx="2">
                  <c:v>12256.8</c:v>
                </c:pt>
                <c:pt idx="3">
                  <c:v>11811.8</c:v>
                </c:pt>
                <c:pt idx="4">
                  <c:v>12424.1</c:v>
                </c:pt>
                <c:pt idx="5">
                  <c:v>11656.06</c:v>
                </c:pt>
                <c:pt idx="6">
                  <c:v>11946.25</c:v>
                </c:pt>
                <c:pt idx="7">
                  <c:v>12184.38</c:v>
                </c:pt>
                <c:pt idx="8">
                  <c:v>11264</c:v>
                </c:pt>
                <c:pt idx="9">
                  <c:v>10777</c:v>
                </c:pt>
                <c:pt idx="10">
                  <c:v>10912</c:v>
                </c:pt>
                <c:pt idx="11">
                  <c:v>11089</c:v>
                </c:pt>
                <c:pt idx="12">
                  <c:v>11311.197996230532</c:v>
                </c:pt>
                <c:pt idx="13">
                  <c:v>11642.295010415633</c:v>
                </c:pt>
                <c:pt idx="14">
                  <c:v>11515.796151175477</c:v>
                </c:pt>
                <c:pt idx="15">
                  <c:v>11759.58</c:v>
                </c:pt>
                <c:pt idx="16">
                  <c:v>12131.04</c:v>
                </c:pt>
                <c:pt idx="17">
                  <c:v>12162.999800241942</c:v>
                </c:pt>
                <c:pt idx="18">
                  <c:v>12855.361903711795</c:v>
                </c:pt>
                <c:pt idx="19">
                  <c:v>13276.957048550581</c:v>
                </c:pt>
                <c:pt idx="20">
                  <c:v>15302.837710775921</c:v>
                </c:pt>
                <c:pt idx="21">
                  <c:v>27173</c:v>
                </c:pt>
                <c:pt idx="22">
                  <c:v>26430</c:v>
                </c:pt>
                <c:pt idx="23">
                  <c:v>24162</c:v>
                </c:pt>
                <c:pt idx="24">
                  <c:v>21482.715623236356</c:v>
                </c:pt>
                <c:pt idx="25">
                  <c:v>21516.752486125952</c:v>
                </c:pt>
                <c:pt idx="26">
                  <c:v>24815.916143547372</c:v>
                </c:pt>
                <c:pt idx="27">
                  <c:v>23633.293571165999</c:v>
                </c:pt>
                <c:pt idx="28">
                  <c:v>23173.173385423503</c:v>
                </c:pt>
                <c:pt idx="29">
                  <c:v>22751.532128664399</c:v>
                </c:pt>
                <c:pt idx="30">
                  <c:v>23725.111955421387</c:v>
                </c:pt>
                <c:pt idx="31">
                  <c:v>23381.622003386132</c:v>
                </c:pt>
                <c:pt idx="32">
                  <c:v>23296.76856786057</c:v>
                </c:pt>
                <c:pt idx="33">
                  <c:v>22846.373475193806</c:v>
                </c:pt>
              </c:numCache>
            </c:numRef>
          </c:yVal>
          <c:smooth val="0"/>
          <c:extLst>
            <c:ext xmlns:c16="http://schemas.microsoft.com/office/drawing/2014/chart" uri="{C3380CC4-5D6E-409C-BE32-E72D297353CC}">
              <c16:uniqueId val="{00000003-D2BF-4290-B1E8-A8B62AC595B9}"/>
            </c:ext>
          </c:extLst>
        </c:ser>
        <c:ser>
          <c:idx val="3"/>
          <c:order val="3"/>
          <c:tx>
            <c:strRef>
              <c:f>'data to plot'!$A$110</c:f>
              <c:strCache>
                <c:ptCount val="1"/>
                <c:pt idx="0">
                  <c:v>Light duty vehicle, long wheel base</c:v>
                </c:pt>
              </c:strCache>
            </c:strRef>
          </c:tx>
          <c:spPr>
            <a:ln w="19050" cap="rnd">
              <a:solidFill>
                <a:schemeClr val="accent4"/>
              </a:solidFill>
              <a:round/>
            </a:ln>
            <a:effectLst/>
          </c:spPr>
          <c:marker>
            <c:symbol val="none"/>
          </c:marker>
          <c:xVal>
            <c:numRef>
              <c:f>'data to plot'!$B$112:$B$145</c:f>
              <c:numCache>
                <c:formatCode>General</c:formatCode>
                <c:ptCount val="34"/>
                <c:pt idx="0">
                  <c:v>1970</c:v>
                </c:pt>
                <c:pt idx="1">
                  <c:v>1975</c:v>
                </c:pt>
                <c:pt idx="2">
                  <c:v>1980</c:v>
                </c:pt>
                <c:pt idx="3">
                  <c:v>1985</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numCache>
            </c:numRef>
          </c:xVal>
          <c:yVal>
            <c:numRef>
              <c:f>'data to plot'!$C$112:$C$145</c:f>
              <c:numCache>
                <c:formatCode>General</c:formatCode>
                <c:ptCount val="34"/>
                <c:pt idx="0" formatCode="#,##0">
                  <c:v>225613.38</c:v>
                </c:pt>
                <c:pt idx="1">
                  <c:v>363267</c:v>
                </c:pt>
                <c:pt idx="2">
                  <c:v>520773.65</c:v>
                </c:pt>
                <c:pt idx="3">
                  <c:v>688091.36</c:v>
                </c:pt>
                <c:pt idx="4">
                  <c:v>999753.54</c:v>
                </c:pt>
                <c:pt idx="5">
                  <c:v>1116957.68</c:v>
                </c:pt>
                <c:pt idx="6">
                  <c:v>1201667.1000000001</c:v>
                </c:pt>
                <c:pt idx="7">
                  <c:v>1252860</c:v>
                </c:pt>
                <c:pt idx="8">
                  <c:v>885897</c:v>
                </c:pt>
                <c:pt idx="9">
                  <c:v>1256146</c:v>
                </c:pt>
                <c:pt idx="10">
                  <c:v>1298299</c:v>
                </c:pt>
                <c:pt idx="11">
                  <c:v>1352675</c:v>
                </c:pt>
                <c:pt idx="12">
                  <c:v>1380557.2397938734</c:v>
                </c:pt>
                <c:pt idx="13">
                  <c:v>1432782.3794077854</c:v>
                </c:pt>
                <c:pt idx="14">
                  <c:v>1467663.7991499156</c:v>
                </c:pt>
                <c:pt idx="15">
                  <c:v>1678852.5595885422</c:v>
                </c:pt>
                <c:pt idx="16">
                  <c:v>1674791.8930520001</c:v>
                </c:pt>
                <c:pt idx="17">
                  <c:v>1706102.912463947</c:v>
                </c:pt>
                <c:pt idx="18">
                  <c:v>1780771.1384466074</c:v>
                </c:pt>
                <c:pt idx="19">
                  <c:v>1804848.0064037023</c:v>
                </c:pt>
                <c:pt idx="20">
                  <c:v>1876689.847532914</c:v>
                </c:pt>
                <c:pt idx="21">
                  <c:v>1017007</c:v>
                </c:pt>
                <c:pt idx="22">
                  <c:v>1049667</c:v>
                </c:pt>
                <c:pt idx="23">
                  <c:v>991383</c:v>
                </c:pt>
                <c:pt idx="24">
                  <c:v>1001455.7277059199</c:v>
                </c:pt>
                <c:pt idx="25">
                  <c:v>972382.44726826402</c:v>
                </c:pt>
                <c:pt idx="26">
                  <c:v>970669.41516661318</c:v>
                </c:pt>
                <c:pt idx="27">
                  <c:v>977476.62107445241</c:v>
                </c:pt>
                <c:pt idx="28">
                  <c:v>1037129.0861966583</c:v>
                </c:pt>
                <c:pt idx="29">
                  <c:v>1028773.6840018815</c:v>
                </c:pt>
                <c:pt idx="30">
                  <c:v>1075233.5052042801</c:v>
                </c:pt>
                <c:pt idx="31">
                  <c:v>1106303.4454204475</c:v>
                </c:pt>
                <c:pt idx="32">
                  <c:v>1119644.0825954296</c:v>
                </c:pt>
                <c:pt idx="33">
                  <c:v>1128488.8887035879</c:v>
                </c:pt>
              </c:numCache>
            </c:numRef>
          </c:yVal>
          <c:smooth val="0"/>
          <c:extLst>
            <c:ext xmlns:c16="http://schemas.microsoft.com/office/drawing/2014/chart" uri="{C3380CC4-5D6E-409C-BE32-E72D297353CC}">
              <c16:uniqueId val="{00000004-D2BF-4290-B1E8-A8B62AC595B9}"/>
            </c:ext>
          </c:extLst>
        </c:ser>
        <c:ser>
          <c:idx val="4"/>
          <c:order val="4"/>
          <c:tx>
            <c:strRef>
              <c:f>'data to plot'!$A$146</c:f>
              <c:strCache>
                <c:ptCount val="1"/>
                <c:pt idx="0">
                  <c:v>Trucks (total)</c:v>
                </c:pt>
              </c:strCache>
            </c:strRef>
          </c:tx>
          <c:spPr>
            <a:ln w="19050" cap="rnd">
              <a:solidFill>
                <a:schemeClr val="accent5"/>
              </a:solidFill>
              <a:round/>
            </a:ln>
            <a:effectLst/>
          </c:spPr>
          <c:marker>
            <c:symbol val="none"/>
          </c:marker>
          <c:xVal>
            <c:numRef>
              <c:f>'data to plot'!$B$146:$B$181</c:f>
              <c:numCache>
                <c:formatCode>General</c:formatCode>
                <c:ptCount val="36"/>
                <c:pt idx="0">
                  <c:v>1960</c:v>
                </c:pt>
                <c:pt idx="1">
                  <c:v>1965</c:v>
                </c:pt>
                <c:pt idx="2">
                  <c:v>1970</c:v>
                </c:pt>
                <c:pt idx="3">
                  <c:v>1975</c:v>
                </c:pt>
                <c:pt idx="4">
                  <c:v>1980</c:v>
                </c:pt>
                <c:pt idx="5">
                  <c:v>1985</c:v>
                </c:pt>
                <c:pt idx="6">
                  <c:v>1990</c:v>
                </c:pt>
                <c:pt idx="7">
                  <c:v>1991</c:v>
                </c:pt>
                <c:pt idx="8">
                  <c:v>1992</c:v>
                </c:pt>
                <c:pt idx="9">
                  <c:v>1993</c:v>
                </c:pt>
                <c:pt idx="10">
                  <c:v>1994</c:v>
                </c:pt>
                <c:pt idx="11">
                  <c:v>1995</c:v>
                </c:pt>
                <c:pt idx="12">
                  <c:v>1996</c:v>
                </c:pt>
                <c:pt idx="13">
                  <c:v>1997</c:v>
                </c:pt>
                <c:pt idx="14">
                  <c:v>1998</c:v>
                </c:pt>
                <c:pt idx="15">
                  <c:v>1999</c:v>
                </c:pt>
                <c:pt idx="16">
                  <c:v>2000</c:v>
                </c:pt>
                <c:pt idx="17">
                  <c:v>2001</c:v>
                </c:pt>
                <c:pt idx="18">
                  <c:v>2002</c:v>
                </c:pt>
                <c:pt idx="19">
                  <c:v>2003</c:v>
                </c:pt>
                <c:pt idx="20">
                  <c:v>2004</c:v>
                </c:pt>
                <c:pt idx="21">
                  <c:v>2005</c:v>
                </c:pt>
                <c:pt idx="22">
                  <c:v>2006</c:v>
                </c:pt>
                <c:pt idx="23">
                  <c:v>2007</c:v>
                </c:pt>
                <c:pt idx="24">
                  <c:v>2008</c:v>
                </c:pt>
                <c:pt idx="25">
                  <c:v>2009</c:v>
                </c:pt>
                <c:pt idx="26">
                  <c:v>2010</c:v>
                </c:pt>
                <c:pt idx="27">
                  <c:v>2011</c:v>
                </c:pt>
                <c:pt idx="28">
                  <c:v>2012</c:v>
                </c:pt>
                <c:pt idx="29">
                  <c:v>2013</c:v>
                </c:pt>
                <c:pt idx="30">
                  <c:v>2014</c:v>
                </c:pt>
                <c:pt idx="31">
                  <c:v>2015</c:v>
                </c:pt>
                <c:pt idx="32">
                  <c:v>2016</c:v>
                </c:pt>
                <c:pt idx="33">
                  <c:v>2017</c:v>
                </c:pt>
                <c:pt idx="34">
                  <c:v>2018</c:v>
                </c:pt>
                <c:pt idx="35">
                  <c:v>2019</c:v>
                </c:pt>
              </c:numCache>
            </c:numRef>
          </c:xVal>
          <c:yVal>
            <c:numRef>
              <c:f>'data to plot'!$C$146:$C$181</c:f>
              <c:numCache>
                <c:formatCode>General</c:formatCode>
                <c:ptCount val="36"/>
                <c:pt idx="0" formatCode="#,##0">
                  <c:v>127405</c:v>
                </c:pt>
                <c:pt idx="1">
                  <c:v>160434</c:v>
                </c:pt>
                <c:pt idx="2">
                  <c:v>62215</c:v>
                </c:pt>
                <c:pt idx="3">
                  <c:v>81330</c:v>
                </c:pt>
                <c:pt idx="4">
                  <c:v>108491</c:v>
                </c:pt>
                <c:pt idx="5">
                  <c:v>123504</c:v>
                </c:pt>
                <c:pt idx="6">
                  <c:v>146242</c:v>
                </c:pt>
                <c:pt idx="7">
                  <c:v>149543</c:v>
                </c:pt>
                <c:pt idx="8">
                  <c:v>153384</c:v>
                </c:pt>
                <c:pt idx="9">
                  <c:v>159888</c:v>
                </c:pt>
                <c:pt idx="10">
                  <c:v>170216</c:v>
                </c:pt>
                <c:pt idx="11">
                  <c:v>178156</c:v>
                </c:pt>
                <c:pt idx="12">
                  <c:v>182971</c:v>
                </c:pt>
                <c:pt idx="13">
                  <c:v>191477</c:v>
                </c:pt>
                <c:pt idx="14">
                  <c:v>196380</c:v>
                </c:pt>
                <c:pt idx="15">
                  <c:v>202697</c:v>
                </c:pt>
                <c:pt idx="16">
                  <c:v>205520</c:v>
                </c:pt>
                <c:pt idx="17">
                  <c:v>246657.76</c:v>
                </c:pt>
                <c:pt idx="18">
                  <c:v>214603</c:v>
                </c:pt>
                <c:pt idx="19">
                  <c:v>217916.58750775474</c:v>
                </c:pt>
                <c:pt idx="20">
                  <c:v>220810.77312713256</c:v>
                </c:pt>
                <c:pt idx="21">
                  <c:v>222523.29556727543</c:v>
                </c:pt>
                <c:pt idx="22">
                  <c:v>222513.44846953871</c:v>
                </c:pt>
                <c:pt idx="23">
                  <c:v>304178</c:v>
                </c:pt>
                <c:pt idx="24">
                  <c:v>310681</c:v>
                </c:pt>
                <c:pt idx="25">
                  <c:v>288307</c:v>
                </c:pt>
                <c:pt idx="26">
                  <c:v>286527.21694355248</c:v>
                </c:pt>
                <c:pt idx="27">
                  <c:v>267594.3233920018</c:v>
                </c:pt>
                <c:pt idx="28">
                  <c:v>269206.95370260248</c:v>
                </c:pt>
                <c:pt idx="29">
                  <c:v>275017.21304617962</c:v>
                </c:pt>
                <c:pt idx="30">
                  <c:v>279131.58458168583</c:v>
                </c:pt>
                <c:pt idx="31">
                  <c:v>279843.59644949401</c:v>
                </c:pt>
                <c:pt idx="32">
                  <c:v>287894.91990703554</c:v>
                </c:pt>
                <c:pt idx="33">
                  <c:v>297592.58080694888</c:v>
                </c:pt>
                <c:pt idx="34">
                  <c:v>304864.1153656189</c:v>
                </c:pt>
                <c:pt idx="35">
                  <c:v>300050.40853383049</c:v>
                </c:pt>
              </c:numCache>
            </c:numRef>
          </c:yVal>
          <c:smooth val="0"/>
          <c:extLst>
            <c:ext xmlns:c16="http://schemas.microsoft.com/office/drawing/2014/chart" uri="{C3380CC4-5D6E-409C-BE32-E72D297353CC}">
              <c16:uniqueId val="{00000005-D2BF-4290-B1E8-A8B62AC595B9}"/>
            </c:ext>
          </c:extLst>
        </c:ser>
        <c:ser>
          <c:idx val="5"/>
          <c:order val="5"/>
          <c:tx>
            <c:strRef>
              <c:f>'data to plot'!$A$186</c:f>
              <c:strCache>
                <c:ptCount val="1"/>
                <c:pt idx="0">
                  <c:v>Bus (total)</c:v>
                </c:pt>
              </c:strCache>
            </c:strRef>
          </c:tx>
          <c:spPr>
            <a:ln w="19050" cap="rnd">
              <a:solidFill>
                <a:schemeClr val="accent6"/>
              </a:solidFill>
              <a:round/>
            </a:ln>
            <a:effectLst/>
          </c:spPr>
          <c:marker>
            <c:symbol val="none"/>
          </c:marker>
          <c:xVal>
            <c:numRef>
              <c:f>'data to plot'!$B$186:$B$217</c:f>
              <c:numCache>
                <c:formatCode>General</c:formatCode>
                <c:ptCount val="32"/>
                <c:pt idx="0">
                  <c:v>1980</c:v>
                </c:pt>
                <c:pt idx="1">
                  <c:v>1985</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numCache>
            </c:numRef>
          </c:xVal>
          <c:yVal>
            <c:numRef>
              <c:f>'data to plot'!$C$186:$C$217</c:f>
              <c:numCache>
                <c:formatCode>General</c:formatCode>
                <c:ptCount val="32"/>
                <c:pt idx="0" formatCode="#,##0">
                  <c:v>21790</c:v>
                </c:pt>
                <c:pt idx="1">
                  <c:v>94254</c:v>
                </c:pt>
                <c:pt idx="2">
                  <c:v>120773</c:v>
                </c:pt>
                <c:pt idx="3">
                  <c:v>121256</c:v>
                </c:pt>
                <c:pt idx="4">
                  <c:v>121801</c:v>
                </c:pt>
                <c:pt idx="5">
                  <c:v>129101</c:v>
                </c:pt>
                <c:pt idx="6">
                  <c:v>135107</c:v>
                </c:pt>
                <c:pt idx="7">
                  <c:v>135310</c:v>
                </c:pt>
                <c:pt idx="8">
                  <c:v>138560.89540000001</c:v>
                </c:pt>
                <c:pt idx="9">
                  <c:v>144339.75208400001</c:v>
                </c:pt>
                <c:pt idx="10">
                  <c:v>147863.10383225401</c:v>
                </c:pt>
                <c:pt idx="11">
                  <c:v>161721.25997387609</c:v>
                </c:pt>
                <c:pt idx="12">
                  <c:v>160139.1018686849</c:v>
                </c:pt>
                <c:pt idx="13">
                  <c:v>149229.55463214967</c:v>
                </c:pt>
                <c:pt idx="14">
                  <c:v>144284.82097129553</c:v>
                </c:pt>
                <c:pt idx="15">
                  <c:v>142936.26275121758</c:v>
                </c:pt>
                <c:pt idx="16">
                  <c:v>143311.37205300218</c:v>
                </c:pt>
                <c:pt idx="17">
                  <c:v>147080.51047572258</c:v>
                </c:pt>
                <c:pt idx="18">
                  <c:v>142898.65916963283</c:v>
                </c:pt>
                <c:pt idx="19">
                  <c:v>306819.75420000002</c:v>
                </c:pt>
                <c:pt idx="20">
                  <c:v>313273.38867200003</c:v>
                </c:pt>
                <c:pt idx="21">
                  <c:v>303964.88454800006</c:v>
                </c:pt>
                <c:pt idx="22">
                  <c:v>290913.98750259122</c:v>
                </c:pt>
                <c:pt idx="23">
                  <c:v>291709.1293487557</c:v>
                </c:pt>
                <c:pt idx="24">
                  <c:v>312344.03490469657</c:v>
                </c:pt>
                <c:pt idx="25">
                  <c:v>320530.64291802398</c:v>
                </c:pt>
                <c:pt idx="26">
                  <c:v>338155.2683442639</c:v>
                </c:pt>
                <c:pt idx="27">
                  <c:v>343055.71661709849</c:v>
                </c:pt>
                <c:pt idx="28">
                  <c:v>345590.65513415384</c:v>
                </c:pt>
                <c:pt idx="29">
                  <c:v>364216.43556813319</c:v>
                </c:pt>
                <c:pt idx="30">
                  <c:v>387054.68820790335</c:v>
                </c:pt>
                <c:pt idx="31">
                  <c:v>380211.42291687318</c:v>
                </c:pt>
              </c:numCache>
            </c:numRef>
          </c:yVal>
          <c:smooth val="0"/>
          <c:extLst>
            <c:ext xmlns:c16="http://schemas.microsoft.com/office/drawing/2014/chart" uri="{C3380CC4-5D6E-409C-BE32-E72D297353CC}">
              <c16:uniqueId val="{00000006-D2BF-4290-B1E8-A8B62AC595B9}"/>
            </c:ext>
          </c:extLst>
        </c:ser>
        <c:ser>
          <c:idx val="6"/>
          <c:order val="6"/>
          <c:tx>
            <c:strRef>
              <c:f>'data to plot'!$A$218</c:f>
              <c:strCache>
                <c:ptCount val="1"/>
                <c:pt idx="0">
                  <c:v>Rail (total)</c:v>
                </c:pt>
              </c:strCache>
            </c:strRef>
          </c:tx>
          <c:spPr>
            <a:ln w="19050" cap="rnd">
              <a:solidFill>
                <a:schemeClr val="accent1">
                  <a:lumMod val="60000"/>
                </a:schemeClr>
              </a:solidFill>
              <a:round/>
            </a:ln>
            <a:effectLst/>
          </c:spPr>
          <c:marker>
            <c:symbol val="none"/>
          </c:marker>
          <c:xVal>
            <c:numRef>
              <c:f>'data to plot'!$B$218:$B$253</c:f>
              <c:numCache>
                <c:formatCode>General</c:formatCode>
                <c:ptCount val="36"/>
                <c:pt idx="0">
                  <c:v>1960</c:v>
                </c:pt>
                <c:pt idx="1">
                  <c:v>1965</c:v>
                </c:pt>
                <c:pt idx="2">
                  <c:v>1970</c:v>
                </c:pt>
                <c:pt idx="3">
                  <c:v>1975</c:v>
                </c:pt>
                <c:pt idx="4">
                  <c:v>1980</c:v>
                </c:pt>
                <c:pt idx="5">
                  <c:v>1985</c:v>
                </c:pt>
                <c:pt idx="6">
                  <c:v>1990</c:v>
                </c:pt>
                <c:pt idx="7">
                  <c:v>1991</c:v>
                </c:pt>
                <c:pt idx="8">
                  <c:v>1992</c:v>
                </c:pt>
                <c:pt idx="9">
                  <c:v>1993</c:v>
                </c:pt>
                <c:pt idx="10">
                  <c:v>1994</c:v>
                </c:pt>
                <c:pt idx="11">
                  <c:v>1995</c:v>
                </c:pt>
                <c:pt idx="12">
                  <c:v>1996</c:v>
                </c:pt>
                <c:pt idx="13">
                  <c:v>1997</c:v>
                </c:pt>
                <c:pt idx="14">
                  <c:v>1998</c:v>
                </c:pt>
                <c:pt idx="15">
                  <c:v>1999</c:v>
                </c:pt>
                <c:pt idx="16">
                  <c:v>2000</c:v>
                </c:pt>
                <c:pt idx="17">
                  <c:v>2001</c:v>
                </c:pt>
                <c:pt idx="18">
                  <c:v>2002</c:v>
                </c:pt>
                <c:pt idx="19">
                  <c:v>2003</c:v>
                </c:pt>
                <c:pt idx="20">
                  <c:v>2004</c:v>
                </c:pt>
                <c:pt idx="21">
                  <c:v>2005</c:v>
                </c:pt>
                <c:pt idx="22">
                  <c:v>2006</c:v>
                </c:pt>
                <c:pt idx="23">
                  <c:v>2007</c:v>
                </c:pt>
                <c:pt idx="24">
                  <c:v>2008</c:v>
                </c:pt>
                <c:pt idx="25">
                  <c:v>2009</c:v>
                </c:pt>
                <c:pt idx="26">
                  <c:v>2010</c:v>
                </c:pt>
                <c:pt idx="27">
                  <c:v>2011</c:v>
                </c:pt>
                <c:pt idx="28">
                  <c:v>2012</c:v>
                </c:pt>
                <c:pt idx="29">
                  <c:v>2013</c:v>
                </c:pt>
                <c:pt idx="30">
                  <c:v>2014</c:v>
                </c:pt>
                <c:pt idx="31">
                  <c:v>2015</c:v>
                </c:pt>
                <c:pt idx="32">
                  <c:v>2016</c:v>
                </c:pt>
                <c:pt idx="33">
                  <c:v>2017</c:v>
                </c:pt>
                <c:pt idx="34">
                  <c:v>2018</c:v>
                </c:pt>
                <c:pt idx="35">
                  <c:v>2019</c:v>
                </c:pt>
              </c:numCache>
            </c:numRef>
          </c:xVal>
          <c:yVal>
            <c:numRef>
              <c:f>'data to plot'!$C$218:$C$253</c:f>
              <c:numCache>
                <c:formatCode>General</c:formatCode>
                <c:ptCount val="36"/>
                <c:pt idx="0" formatCode="#,##0">
                  <c:v>4197</c:v>
                </c:pt>
                <c:pt idx="1">
                  <c:v>4128</c:v>
                </c:pt>
                <c:pt idx="2">
                  <c:v>4592</c:v>
                </c:pt>
                <c:pt idx="3">
                  <c:v>4513</c:v>
                </c:pt>
                <c:pt idx="4">
                  <c:v>17455</c:v>
                </c:pt>
                <c:pt idx="5">
                  <c:v>17311</c:v>
                </c:pt>
                <c:pt idx="6">
                  <c:v>19128</c:v>
                </c:pt>
                <c:pt idx="7">
                  <c:v>18534</c:v>
                </c:pt>
                <c:pt idx="8">
                  <c:v>18758</c:v>
                </c:pt>
                <c:pt idx="9">
                  <c:v>17876</c:v>
                </c:pt>
                <c:pt idx="10">
                  <c:v>19497</c:v>
                </c:pt>
                <c:pt idx="11">
                  <c:v>19663</c:v>
                </c:pt>
                <c:pt idx="12">
                  <c:v>20835.866699999999</c:v>
                </c:pt>
                <c:pt idx="13">
                  <c:v>21117.261630000001</c:v>
                </c:pt>
                <c:pt idx="14">
                  <c:v>22101.993174000003</c:v>
                </c:pt>
                <c:pt idx="15">
                  <c:v>22856.242121000003</c:v>
                </c:pt>
                <c:pt idx="16">
                  <c:v>24582.816832999997</c:v>
                </c:pt>
                <c:pt idx="17">
                  <c:v>25148.961086000003</c:v>
                </c:pt>
                <c:pt idx="18">
                  <c:v>24594.725566000001</c:v>
                </c:pt>
                <c:pt idx="19">
                  <c:v>24637.611349999999</c:v>
                </c:pt>
                <c:pt idx="20">
                  <c:v>25645.757634000001</c:v>
                </c:pt>
                <c:pt idx="21">
                  <c:v>25587.415857</c:v>
                </c:pt>
                <c:pt idx="22">
                  <c:v>26946.112203000004</c:v>
                </c:pt>
                <c:pt idx="23">
                  <c:v>29205.068500000001</c:v>
                </c:pt>
                <c:pt idx="24">
                  <c:v>29962.982807</c:v>
                </c:pt>
                <c:pt idx="25">
                  <c:v>30130.646441000001</c:v>
                </c:pt>
                <c:pt idx="26">
                  <c:v>29353.421130999999</c:v>
                </c:pt>
                <c:pt idx="27">
                  <c:v>30994.272543999999</c:v>
                </c:pt>
                <c:pt idx="28">
                  <c:v>31125.912617999995</c:v>
                </c:pt>
                <c:pt idx="29">
                  <c:v>32304.811523000004</c:v>
                </c:pt>
                <c:pt idx="30">
                  <c:v>32613.416337999999</c:v>
                </c:pt>
                <c:pt idx="31">
                  <c:v>32648.544400999999</c:v>
                </c:pt>
                <c:pt idx="32">
                  <c:v>32880.188964999994</c:v>
                </c:pt>
                <c:pt idx="33">
                  <c:v>32617.765337000001</c:v>
                </c:pt>
                <c:pt idx="34">
                  <c:v>32252.469525</c:v>
                </c:pt>
                <c:pt idx="35">
                  <c:v>32765.792189</c:v>
                </c:pt>
              </c:numCache>
            </c:numRef>
          </c:yVal>
          <c:smooth val="0"/>
          <c:extLst>
            <c:ext xmlns:c16="http://schemas.microsoft.com/office/drawing/2014/chart" uri="{C3380CC4-5D6E-409C-BE32-E72D297353CC}">
              <c16:uniqueId val="{00000007-D2BF-4290-B1E8-A8B62AC595B9}"/>
            </c:ext>
          </c:extLst>
        </c:ser>
        <c:ser>
          <c:idx val="7"/>
          <c:order val="7"/>
          <c:tx>
            <c:strRef>
              <c:f>'data to plot'!$A$254</c:f>
              <c:strCache>
                <c:ptCount val="1"/>
                <c:pt idx="0">
                  <c:v>Intercity/Amtrak</c:v>
                </c:pt>
              </c:strCache>
            </c:strRef>
          </c:tx>
          <c:spPr>
            <a:ln w="19050" cap="rnd">
              <a:solidFill>
                <a:schemeClr val="accent2">
                  <a:lumMod val="60000"/>
                </a:schemeClr>
              </a:solidFill>
              <a:round/>
            </a:ln>
            <a:effectLst/>
          </c:spPr>
          <c:marker>
            <c:symbol val="none"/>
          </c:marker>
          <c:xVal>
            <c:numRef>
              <c:f>'data to plot'!$B$254:$B$289</c:f>
              <c:numCache>
                <c:formatCode>General</c:formatCode>
                <c:ptCount val="36"/>
                <c:pt idx="0">
                  <c:v>1960</c:v>
                </c:pt>
                <c:pt idx="1">
                  <c:v>1965</c:v>
                </c:pt>
                <c:pt idx="2">
                  <c:v>1970</c:v>
                </c:pt>
                <c:pt idx="3">
                  <c:v>1975</c:v>
                </c:pt>
                <c:pt idx="4">
                  <c:v>1980</c:v>
                </c:pt>
                <c:pt idx="5">
                  <c:v>1985</c:v>
                </c:pt>
                <c:pt idx="6">
                  <c:v>1990</c:v>
                </c:pt>
                <c:pt idx="7">
                  <c:v>1991</c:v>
                </c:pt>
                <c:pt idx="8">
                  <c:v>1992</c:v>
                </c:pt>
                <c:pt idx="9">
                  <c:v>1993</c:v>
                </c:pt>
                <c:pt idx="10">
                  <c:v>1994</c:v>
                </c:pt>
                <c:pt idx="11">
                  <c:v>1995</c:v>
                </c:pt>
                <c:pt idx="12">
                  <c:v>1996</c:v>
                </c:pt>
                <c:pt idx="13">
                  <c:v>1997</c:v>
                </c:pt>
                <c:pt idx="14">
                  <c:v>1998</c:v>
                </c:pt>
                <c:pt idx="15">
                  <c:v>1999</c:v>
                </c:pt>
                <c:pt idx="16">
                  <c:v>2000</c:v>
                </c:pt>
                <c:pt idx="17">
                  <c:v>2001</c:v>
                </c:pt>
                <c:pt idx="18">
                  <c:v>2002</c:v>
                </c:pt>
                <c:pt idx="19">
                  <c:v>2003</c:v>
                </c:pt>
                <c:pt idx="20">
                  <c:v>2004</c:v>
                </c:pt>
                <c:pt idx="21">
                  <c:v>2005</c:v>
                </c:pt>
                <c:pt idx="22">
                  <c:v>2006</c:v>
                </c:pt>
                <c:pt idx="23">
                  <c:v>2007</c:v>
                </c:pt>
                <c:pt idx="24">
                  <c:v>2008</c:v>
                </c:pt>
                <c:pt idx="25">
                  <c:v>2009</c:v>
                </c:pt>
                <c:pt idx="26">
                  <c:v>2010</c:v>
                </c:pt>
                <c:pt idx="27">
                  <c:v>2011</c:v>
                </c:pt>
                <c:pt idx="28">
                  <c:v>2012</c:v>
                </c:pt>
                <c:pt idx="29">
                  <c:v>2013</c:v>
                </c:pt>
                <c:pt idx="30">
                  <c:v>2014</c:v>
                </c:pt>
                <c:pt idx="31">
                  <c:v>2015</c:v>
                </c:pt>
                <c:pt idx="32">
                  <c:v>2016</c:v>
                </c:pt>
                <c:pt idx="33">
                  <c:v>2017</c:v>
                </c:pt>
                <c:pt idx="34">
                  <c:v>2018</c:v>
                </c:pt>
                <c:pt idx="35">
                  <c:v>2019</c:v>
                </c:pt>
              </c:numCache>
            </c:numRef>
          </c:xVal>
          <c:yVal>
            <c:numRef>
              <c:f>'data to plot'!$C$254:$C$289</c:f>
              <c:numCache>
                <c:formatCode>General</c:formatCode>
                <c:ptCount val="36"/>
                <c:pt idx="0" formatCode="#,##0">
                  <c:v>17064</c:v>
                </c:pt>
                <c:pt idx="1">
                  <c:v>13260</c:v>
                </c:pt>
                <c:pt idx="2">
                  <c:v>6179</c:v>
                </c:pt>
                <c:pt idx="3">
                  <c:v>3931</c:v>
                </c:pt>
                <c:pt idx="4">
                  <c:v>4503</c:v>
                </c:pt>
                <c:pt idx="5">
                  <c:v>4825</c:v>
                </c:pt>
                <c:pt idx="6">
                  <c:v>6057</c:v>
                </c:pt>
                <c:pt idx="7">
                  <c:v>6273</c:v>
                </c:pt>
                <c:pt idx="8">
                  <c:v>6091</c:v>
                </c:pt>
                <c:pt idx="9">
                  <c:v>6199</c:v>
                </c:pt>
                <c:pt idx="10">
                  <c:v>5921</c:v>
                </c:pt>
                <c:pt idx="11">
                  <c:v>5545</c:v>
                </c:pt>
                <c:pt idx="12">
                  <c:v>5050</c:v>
                </c:pt>
                <c:pt idx="13">
                  <c:v>5166</c:v>
                </c:pt>
                <c:pt idx="14">
                  <c:v>5304</c:v>
                </c:pt>
                <c:pt idx="15">
                  <c:v>5330</c:v>
                </c:pt>
                <c:pt idx="16">
                  <c:v>5573.9916949999997</c:v>
                </c:pt>
                <c:pt idx="17">
                  <c:v>5571</c:v>
                </c:pt>
                <c:pt idx="18">
                  <c:v>5313.8277230000003</c:v>
                </c:pt>
                <c:pt idx="19">
                  <c:v>5679.9337930000002</c:v>
                </c:pt>
                <c:pt idx="20">
                  <c:v>5510.88</c:v>
                </c:pt>
                <c:pt idx="21">
                  <c:v>5381.3719999999994</c:v>
                </c:pt>
                <c:pt idx="22">
                  <c:v>5409.8040000000001</c:v>
                </c:pt>
                <c:pt idx="23">
                  <c:v>5782.8180000000002</c:v>
                </c:pt>
                <c:pt idx="24">
                  <c:v>6178.5059999999994</c:v>
                </c:pt>
                <c:pt idx="25">
                  <c:v>5914.0330000000004</c:v>
                </c:pt>
                <c:pt idx="26">
                  <c:v>6419.7687269999997</c:v>
                </c:pt>
                <c:pt idx="27">
                  <c:v>6567.8390909999989</c:v>
                </c:pt>
                <c:pt idx="28">
                  <c:v>6803.8689760000007</c:v>
                </c:pt>
                <c:pt idx="29">
                  <c:v>6809.5782929999996</c:v>
                </c:pt>
                <c:pt idx="30">
                  <c:v>6674.6818009999997</c:v>
                </c:pt>
                <c:pt idx="31">
                  <c:v>6535.9028010000002</c:v>
                </c:pt>
                <c:pt idx="32">
                  <c:v>6520.4109099999996</c:v>
                </c:pt>
                <c:pt idx="33">
                  <c:v>6563.3325960000002</c:v>
                </c:pt>
                <c:pt idx="34">
                  <c:v>6361.2704389999999</c:v>
                </c:pt>
                <c:pt idx="35">
                  <c:v>6419.8326479999996</c:v>
                </c:pt>
              </c:numCache>
            </c:numRef>
          </c:yVal>
          <c:smooth val="0"/>
          <c:extLst>
            <c:ext xmlns:c16="http://schemas.microsoft.com/office/drawing/2014/chart" uri="{C3380CC4-5D6E-409C-BE32-E72D297353CC}">
              <c16:uniqueId val="{00000008-D2BF-4290-B1E8-A8B62AC595B9}"/>
            </c:ext>
          </c:extLst>
        </c:ser>
        <c:ser>
          <c:idx val="8"/>
          <c:order val="8"/>
          <c:tx>
            <c:strRef>
              <c:f>'data to plot'!$A$290</c:f>
              <c:strCache>
                <c:ptCount val="1"/>
                <c:pt idx="0">
                  <c:v>Walking</c:v>
                </c:pt>
              </c:strCache>
            </c:strRef>
          </c:tx>
          <c:spPr>
            <a:ln w="19050" cap="rnd">
              <a:solidFill>
                <a:schemeClr val="accent3">
                  <a:lumMod val="60000"/>
                </a:schemeClr>
              </a:solidFill>
              <a:round/>
            </a:ln>
            <a:effectLst/>
          </c:spPr>
          <c:marker>
            <c:symbol val="none"/>
          </c:marker>
          <c:xVal>
            <c:numRef>
              <c:f>'data to plot'!$B$290:$B$294</c:f>
              <c:numCache>
                <c:formatCode>General</c:formatCode>
                <c:ptCount val="5"/>
                <c:pt idx="0">
                  <c:v>1990</c:v>
                </c:pt>
                <c:pt idx="1">
                  <c:v>1995</c:v>
                </c:pt>
                <c:pt idx="2">
                  <c:v>2001</c:v>
                </c:pt>
                <c:pt idx="3">
                  <c:v>2009</c:v>
                </c:pt>
                <c:pt idx="4">
                  <c:v>2017</c:v>
                </c:pt>
              </c:numCache>
            </c:numRef>
          </c:xVal>
          <c:yVal>
            <c:numRef>
              <c:f>'data to plot'!$C$290:$C$294</c:f>
              <c:numCache>
                <c:formatCode>#,##0</c:formatCode>
                <c:ptCount val="5"/>
                <c:pt idx="0">
                  <c:v>11418</c:v>
                </c:pt>
                <c:pt idx="1">
                  <c:v>10821</c:v>
                </c:pt>
                <c:pt idx="2">
                  <c:v>24779</c:v>
                </c:pt>
                <c:pt idx="3">
                  <c:v>27943</c:v>
                </c:pt>
                <c:pt idx="4">
                  <c:v>33651</c:v>
                </c:pt>
              </c:numCache>
            </c:numRef>
          </c:yVal>
          <c:smooth val="0"/>
          <c:extLst>
            <c:ext xmlns:c16="http://schemas.microsoft.com/office/drawing/2014/chart" uri="{C3380CC4-5D6E-409C-BE32-E72D297353CC}">
              <c16:uniqueId val="{00000009-D2BF-4290-B1E8-A8B62AC595B9}"/>
            </c:ext>
          </c:extLst>
        </c:ser>
        <c:ser>
          <c:idx val="9"/>
          <c:order val="9"/>
          <c:tx>
            <c:strRef>
              <c:f>'data to plot'!$A$295</c:f>
              <c:strCache>
                <c:ptCount val="1"/>
                <c:pt idx="0">
                  <c:v>Cycling</c:v>
                </c:pt>
              </c:strCache>
            </c:strRef>
          </c:tx>
          <c:spPr>
            <a:ln w="19050" cap="rnd">
              <a:solidFill>
                <a:schemeClr val="accent4">
                  <a:lumMod val="60000"/>
                </a:schemeClr>
              </a:solidFill>
              <a:round/>
            </a:ln>
            <a:effectLst/>
          </c:spPr>
          <c:marker>
            <c:symbol val="none"/>
          </c:marker>
          <c:xVal>
            <c:numRef>
              <c:f>'data to plot'!$B$295:$B$299</c:f>
              <c:numCache>
                <c:formatCode>General</c:formatCode>
                <c:ptCount val="5"/>
                <c:pt idx="0">
                  <c:v>1990</c:v>
                </c:pt>
                <c:pt idx="1">
                  <c:v>1995</c:v>
                </c:pt>
                <c:pt idx="2">
                  <c:v>2001</c:v>
                </c:pt>
                <c:pt idx="3">
                  <c:v>2009</c:v>
                </c:pt>
                <c:pt idx="4">
                  <c:v>2017</c:v>
                </c:pt>
              </c:numCache>
            </c:numRef>
          </c:xVal>
          <c:yVal>
            <c:numRef>
              <c:f>'data to plot'!$C$295:$C$299</c:f>
              <c:numCache>
                <c:formatCode>#,##0</c:formatCode>
                <c:ptCount val="5"/>
                <c:pt idx="0">
                  <c:v>3471</c:v>
                </c:pt>
                <c:pt idx="1">
                  <c:v>4593</c:v>
                </c:pt>
                <c:pt idx="2">
                  <c:v>6266</c:v>
                </c:pt>
                <c:pt idx="3">
                  <c:v>8956</c:v>
                </c:pt>
                <c:pt idx="4">
                  <c:v>8499</c:v>
                </c:pt>
              </c:numCache>
            </c:numRef>
          </c:yVal>
          <c:smooth val="0"/>
          <c:extLst>
            <c:ext xmlns:c16="http://schemas.microsoft.com/office/drawing/2014/chart" uri="{C3380CC4-5D6E-409C-BE32-E72D297353CC}">
              <c16:uniqueId val="{0000000A-D2BF-4290-B1E8-A8B62AC595B9}"/>
            </c:ext>
          </c:extLst>
        </c:ser>
        <c:dLbls>
          <c:showLegendKey val="0"/>
          <c:showVal val="0"/>
          <c:showCatName val="0"/>
          <c:showSerName val="0"/>
          <c:showPercent val="0"/>
          <c:showBubbleSize val="0"/>
        </c:dLbls>
        <c:axId val="432636928"/>
        <c:axId val="432631520"/>
      </c:scatterChart>
      <c:valAx>
        <c:axId val="432636928"/>
        <c:scaling>
          <c:orientation val="minMax"/>
          <c:min val="195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631520"/>
        <c:crosses val="autoZero"/>
        <c:crossBetween val="midCat"/>
      </c:valAx>
      <c:valAx>
        <c:axId val="432631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USA</a:t>
                </a:r>
                <a:r>
                  <a:rPr lang="en-US" baseline="0"/>
                  <a:t> Passenger Miles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in"/>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636928"/>
        <c:crosses val="autoZero"/>
        <c:crossBetween val="midCat"/>
      </c:valAx>
      <c:spPr>
        <a:noFill/>
        <a:ln>
          <a:noFill/>
        </a:ln>
        <a:effectLst/>
      </c:spPr>
    </c:plotArea>
    <c:legend>
      <c:legendPos val="r"/>
      <c:layout>
        <c:manualLayout>
          <c:xMode val="edge"/>
          <c:yMode val="edge"/>
          <c:x val="0.71426408396334329"/>
          <c:y val="5.8534399488554399E-2"/>
          <c:w val="0.2743125358854544"/>
          <c:h val="0.852279864136541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594304</xdr:colOff>
      <xdr:row>3</xdr:row>
      <xdr:rowOff>113773</xdr:rowOff>
    </xdr:from>
    <xdr:to>
      <xdr:col>14</xdr:col>
      <xdr:colOff>597334</xdr:colOff>
      <xdr:row>22</xdr:row>
      <xdr:rowOff>141050</xdr:rowOff>
    </xdr:to>
    <xdr:graphicFrame macro="">
      <xdr:nvGraphicFramePr>
        <xdr:cNvPr id="2" name="Chart 1">
          <a:extLst>
            <a:ext uri="{FF2B5EF4-FFF2-40B4-BE49-F238E27FC236}">
              <a16:creationId xmlns:a16="http://schemas.microsoft.com/office/drawing/2014/main" id="{B946E1AC-9031-4816-8CBF-393DD8C2B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bts.gov/content/us-passenger-m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B5E2E-DFA1-4092-931A-1C2D7D36B09F}">
  <dimension ref="A1:E299"/>
  <sheetViews>
    <sheetView topLeftCell="A9" zoomScale="83" zoomScaleNormal="130" workbookViewId="0">
      <selection activeCell="R12" sqref="R12"/>
    </sheetView>
  </sheetViews>
  <sheetFormatPr defaultRowHeight="15"/>
  <cols>
    <col min="1" max="1" width="45.42578125" bestFit="1" customWidth="1"/>
    <col min="2" max="2" width="10.5703125" customWidth="1"/>
    <col min="3" max="3" width="16" bestFit="1" customWidth="1"/>
  </cols>
  <sheetData>
    <row r="1" spans="1:5">
      <c r="A1" t="s">
        <v>83</v>
      </c>
      <c r="B1" t="s">
        <v>82</v>
      </c>
      <c r="C1" t="s">
        <v>84</v>
      </c>
    </row>
    <row r="2" spans="1:5">
      <c r="A2" s="66" t="str">
        <f>'BTS data'!$D$2</f>
        <v>U.S. air carrier, certificated, domestic, all services</v>
      </c>
      <c r="B2" cm="1">
        <f t="array" ref="B2:B37">'BTS data'!B3:B38</f>
        <v>1960</v>
      </c>
      <c r="C2" s="66" cm="1">
        <f t="array" ref="C2:C37">'BTS data'!D3:D38</f>
        <v>31099</v>
      </c>
      <c r="E2" t="s">
        <v>96</v>
      </c>
    </row>
    <row r="3" spans="1:5">
      <c r="A3" s="66" t="str">
        <f>'BTS data'!$D$2</f>
        <v>U.S. air carrier, certificated, domestic, all services</v>
      </c>
      <c r="B3">
        <v>1965</v>
      </c>
      <c r="C3">
        <v>53226</v>
      </c>
      <c r="E3" t="s">
        <v>97</v>
      </c>
    </row>
    <row r="4" spans="1:5">
      <c r="A4" s="66" t="str">
        <f>'BTS data'!$D$2</f>
        <v>U.S. air carrier, certificated, domestic, all services</v>
      </c>
      <c r="B4">
        <v>1970</v>
      </c>
      <c r="C4">
        <v>108442</v>
      </c>
    </row>
    <row r="5" spans="1:5">
      <c r="A5" s="66" t="str">
        <f>'BTS data'!$D$2</f>
        <v>U.S. air carrier, certificated, domestic, all services</v>
      </c>
      <c r="B5">
        <v>1975</v>
      </c>
      <c r="C5">
        <v>119591.474</v>
      </c>
    </row>
    <row r="6" spans="1:5">
      <c r="A6" s="66" t="str">
        <f>'BTS data'!$D$2</f>
        <v>U.S. air carrier, certificated, domestic, all services</v>
      </c>
      <c r="B6">
        <v>1980</v>
      </c>
      <c r="C6">
        <v>190765.929</v>
      </c>
    </row>
    <row r="7" spans="1:5">
      <c r="A7" s="66" t="str">
        <f>'BTS data'!$D$2</f>
        <v>U.S. air carrier, certificated, domestic, all services</v>
      </c>
      <c r="B7">
        <v>1985</v>
      </c>
      <c r="C7">
        <v>275863.54700000002</v>
      </c>
    </row>
    <row r="8" spans="1:5">
      <c r="A8" s="66" t="str">
        <f>'BTS data'!$D$2</f>
        <v>U.S. air carrier, certificated, domestic, all services</v>
      </c>
      <c r="B8">
        <v>1990</v>
      </c>
      <c r="C8">
        <v>337215.22553599998</v>
      </c>
    </row>
    <row r="9" spans="1:5">
      <c r="A9" s="66" t="str">
        <f>'BTS data'!$D$2</f>
        <v>U.S. air carrier, certificated, domestic, all services</v>
      </c>
      <c r="B9">
        <v>1991</v>
      </c>
      <c r="C9">
        <v>329787.96750099998</v>
      </c>
    </row>
    <row r="10" spans="1:5">
      <c r="A10" s="66" t="str">
        <f>'BTS data'!$D$2</f>
        <v>U.S. air carrier, certificated, domestic, all services</v>
      </c>
      <c r="B10">
        <v>1992</v>
      </c>
      <c r="C10">
        <v>345019.61278099997</v>
      </c>
    </row>
    <row r="11" spans="1:5">
      <c r="A11" s="66" t="str">
        <f>'BTS data'!$D$2</f>
        <v>U.S. air carrier, certificated, domestic, all services</v>
      </c>
      <c r="B11">
        <v>1993</v>
      </c>
      <c r="C11">
        <v>351096.458323</v>
      </c>
    </row>
    <row r="12" spans="1:5">
      <c r="A12" s="66" t="str">
        <f>'BTS data'!$D$2</f>
        <v>U.S. air carrier, certificated, domestic, all services</v>
      </c>
      <c r="B12">
        <v>1994</v>
      </c>
      <c r="C12">
        <v>376873.402328</v>
      </c>
    </row>
    <row r="13" spans="1:5">
      <c r="A13" s="66" t="str">
        <f>'BTS data'!$D$2</f>
        <v>U.S. air carrier, certificated, domestic, all services</v>
      </c>
      <c r="B13">
        <v>1995</v>
      </c>
      <c r="C13">
        <v>391593.82941200002</v>
      </c>
    </row>
    <row r="14" spans="1:5">
      <c r="A14" s="66" t="str">
        <f>'BTS data'!$D$2</f>
        <v>U.S. air carrier, certificated, domestic, all services</v>
      </c>
      <c r="B14">
        <v>1996</v>
      </c>
      <c r="C14">
        <v>419281.55251800001</v>
      </c>
    </row>
    <row r="15" spans="1:5">
      <c r="A15" s="66" t="str">
        <f>'BTS data'!$D$2</f>
        <v>U.S. air carrier, certificated, domestic, all services</v>
      </c>
      <c r="B15">
        <v>1997</v>
      </c>
      <c r="C15">
        <v>439262.67014</v>
      </c>
    </row>
    <row r="16" spans="1:5">
      <c r="A16" s="66" t="str">
        <f>'BTS data'!$D$2</f>
        <v>U.S. air carrier, certificated, domestic, all services</v>
      </c>
      <c r="B16">
        <v>1998</v>
      </c>
      <c r="C16">
        <v>449103.79910300003</v>
      </c>
    </row>
    <row r="17" spans="1:3">
      <c r="A17" s="66" t="str">
        <f>'BTS data'!$D$2</f>
        <v>U.S. air carrier, certificated, domestic, all services</v>
      </c>
      <c r="B17">
        <v>1999</v>
      </c>
      <c r="C17">
        <v>473081.98319599999</v>
      </c>
    </row>
    <row r="18" spans="1:3">
      <c r="A18" s="66" t="str">
        <f>'BTS data'!$D$2</f>
        <v>U.S. air carrier, certificated, domestic, all services</v>
      </c>
      <c r="B18">
        <v>2000</v>
      </c>
      <c r="C18">
        <v>500431.77514500002</v>
      </c>
    </row>
    <row r="19" spans="1:3">
      <c r="A19" s="66" t="str">
        <f>'BTS data'!$D$2</f>
        <v>U.S. air carrier, certificated, domestic, all services</v>
      </c>
      <c r="B19">
        <v>2001</v>
      </c>
      <c r="C19">
        <v>473591.64681000001</v>
      </c>
    </row>
    <row r="20" spans="1:3">
      <c r="A20" s="66" t="str">
        <f>'BTS data'!$D$2</f>
        <v>U.S. air carrier, certificated, domestic, all services</v>
      </c>
      <c r="B20">
        <v>2002</v>
      </c>
      <c r="C20">
        <v>472190.76637199998</v>
      </c>
    </row>
    <row r="21" spans="1:3">
      <c r="A21" s="66" t="str">
        <f>'BTS data'!$D$2</f>
        <v>U.S. air carrier, certificated, domestic, all services</v>
      </c>
      <c r="B21">
        <v>2003</v>
      </c>
      <c r="C21">
        <v>497648.14399399998</v>
      </c>
    </row>
    <row r="22" spans="1:3">
      <c r="A22" s="66" t="str">
        <f>'BTS data'!$D$2</f>
        <v>U.S. air carrier, certificated, domestic, all services</v>
      </c>
      <c r="B22">
        <v>2004</v>
      </c>
      <c r="C22">
        <v>547931.15319800004</v>
      </c>
    </row>
    <row r="23" spans="1:3">
      <c r="A23" s="66" t="str">
        <f>'BTS data'!$D$2</f>
        <v>U.S. air carrier, certificated, domestic, all services</v>
      </c>
      <c r="B23">
        <v>2005</v>
      </c>
      <c r="C23">
        <v>572868.82004599995</v>
      </c>
    </row>
    <row r="24" spans="1:3">
      <c r="A24" s="66" t="str">
        <f>'BTS data'!$D$2</f>
        <v>U.S. air carrier, certificated, domestic, all services</v>
      </c>
      <c r="B24">
        <v>2006</v>
      </c>
      <c r="C24">
        <v>576823.04937200004</v>
      </c>
    </row>
    <row r="25" spans="1:3">
      <c r="A25" s="66" t="str">
        <f>'BTS data'!$D$2</f>
        <v>U.S. air carrier, certificated, domestic, all services</v>
      </c>
      <c r="B25">
        <v>2007</v>
      </c>
      <c r="C25">
        <v>594614.09036200005</v>
      </c>
    </row>
    <row r="26" spans="1:3">
      <c r="A26" s="66" t="str">
        <f>'BTS data'!$D$2</f>
        <v>U.S. air carrier, certificated, domestic, all services</v>
      </c>
      <c r="B26">
        <v>2008</v>
      </c>
      <c r="C26">
        <v>570089.94696500001</v>
      </c>
    </row>
    <row r="27" spans="1:3">
      <c r="A27" s="66" t="str">
        <f>'BTS data'!$D$2</f>
        <v>U.S. air carrier, certificated, domestic, all services</v>
      </c>
      <c r="B27">
        <v>2009</v>
      </c>
      <c r="C27">
        <v>540693.68270899996</v>
      </c>
    </row>
    <row r="28" spans="1:3">
      <c r="A28" s="66" t="str">
        <f>'BTS data'!$D$2</f>
        <v>U.S. air carrier, certificated, domestic, all services</v>
      </c>
      <c r="B28">
        <v>2010</v>
      </c>
      <c r="C28">
        <v>554710.522322</v>
      </c>
    </row>
    <row r="29" spans="1:3">
      <c r="A29" s="66" t="str">
        <f>'BTS data'!$D$2</f>
        <v>U.S. air carrier, certificated, domestic, all services</v>
      </c>
      <c r="B29">
        <v>2011</v>
      </c>
      <c r="C29">
        <v>565613.64535799995</v>
      </c>
    </row>
    <row r="30" spans="1:3">
      <c r="A30" s="66" t="str">
        <f>'BTS data'!$D$2</f>
        <v>U.S. air carrier, certificated, domestic, all services</v>
      </c>
      <c r="B30">
        <v>2012</v>
      </c>
      <c r="C30">
        <v>570438.230553</v>
      </c>
    </row>
    <row r="31" spans="1:3">
      <c r="A31" s="66" t="str">
        <f>'BTS data'!$D$2</f>
        <v>U.S. air carrier, certificated, domestic, all services</v>
      </c>
      <c r="B31">
        <v>2013</v>
      </c>
      <c r="C31">
        <v>579461.44977599999</v>
      </c>
    </row>
    <row r="32" spans="1:3">
      <c r="A32" s="66" t="str">
        <f>'BTS data'!$D$2</f>
        <v>U.S. air carrier, certificated, domestic, all services</v>
      </c>
      <c r="B32">
        <v>2014</v>
      </c>
      <c r="C32">
        <v>597005.00355200004</v>
      </c>
    </row>
    <row r="33" spans="1:3">
      <c r="A33" s="66" t="str">
        <f>'BTS data'!$D$2</f>
        <v>U.S. air carrier, certificated, domestic, all services</v>
      </c>
      <c r="B33">
        <v>2015</v>
      </c>
      <c r="C33">
        <v>632154.82412700006</v>
      </c>
    </row>
    <row r="34" spans="1:3">
      <c r="A34" s="66" t="str">
        <f>'BTS data'!$D$2</f>
        <v>U.S. air carrier, certificated, domestic, all services</v>
      </c>
      <c r="B34">
        <v>2016</v>
      </c>
      <c r="C34">
        <v>661477.92748199997</v>
      </c>
    </row>
    <row r="35" spans="1:3">
      <c r="A35" s="66" t="str">
        <f>'BTS data'!$D$2</f>
        <v>U.S. air carrier, certificated, domestic, all services</v>
      </c>
      <c r="B35">
        <v>2017</v>
      </c>
      <c r="C35">
        <v>685472.464806</v>
      </c>
    </row>
    <row r="36" spans="1:3">
      <c r="A36" s="66" t="str">
        <f>'BTS data'!$D$2</f>
        <v>U.S. air carrier, certificated, domestic, all services</v>
      </c>
      <c r="B36">
        <v>2018</v>
      </c>
      <c r="C36">
        <v>722415.33364099998</v>
      </c>
    </row>
    <row r="37" spans="1:3">
      <c r="A37" s="66" t="str">
        <f>'BTS data'!$D$2</f>
        <v>U.S. air carrier, certificated, domestic, all services</v>
      </c>
      <c r="B37">
        <v>2019</v>
      </c>
      <c r="C37">
        <v>754303.24246600003</v>
      </c>
    </row>
    <row r="38" spans="1:3">
      <c r="A38" s="66" t="str">
        <f>'BTS data'!$G$2</f>
        <v>Light duty vehicle, short wheel base</v>
      </c>
      <c r="B38" cm="1">
        <f t="array" ref="B38:B73">'BTS data'!B3:B38</f>
        <v>1960</v>
      </c>
      <c r="C38" s="66" cm="1">
        <f t="array" ref="C38:C73">'BTS data'!G3:G38</f>
        <v>1144673.3999999999</v>
      </c>
    </row>
    <row r="39" spans="1:3">
      <c r="A39" s="66" t="str">
        <f>'BTS data'!$G$2</f>
        <v>Light duty vehicle, short wheel base</v>
      </c>
      <c r="B39">
        <v>1965</v>
      </c>
      <c r="C39">
        <v>1394803.28</v>
      </c>
    </row>
    <row r="40" spans="1:3">
      <c r="A40" s="66" t="str">
        <f>'BTS data'!$G$2</f>
        <v>Light duty vehicle, short wheel base</v>
      </c>
      <c r="B40">
        <v>1970</v>
      </c>
      <c r="C40">
        <v>1750897</v>
      </c>
    </row>
    <row r="41" spans="1:3">
      <c r="A41" s="66" t="str">
        <f>'BTS data'!$G$2</f>
        <v>Light duty vehicle, short wheel base</v>
      </c>
      <c r="B41">
        <v>1975</v>
      </c>
      <c r="C41">
        <v>1954165.5</v>
      </c>
    </row>
    <row r="42" spans="1:3">
      <c r="A42" s="66" t="str">
        <f>'BTS data'!$G$2</f>
        <v>Light duty vehicle, short wheel base</v>
      </c>
      <c r="B42">
        <v>1980</v>
      </c>
      <c r="C42">
        <v>2011988.76</v>
      </c>
    </row>
    <row r="43" spans="1:3">
      <c r="A43" s="66" t="str">
        <f>'BTS data'!$G$2</f>
        <v>Light duty vehicle, short wheel base</v>
      </c>
      <c r="B43">
        <v>1985</v>
      </c>
      <c r="C43">
        <v>2094620.64</v>
      </c>
    </row>
    <row r="44" spans="1:3">
      <c r="A44" s="66" t="str">
        <f>'BTS data'!$G$2</f>
        <v>Light duty vehicle, short wheel base</v>
      </c>
      <c r="B44">
        <v>1990</v>
      </c>
      <c r="C44">
        <v>2281390.92</v>
      </c>
    </row>
    <row r="45" spans="1:3">
      <c r="A45" s="66" t="str">
        <f>'BTS data'!$G$2</f>
        <v>Light duty vehicle, short wheel base</v>
      </c>
      <c r="B45">
        <v>1991</v>
      </c>
      <c r="C45">
        <v>2200259.7000000002</v>
      </c>
    </row>
    <row r="46" spans="1:3">
      <c r="A46" s="66" t="str">
        <f>'BTS data'!$G$2</f>
        <v>Light duty vehicle, short wheel base</v>
      </c>
      <c r="B46">
        <v>1992</v>
      </c>
      <c r="C46">
        <v>2208226.09</v>
      </c>
    </row>
    <row r="47" spans="1:3">
      <c r="A47" s="66" t="str">
        <f>'BTS data'!$G$2</f>
        <v>Light duty vehicle, short wheel base</v>
      </c>
      <c r="B47">
        <v>1993</v>
      </c>
      <c r="C47">
        <v>2213281.4900000002</v>
      </c>
    </row>
    <row r="48" spans="1:3">
      <c r="A48" s="66" t="str">
        <f>'BTS data'!$G$2</f>
        <v>Light duty vehicle, short wheel base</v>
      </c>
      <c r="B48">
        <v>1994</v>
      </c>
      <c r="C48">
        <v>2756223</v>
      </c>
    </row>
    <row r="49" spans="1:3">
      <c r="A49" s="66" t="str">
        <f>'BTS data'!$G$2</f>
        <v>Light duty vehicle, short wheel base</v>
      </c>
      <c r="B49">
        <v>1995</v>
      </c>
      <c r="C49">
        <v>2286887</v>
      </c>
    </row>
    <row r="50" spans="1:3">
      <c r="A50" s="66" t="str">
        <f>'BTS data'!$G$2</f>
        <v>Light duty vehicle, short wheel base</v>
      </c>
      <c r="B50">
        <v>1996</v>
      </c>
      <c r="C50">
        <v>2337068</v>
      </c>
    </row>
    <row r="51" spans="1:3">
      <c r="A51" s="66" t="str">
        <f>'BTS data'!$G$2</f>
        <v>Light duty vehicle, short wheel base</v>
      </c>
      <c r="B51">
        <v>1997</v>
      </c>
      <c r="C51">
        <v>2389065</v>
      </c>
    </row>
    <row r="52" spans="1:3">
      <c r="A52" s="66" t="str">
        <f>'BTS data'!$G$2</f>
        <v>Light duty vehicle, short wheel base</v>
      </c>
      <c r="B52">
        <v>1998</v>
      </c>
      <c r="C52">
        <v>2463828.420042248</v>
      </c>
    </row>
    <row r="53" spans="1:3">
      <c r="A53" s="66" t="str">
        <f>'BTS data'!$G$2</f>
        <v>Light duty vehicle, short wheel base</v>
      </c>
      <c r="B53">
        <v>1999</v>
      </c>
      <c r="C53">
        <v>2495140.3026243281</v>
      </c>
    </row>
    <row r="54" spans="1:3">
      <c r="A54" s="66" t="str">
        <f>'BTS data'!$G$2</f>
        <v>Light duty vehicle, short wheel base</v>
      </c>
      <c r="B54">
        <v>2000</v>
      </c>
      <c r="C54">
        <v>2544457.3524414399</v>
      </c>
    </row>
    <row r="55" spans="1:3">
      <c r="A55" s="66" t="str">
        <f>'BTS data'!$G$2</f>
        <v>Light duty vehicle, short wheel base</v>
      </c>
      <c r="B55">
        <v>2001</v>
      </c>
      <c r="C55">
        <v>2556481.2400000002</v>
      </c>
    </row>
    <row r="56" spans="1:3">
      <c r="A56" s="66" t="str">
        <f>'BTS data'!$G$2</f>
        <v>Light duty vehicle, short wheel base</v>
      </c>
      <c r="B56">
        <v>2002</v>
      </c>
      <c r="C56">
        <v>2620388.92</v>
      </c>
    </row>
    <row r="57" spans="1:3">
      <c r="A57" s="66" t="str">
        <f>'BTS data'!$G$2</f>
        <v>Light duty vehicle, short wheel base</v>
      </c>
      <c r="B57">
        <v>2003</v>
      </c>
      <c r="C57">
        <v>2641885.0920744999</v>
      </c>
    </row>
    <row r="58" spans="1:3">
      <c r="A58" s="66" t="str">
        <f>'BTS data'!$G$2</f>
        <v>Light duty vehicle, short wheel base</v>
      </c>
      <c r="B58">
        <v>2004</v>
      </c>
      <c r="C58">
        <v>2685826.6531088967</v>
      </c>
    </row>
    <row r="59" spans="1:3">
      <c r="A59" s="66" t="str">
        <f>'BTS data'!$G$2</f>
        <v>Light duty vehicle, short wheel base</v>
      </c>
      <c r="B59">
        <v>2005</v>
      </c>
      <c r="C59">
        <v>2699304.6428176584</v>
      </c>
    </row>
    <row r="60" spans="1:3">
      <c r="A60" s="66" t="str">
        <f>'BTS data'!$G$2</f>
        <v>Light duty vehicle, short wheel base</v>
      </c>
      <c r="B60">
        <v>2006</v>
      </c>
      <c r="C60">
        <v>2671044.2305259043</v>
      </c>
    </row>
    <row r="61" spans="1:3">
      <c r="A61" s="66" t="str">
        <f>'BTS data'!$G$2</f>
        <v>Light duty vehicle, short wheel base</v>
      </c>
      <c r="B61">
        <v>2007</v>
      </c>
      <c r="C61">
        <v>3324977</v>
      </c>
    </row>
    <row r="62" spans="1:3">
      <c r="A62" s="66" t="str">
        <f>'BTS data'!$G$2</f>
        <v>Light duty vehicle, short wheel base</v>
      </c>
      <c r="B62">
        <v>2008</v>
      </c>
      <c r="C62">
        <v>3199116</v>
      </c>
    </row>
    <row r="63" spans="1:3">
      <c r="A63" s="66" t="str">
        <f>'BTS data'!$G$2</f>
        <v>Light duty vehicle, short wheel base</v>
      </c>
      <c r="B63">
        <v>2009</v>
      </c>
      <c r="C63">
        <v>3413875</v>
      </c>
    </row>
    <row r="64" spans="1:3">
      <c r="A64" s="66" t="str">
        <f>'BTS data'!$G$2</f>
        <v>Light duty vehicle, short wheel base</v>
      </c>
      <c r="B64">
        <v>2010</v>
      </c>
      <c r="C64">
        <v>3429995.6410861243</v>
      </c>
    </row>
    <row r="65" spans="1:3">
      <c r="A65" s="66" t="str">
        <f>'BTS data'!$G$2</f>
        <v>Light duty vehicle, short wheel base</v>
      </c>
      <c r="B65">
        <v>2011</v>
      </c>
      <c r="C65">
        <v>3464405.2296386864</v>
      </c>
    </row>
    <row r="66" spans="1:3">
      <c r="A66" s="66" t="str">
        <f>'BTS data'!$G$2</f>
        <v>Light duty vehicle, short wheel base</v>
      </c>
      <c r="B66">
        <v>2012</v>
      </c>
      <c r="C66">
        <v>3490438.2857423411</v>
      </c>
    </row>
    <row r="67" spans="1:3">
      <c r="A67" s="66" t="str">
        <f>'BTS data'!$G$2</f>
        <v>Light duty vehicle, short wheel base</v>
      </c>
      <c r="B67">
        <v>2013</v>
      </c>
      <c r="C67">
        <v>3507723.0973114655</v>
      </c>
    </row>
    <row r="68" spans="1:3">
      <c r="A68" s="66" t="str">
        <f>'BTS data'!$G$2</f>
        <v>Light duty vehicle, short wheel base</v>
      </c>
      <c r="B68">
        <v>2014</v>
      </c>
      <c r="C68">
        <v>3502000.6903627221</v>
      </c>
    </row>
    <row r="69" spans="1:3">
      <c r="A69" s="66" t="str">
        <f>'BTS data'!$G$2</f>
        <v>Light duty vehicle, short wheel base</v>
      </c>
      <c r="B69">
        <v>2015</v>
      </c>
      <c r="C69">
        <v>3628378.8815517384</v>
      </c>
    </row>
    <row r="70" spans="1:3">
      <c r="A70" s="66" t="str">
        <f>'BTS data'!$G$2</f>
        <v>Light duty vehicle, short wheel base</v>
      </c>
      <c r="B70">
        <v>2016</v>
      </c>
      <c r="C70">
        <v>3699794.4380078609</v>
      </c>
    </row>
    <row r="71" spans="1:3">
      <c r="A71" s="66" t="str">
        <f>'BTS data'!$G$2</f>
        <v>Light duty vehicle, short wheel base</v>
      </c>
      <c r="B71">
        <v>2017</v>
      </c>
      <c r="C71">
        <v>3709919.1961312541</v>
      </c>
    </row>
    <row r="72" spans="1:3">
      <c r="A72" s="66" t="str">
        <f>'BTS data'!$G$2</f>
        <v>Light duty vehicle, short wheel base</v>
      </c>
      <c r="B72">
        <v>2018</v>
      </c>
      <c r="C72">
        <v>3729610.234329388</v>
      </c>
    </row>
    <row r="73" spans="1:3">
      <c r="A73" s="66" t="str">
        <f>'BTS data'!$G$2</f>
        <v>Light duty vehicle, short wheel base</v>
      </c>
      <c r="B73">
        <v>2019</v>
      </c>
      <c r="C73">
        <v>3765896.0121443863</v>
      </c>
    </row>
    <row r="74" spans="1:3">
      <c r="A74" s="66" t="str">
        <f>'BTS data'!$H$2</f>
        <v>Motorcycle</v>
      </c>
      <c r="B74" cm="1">
        <f t="array" ref="B74:B109">'BTS data'!B3:B38</f>
        <v>1960</v>
      </c>
      <c r="C74" s="66"/>
    </row>
    <row r="75" spans="1:3">
      <c r="A75" s="66" t="str">
        <f>'BTS data'!$H$2</f>
        <v>Motorcycle</v>
      </c>
      <c r="B75">
        <v>1965</v>
      </c>
    </row>
    <row r="76" spans="1:3">
      <c r="A76" s="66" t="str">
        <f>'BTS data'!$H$2</f>
        <v>Motorcycle</v>
      </c>
      <c r="B76">
        <v>1970</v>
      </c>
      <c r="C76" s="66" cm="1">
        <f t="array" ref="C76:C109">'BTS data'!H5:H38</f>
        <v>3276.9</v>
      </c>
    </row>
    <row r="77" spans="1:3">
      <c r="A77" s="66" t="str">
        <f>'BTS data'!$H$2</f>
        <v>Motorcycle</v>
      </c>
      <c r="B77">
        <v>1975</v>
      </c>
      <c r="C77">
        <v>6191.9</v>
      </c>
    </row>
    <row r="78" spans="1:3">
      <c r="A78" s="66" t="str">
        <f>'BTS data'!$H$2</f>
        <v>Motorcycle</v>
      </c>
      <c r="B78">
        <v>1980</v>
      </c>
      <c r="C78">
        <v>12256.8</v>
      </c>
    </row>
    <row r="79" spans="1:3">
      <c r="A79" s="66" t="str">
        <f>'BTS data'!$H$2</f>
        <v>Motorcycle</v>
      </c>
      <c r="B79">
        <v>1985</v>
      </c>
      <c r="C79">
        <v>11811.8</v>
      </c>
    </row>
    <row r="80" spans="1:3">
      <c r="A80" s="66" t="str">
        <f>'BTS data'!$H$2</f>
        <v>Motorcycle</v>
      </c>
      <c r="B80">
        <v>1990</v>
      </c>
      <c r="C80">
        <v>12424.1</v>
      </c>
    </row>
    <row r="81" spans="1:3">
      <c r="A81" s="66" t="str">
        <f>'BTS data'!$H$2</f>
        <v>Motorcycle</v>
      </c>
      <c r="B81">
        <v>1991</v>
      </c>
      <c r="C81">
        <v>11656.06</v>
      </c>
    </row>
    <row r="82" spans="1:3">
      <c r="A82" s="66" t="str">
        <f>'BTS data'!$H$2</f>
        <v>Motorcycle</v>
      </c>
      <c r="B82">
        <v>1992</v>
      </c>
      <c r="C82">
        <v>11946.25</v>
      </c>
    </row>
    <row r="83" spans="1:3">
      <c r="A83" s="66" t="str">
        <f>'BTS data'!$H$2</f>
        <v>Motorcycle</v>
      </c>
      <c r="B83">
        <v>1993</v>
      </c>
      <c r="C83">
        <v>12184.38</v>
      </c>
    </row>
    <row r="84" spans="1:3">
      <c r="A84" s="66" t="str">
        <f>'BTS data'!$H$2</f>
        <v>Motorcycle</v>
      </c>
      <c r="B84">
        <v>1994</v>
      </c>
      <c r="C84">
        <v>11264</v>
      </c>
    </row>
    <row r="85" spans="1:3">
      <c r="A85" s="66" t="str">
        <f>'BTS data'!$H$2</f>
        <v>Motorcycle</v>
      </c>
      <c r="B85">
        <v>1995</v>
      </c>
      <c r="C85">
        <v>10777</v>
      </c>
    </row>
    <row r="86" spans="1:3">
      <c r="A86" s="66" t="str">
        <f>'BTS data'!$H$2</f>
        <v>Motorcycle</v>
      </c>
      <c r="B86">
        <v>1996</v>
      </c>
      <c r="C86">
        <v>10912</v>
      </c>
    </row>
    <row r="87" spans="1:3">
      <c r="A87" s="66" t="str">
        <f>'BTS data'!$H$2</f>
        <v>Motorcycle</v>
      </c>
      <c r="B87">
        <v>1997</v>
      </c>
      <c r="C87">
        <v>11089</v>
      </c>
    </row>
    <row r="88" spans="1:3">
      <c r="A88" s="66" t="str">
        <f>'BTS data'!$H$2</f>
        <v>Motorcycle</v>
      </c>
      <c r="B88">
        <v>1998</v>
      </c>
      <c r="C88">
        <v>11311.197996230532</v>
      </c>
    </row>
    <row r="89" spans="1:3">
      <c r="A89" s="66" t="str">
        <f>'BTS data'!$H$2</f>
        <v>Motorcycle</v>
      </c>
      <c r="B89">
        <v>1999</v>
      </c>
      <c r="C89">
        <v>11642.295010415633</v>
      </c>
    </row>
    <row r="90" spans="1:3">
      <c r="A90" s="66" t="str">
        <f>'BTS data'!$H$2</f>
        <v>Motorcycle</v>
      </c>
      <c r="B90">
        <v>2000</v>
      </c>
      <c r="C90">
        <v>11515.796151175477</v>
      </c>
    </row>
    <row r="91" spans="1:3">
      <c r="A91" s="66" t="str">
        <f>'BTS data'!$H$2</f>
        <v>Motorcycle</v>
      </c>
      <c r="B91">
        <v>2001</v>
      </c>
      <c r="C91">
        <v>11759.58</v>
      </c>
    </row>
    <row r="92" spans="1:3">
      <c r="A92" s="66" t="str">
        <f>'BTS data'!$H$2</f>
        <v>Motorcycle</v>
      </c>
      <c r="B92">
        <v>2002</v>
      </c>
      <c r="C92">
        <v>12131.04</v>
      </c>
    </row>
    <row r="93" spans="1:3">
      <c r="A93" s="66" t="str">
        <f>'BTS data'!$H$2</f>
        <v>Motorcycle</v>
      </c>
      <c r="B93">
        <v>2003</v>
      </c>
      <c r="C93">
        <v>12162.999800241942</v>
      </c>
    </row>
    <row r="94" spans="1:3">
      <c r="A94" s="66" t="str">
        <f>'BTS data'!$H$2</f>
        <v>Motorcycle</v>
      </c>
      <c r="B94">
        <v>2004</v>
      </c>
      <c r="C94">
        <v>12855.361903711795</v>
      </c>
    </row>
    <row r="95" spans="1:3">
      <c r="A95" s="66" t="str">
        <f>'BTS data'!$H$2</f>
        <v>Motorcycle</v>
      </c>
      <c r="B95">
        <v>2005</v>
      </c>
      <c r="C95">
        <v>13276.957048550581</v>
      </c>
    </row>
    <row r="96" spans="1:3">
      <c r="A96" s="66" t="str">
        <f>'BTS data'!$H$2</f>
        <v>Motorcycle</v>
      </c>
      <c r="B96">
        <v>2006</v>
      </c>
      <c r="C96">
        <v>15302.837710775921</v>
      </c>
    </row>
    <row r="97" spans="1:3">
      <c r="A97" s="66" t="str">
        <f>'BTS data'!$H$2</f>
        <v>Motorcycle</v>
      </c>
      <c r="B97">
        <v>2007</v>
      </c>
      <c r="C97">
        <v>27173</v>
      </c>
    </row>
    <row r="98" spans="1:3">
      <c r="A98" s="66" t="str">
        <f>'BTS data'!$H$2</f>
        <v>Motorcycle</v>
      </c>
      <c r="B98">
        <v>2008</v>
      </c>
      <c r="C98">
        <v>26430</v>
      </c>
    </row>
    <row r="99" spans="1:3">
      <c r="A99" s="66" t="str">
        <f>'BTS data'!$H$2</f>
        <v>Motorcycle</v>
      </c>
      <c r="B99">
        <v>2009</v>
      </c>
      <c r="C99">
        <v>24162</v>
      </c>
    </row>
    <row r="100" spans="1:3">
      <c r="A100" s="66" t="str">
        <f>'BTS data'!$H$2</f>
        <v>Motorcycle</v>
      </c>
      <c r="B100">
        <v>2010</v>
      </c>
      <c r="C100">
        <v>21482.715623236356</v>
      </c>
    </row>
    <row r="101" spans="1:3">
      <c r="A101" s="66" t="str">
        <f>'BTS data'!$H$2</f>
        <v>Motorcycle</v>
      </c>
      <c r="B101">
        <v>2011</v>
      </c>
      <c r="C101">
        <v>21516.752486125952</v>
      </c>
    </row>
    <row r="102" spans="1:3">
      <c r="A102" s="66" t="str">
        <f>'BTS data'!$H$2</f>
        <v>Motorcycle</v>
      </c>
      <c r="B102">
        <v>2012</v>
      </c>
      <c r="C102">
        <v>24815.916143547372</v>
      </c>
    </row>
    <row r="103" spans="1:3">
      <c r="A103" s="66" t="str">
        <f>'BTS data'!$H$2</f>
        <v>Motorcycle</v>
      </c>
      <c r="B103">
        <v>2013</v>
      </c>
      <c r="C103">
        <v>23633.293571165999</v>
      </c>
    </row>
    <row r="104" spans="1:3">
      <c r="A104" s="66" t="str">
        <f>'BTS data'!$H$2</f>
        <v>Motorcycle</v>
      </c>
      <c r="B104">
        <v>2014</v>
      </c>
      <c r="C104">
        <v>23173.173385423503</v>
      </c>
    </row>
    <row r="105" spans="1:3">
      <c r="A105" s="66" t="str">
        <f>'BTS data'!$H$2</f>
        <v>Motorcycle</v>
      </c>
      <c r="B105">
        <v>2015</v>
      </c>
      <c r="C105">
        <v>22751.532128664399</v>
      </c>
    </row>
    <row r="106" spans="1:3">
      <c r="A106" s="66" t="str">
        <f>'BTS data'!$H$2</f>
        <v>Motorcycle</v>
      </c>
      <c r="B106">
        <v>2016</v>
      </c>
      <c r="C106">
        <v>23725.111955421387</v>
      </c>
    </row>
    <row r="107" spans="1:3">
      <c r="A107" s="66" t="str">
        <f>'BTS data'!$H$2</f>
        <v>Motorcycle</v>
      </c>
      <c r="B107">
        <v>2017</v>
      </c>
      <c r="C107">
        <v>23381.622003386132</v>
      </c>
    </row>
    <row r="108" spans="1:3">
      <c r="A108" s="66" t="str">
        <f>'BTS data'!$H$2</f>
        <v>Motorcycle</v>
      </c>
      <c r="B108">
        <v>2018</v>
      </c>
      <c r="C108">
        <v>23296.76856786057</v>
      </c>
    </row>
    <row r="109" spans="1:3">
      <c r="A109" s="66" t="str">
        <f>'BTS data'!$H$2</f>
        <v>Motorcycle</v>
      </c>
      <c r="B109">
        <v>2019</v>
      </c>
      <c r="C109">
        <v>22846.373475193806</v>
      </c>
    </row>
    <row r="110" spans="1:3">
      <c r="A110" s="66" t="str">
        <f>'BTS data'!$I$2</f>
        <v>Light duty vehicle, long wheel base</v>
      </c>
      <c r="B110" cm="1">
        <f t="array" ref="B110:B145">'BTS data'!B3:B38</f>
        <v>1960</v>
      </c>
    </row>
    <row r="111" spans="1:3">
      <c r="A111" s="66" t="str">
        <f>'BTS data'!$I$2</f>
        <v>Light duty vehicle, long wheel base</v>
      </c>
      <c r="B111">
        <v>1965</v>
      </c>
    </row>
    <row r="112" spans="1:3">
      <c r="A112" s="66" t="str">
        <f>'BTS data'!$I$2</f>
        <v>Light duty vehicle, long wheel base</v>
      </c>
      <c r="B112">
        <v>1970</v>
      </c>
      <c r="C112" s="66" cm="1">
        <f t="array" ref="C112:C145">'BTS data'!I5:I38</f>
        <v>225613.38</v>
      </c>
    </row>
    <row r="113" spans="1:3">
      <c r="A113" s="66" t="str">
        <f>'BTS data'!$I$2</f>
        <v>Light duty vehicle, long wheel base</v>
      </c>
      <c r="B113">
        <v>1975</v>
      </c>
      <c r="C113">
        <v>363267</v>
      </c>
    </row>
    <row r="114" spans="1:3">
      <c r="A114" s="66" t="str">
        <f>'BTS data'!$I$2</f>
        <v>Light duty vehicle, long wheel base</v>
      </c>
      <c r="B114">
        <v>1980</v>
      </c>
      <c r="C114">
        <v>520773.65</v>
      </c>
    </row>
    <row r="115" spans="1:3">
      <c r="A115" s="66" t="str">
        <f>'BTS data'!$I$2</f>
        <v>Light duty vehicle, long wheel base</v>
      </c>
      <c r="B115">
        <v>1985</v>
      </c>
      <c r="C115">
        <v>688091.36</v>
      </c>
    </row>
    <row r="116" spans="1:3">
      <c r="A116" s="66" t="str">
        <f>'BTS data'!$I$2</f>
        <v>Light duty vehicle, long wheel base</v>
      </c>
      <c r="B116">
        <v>1990</v>
      </c>
      <c r="C116">
        <v>999753.54</v>
      </c>
    </row>
    <row r="117" spans="1:3">
      <c r="A117" s="66" t="str">
        <f>'BTS data'!$I$2</f>
        <v>Light duty vehicle, long wheel base</v>
      </c>
      <c r="B117">
        <v>1991</v>
      </c>
      <c r="C117">
        <v>1116957.68</v>
      </c>
    </row>
    <row r="118" spans="1:3">
      <c r="A118" s="66" t="str">
        <f>'BTS data'!$I$2</f>
        <v>Light duty vehicle, long wheel base</v>
      </c>
      <c r="B118">
        <v>1992</v>
      </c>
      <c r="C118">
        <v>1201667.1000000001</v>
      </c>
    </row>
    <row r="119" spans="1:3">
      <c r="A119" s="66" t="str">
        <f>'BTS data'!$I$2</f>
        <v>Light duty vehicle, long wheel base</v>
      </c>
      <c r="B119">
        <v>1993</v>
      </c>
      <c r="C119">
        <v>1252860</v>
      </c>
    </row>
    <row r="120" spans="1:3">
      <c r="A120" s="66" t="str">
        <f>'BTS data'!$I$2</f>
        <v>Light duty vehicle, long wheel base</v>
      </c>
      <c r="B120">
        <v>1994</v>
      </c>
      <c r="C120">
        <v>885897</v>
      </c>
    </row>
    <row r="121" spans="1:3">
      <c r="A121" s="66" t="str">
        <f>'BTS data'!$I$2</f>
        <v>Light duty vehicle, long wheel base</v>
      </c>
      <c r="B121">
        <v>1995</v>
      </c>
      <c r="C121">
        <v>1256146</v>
      </c>
    </row>
    <row r="122" spans="1:3">
      <c r="A122" s="66" t="str">
        <f>'BTS data'!$I$2</f>
        <v>Light duty vehicle, long wheel base</v>
      </c>
      <c r="B122">
        <v>1996</v>
      </c>
      <c r="C122">
        <v>1298299</v>
      </c>
    </row>
    <row r="123" spans="1:3">
      <c r="A123" s="66" t="str">
        <f>'BTS data'!$I$2</f>
        <v>Light duty vehicle, long wheel base</v>
      </c>
      <c r="B123">
        <v>1997</v>
      </c>
      <c r="C123">
        <v>1352675</v>
      </c>
    </row>
    <row r="124" spans="1:3">
      <c r="A124" s="66" t="str">
        <f>'BTS data'!$I$2</f>
        <v>Light duty vehicle, long wheel base</v>
      </c>
      <c r="B124">
        <v>1998</v>
      </c>
      <c r="C124">
        <v>1380557.2397938734</v>
      </c>
    </row>
    <row r="125" spans="1:3">
      <c r="A125" s="66" t="str">
        <f>'BTS data'!$I$2</f>
        <v>Light duty vehicle, long wheel base</v>
      </c>
      <c r="B125">
        <v>1999</v>
      </c>
      <c r="C125">
        <v>1432782.3794077854</v>
      </c>
    </row>
    <row r="126" spans="1:3">
      <c r="A126" s="66" t="str">
        <f>'BTS data'!$I$2</f>
        <v>Light duty vehicle, long wheel base</v>
      </c>
      <c r="B126">
        <v>2000</v>
      </c>
      <c r="C126">
        <v>1467663.7991499156</v>
      </c>
    </row>
    <row r="127" spans="1:3">
      <c r="A127" s="66" t="str">
        <f>'BTS data'!$I$2</f>
        <v>Light duty vehicle, long wheel base</v>
      </c>
      <c r="B127">
        <v>2001</v>
      </c>
      <c r="C127">
        <v>1678852.5595885422</v>
      </c>
    </row>
    <row r="128" spans="1:3">
      <c r="A128" s="66" t="str">
        <f>'BTS data'!$I$2</f>
        <v>Light duty vehicle, long wheel base</v>
      </c>
      <c r="B128">
        <v>2002</v>
      </c>
      <c r="C128">
        <v>1674791.8930520001</v>
      </c>
    </row>
    <row r="129" spans="1:3">
      <c r="A129" s="66" t="str">
        <f>'BTS data'!$I$2</f>
        <v>Light duty vehicle, long wheel base</v>
      </c>
      <c r="B129">
        <v>2003</v>
      </c>
      <c r="C129">
        <v>1706102.912463947</v>
      </c>
    </row>
    <row r="130" spans="1:3">
      <c r="A130" s="66" t="str">
        <f>'BTS data'!$I$2</f>
        <v>Light duty vehicle, long wheel base</v>
      </c>
      <c r="B130">
        <v>2004</v>
      </c>
      <c r="C130">
        <v>1780771.1384466074</v>
      </c>
    </row>
    <row r="131" spans="1:3">
      <c r="A131" s="66" t="str">
        <f>'BTS data'!$I$2</f>
        <v>Light duty vehicle, long wheel base</v>
      </c>
      <c r="B131">
        <v>2005</v>
      </c>
      <c r="C131">
        <v>1804848.0064037023</v>
      </c>
    </row>
    <row r="132" spans="1:3">
      <c r="A132" s="66" t="str">
        <f>'BTS data'!$I$2</f>
        <v>Light duty vehicle, long wheel base</v>
      </c>
      <c r="B132">
        <v>2006</v>
      </c>
      <c r="C132">
        <v>1876689.847532914</v>
      </c>
    </row>
    <row r="133" spans="1:3">
      <c r="A133" s="66" t="str">
        <f>'BTS data'!$I$2</f>
        <v>Light duty vehicle, long wheel base</v>
      </c>
      <c r="B133">
        <v>2007</v>
      </c>
      <c r="C133">
        <v>1017007</v>
      </c>
    </row>
    <row r="134" spans="1:3">
      <c r="A134" s="66" t="str">
        <f>'BTS data'!$I$2</f>
        <v>Light duty vehicle, long wheel base</v>
      </c>
      <c r="B134">
        <v>2008</v>
      </c>
      <c r="C134">
        <v>1049667</v>
      </c>
    </row>
    <row r="135" spans="1:3">
      <c r="A135" s="66" t="str">
        <f>'BTS data'!$I$2</f>
        <v>Light duty vehicle, long wheel base</v>
      </c>
      <c r="B135">
        <v>2009</v>
      </c>
      <c r="C135">
        <v>991383</v>
      </c>
    </row>
    <row r="136" spans="1:3">
      <c r="A136" s="66" t="str">
        <f>'BTS data'!$I$2</f>
        <v>Light duty vehicle, long wheel base</v>
      </c>
      <c r="B136">
        <v>2010</v>
      </c>
      <c r="C136">
        <v>1001455.7277059199</v>
      </c>
    </row>
    <row r="137" spans="1:3">
      <c r="A137" s="66" t="str">
        <f>'BTS data'!$I$2</f>
        <v>Light duty vehicle, long wheel base</v>
      </c>
      <c r="B137">
        <v>2011</v>
      </c>
      <c r="C137">
        <v>972382.44726826402</v>
      </c>
    </row>
    <row r="138" spans="1:3">
      <c r="A138" s="66" t="str">
        <f>'BTS data'!$I$2</f>
        <v>Light duty vehicle, long wheel base</v>
      </c>
      <c r="B138">
        <v>2012</v>
      </c>
      <c r="C138">
        <v>970669.41516661318</v>
      </c>
    </row>
    <row r="139" spans="1:3">
      <c r="A139" s="66" t="str">
        <f>'BTS data'!$I$2</f>
        <v>Light duty vehicle, long wheel base</v>
      </c>
      <c r="B139">
        <v>2013</v>
      </c>
      <c r="C139">
        <v>977476.62107445241</v>
      </c>
    </row>
    <row r="140" spans="1:3">
      <c r="A140" s="66" t="str">
        <f>'BTS data'!$I$2</f>
        <v>Light duty vehicle, long wheel base</v>
      </c>
      <c r="B140">
        <v>2014</v>
      </c>
      <c r="C140">
        <v>1037129.0861966583</v>
      </c>
    </row>
    <row r="141" spans="1:3">
      <c r="A141" s="66" t="str">
        <f>'BTS data'!$I$2</f>
        <v>Light duty vehicle, long wheel base</v>
      </c>
      <c r="B141">
        <v>2015</v>
      </c>
      <c r="C141">
        <v>1028773.6840018815</v>
      </c>
    </row>
    <row r="142" spans="1:3">
      <c r="A142" s="66" t="str">
        <f>'BTS data'!$I$2</f>
        <v>Light duty vehicle, long wheel base</v>
      </c>
      <c r="B142">
        <v>2016</v>
      </c>
      <c r="C142">
        <v>1075233.5052042801</v>
      </c>
    </row>
    <row r="143" spans="1:3">
      <c r="A143" s="66" t="str">
        <f>'BTS data'!$I$2</f>
        <v>Light duty vehicle, long wheel base</v>
      </c>
      <c r="B143">
        <v>2017</v>
      </c>
      <c r="C143">
        <v>1106303.4454204475</v>
      </c>
    </row>
    <row r="144" spans="1:3">
      <c r="A144" s="66" t="str">
        <f>'BTS data'!$I$2</f>
        <v>Light duty vehicle, long wheel base</v>
      </c>
      <c r="B144">
        <v>2018</v>
      </c>
      <c r="C144">
        <v>1119644.0825954296</v>
      </c>
    </row>
    <row r="145" spans="1:3">
      <c r="A145" s="66" t="str">
        <f>'BTS data'!$I$2</f>
        <v>Light duty vehicle, long wheel base</v>
      </c>
      <c r="B145">
        <v>2019</v>
      </c>
      <c r="C145">
        <v>1128488.8887035879</v>
      </c>
    </row>
    <row r="146" spans="1:3">
      <c r="A146" s="66" t="str">
        <f>'BTS data'!$J$2</f>
        <v>Trucks (total)</v>
      </c>
      <c r="B146" cm="1">
        <f t="array" ref="B146:B181">'BTS data'!B3:B38</f>
        <v>1960</v>
      </c>
      <c r="C146" s="66" cm="1">
        <f t="array" ref="C146:C181">'BTS data'!J3:J38</f>
        <v>127405</v>
      </c>
    </row>
    <row r="147" spans="1:3">
      <c r="A147" s="66" t="str">
        <f>'BTS data'!$J$2</f>
        <v>Trucks (total)</v>
      </c>
      <c r="B147">
        <v>1965</v>
      </c>
      <c r="C147">
        <v>160434</v>
      </c>
    </row>
    <row r="148" spans="1:3">
      <c r="A148" s="66" t="str">
        <f>'BTS data'!$J$2</f>
        <v>Trucks (total)</v>
      </c>
      <c r="B148">
        <v>1970</v>
      </c>
      <c r="C148">
        <v>62215</v>
      </c>
    </row>
    <row r="149" spans="1:3">
      <c r="A149" s="66" t="str">
        <f>'BTS data'!$J$2</f>
        <v>Trucks (total)</v>
      </c>
      <c r="B149">
        <v>1975</v>
      </c>
      <c r="C149">
        <v>81330</v>
      </c>
    </row>
    <row r="150" spans="1:3">
      <c r="A150" s="66" t="str">
        <f>'BTS data'!$J$2</f>
        <v>Trucks (total)</v>
      </c>
      <c r="B150">
        <v>1980</v>
      </c>
      <c r="C150">
        <v>108491</v>
      </c>
    </row>
    <row r="151" spans="1:3">
      <c r="A151" s="66" t="str">
        <f>'BTS data'!$J$2</f>
        <v>Trucks (total)</v>
      </c>
      <c r="B151">
        <v>1985</v>
      </c>
      <c r="C151">
        <v>123504</v>
      </c>
    </row>
    <row r="152" spans="1:3">
      <c r="A152" s="66" t="str">
        <f>'BTS data'!$J$2</f>
        <v>Trucks (total)</v>
      </c>
      <c r="B152">
        <v>1990</v>
      </c>
      <c r="C152">
        <v>146242</v>
      </c>
    </row>
    <row r="153" spans="1:3">
      <c r="A153" s="66" t="str">
        <f>'BTS data'!$J$2</f>
        <v>Trucks (total)</v>
      </c>
      <c r="B153">
        <v>1991</v>
      </c>
      <c r="C153">
        <v>149543</v>
      </c>
    </row>
    <row r="154" spans="1:3">
      <c r="A154" s="66" t="str">
        <f>'BTS data'!$J$2</f>
        <v>Trucks (total)</v>
      </c>
      <c r="B154">
        <v>1992</v>
      </c>
      <c r="C154">
        <v>153384</v>
      </c>
    </row>
    <row r="155" spans="1:3">
      <c r="A155" s="66" t="str">
        <f>'BTS data'!$J$2</f>
        <v>Trucks (total)</v>
      </c>
      <c r="B155">
        <v>1993</v>
      </c>
      <c r="C155">
        <v>159888</v>
      </c>
    </row>
    <row r="156" spans="1:3">
      <c r="A156" s="66" t="str">
        <f>'BTS data'!$J$2</f>
        <v>Trucks (total)</v>
      </c>
      <c r="B156">
        <v>1994</v>
      </c>
      <c r="C156">
        <v>170216</v>
      </c>
    </row>
    <row r="157" spans="1:3">
      <c r="A157" s="66" t="str">
        <f>'BTS data'!$J$2</f>
        <v>Trucks (total)</v>
      </c>
      <c r="B157">
        <v>1995</v>
      </c>
      <c r="C157">
        <v>178156</v>
      </c>
    </row>
    <row r="158" spans="1:3">
      <c r="A158" s="66" t="str">
        <f>'BTS data'!$J$2</f>
        <v>Trucks (total)</v>
      </c>
      <c r="B158">
        <v>1996</v>
      </c>
      <c r="C158">
        <v>182971</v>
      </c>
    </row>
    <row r="159" spans="1:3">
      <c r="A159" s="66" t="str">
        <f>'BTS data'!$J$2</f>
        <v>Trucks (total)</v>
      </c>
      <c r="B159">
        <v>1997</v>
      </c>
      <c r="C159">
        <v>191477</v>
      </c>
    </row>
    <row r="160" spans="1:3">
      <c r="A160" s="66" t="str">
        <f>'BTS data'!$J$2</f>
        <v>Trucks (total)</v>
      </c>
      <c r="B160">
        <v>1998</v>
      </c>
      <c r="C160">
        <v>196380</v>
      </c>
    </row>
    <row r="161" spans="1:3">
      <c r="A161" s="66" t="str">
        <f>'BTS data'!$J$2</f>
        <v>Trucks (total)</v>
      </c>
      <c r="B161">
        <v>1999</v>
      </c>
      <c r="C161">
        <v>202697</v>
      </c>
    </row>
    <row r="162" spans="1:3">
      <c r="A162" s="66" t="str">
        <f>'BTS data'!$J$2</f>
        <v>Trucks (total)</v>
      </c>
      <c r="B162">
        <v>2000</v>
      </c>
      <c r="C162">
        <v>205520</v>
      </c>
    </row>
    <row r="163" spans="1:3">
      <c r="A163" s="66" t="str">
        <f>'BTS data'!$J$2</f>
        <v>Trucks (total)</v>
      </c>
      <c r="B163">
        <v>2001</v>
      </c>
      <c r="C163">
        <v>246657.76</v>
      </c>
    </row>
    <row r="164" spans="1:3">
      <c r="A164" s="66" t="str">
        <f>'BTS data'!$J$2</f>
        <v>Trucks (total)</v>
      </c>
      <c r="B164">
        <v>2002</v>
      </c>
      <c r="C164">
        <v>214603</v>
      </c>
    </row>
    <row r="165" spans="1:3">
      <c r="A165" s="66" t="str">
        <f>'BTS data'!$J$2</f>
        <v>Trucks (total)</v>
      </c>
      <c r="B165">
        <v>2003</v>
      </c>
      <c r="C165">
        <v>217916.58750775474</v>
      </c>
    </row>
    <row r="166" spans="1:3">
      <c r="A166" s="66" t="str">
        <f>'BTS data'!$J$2</f>
        <v>Trucks (total)</v>
      </c>
      <c r="B166">
        <v>2004</v>
      </c>
      <c r="C166">
        <v>220810.77312713256</v>
      </c>
    </row>
    <row r="167" spans="1:3">
      <c r="A167" s="66" t="str">
        <f>'BTS data'!$J$2</f>
        <v>Trucks (total)</v>
      </c>
      <c r="B167">
        <v>2005</v>
      </c>
      <c r="C167">
        <v>222523.29556727543</v>
      </c>
    </row>
    <row r="168" spans="1:3">
      <c r="A168" s="66" t="str">
        <f>'BTS data'!$J$2</f>
        <v>Trucks (total)</v>
      </c>
      <c r="B168">
        <v>2006</v>
      </c>
      <c r="C168">
        <v>222513.44846953871</v>
      </c>
    </row>
    <row r="169" spans="1:3">
      <c r="A169" s="66" t="str">
        <f>'BTS data'!$J$2</f>
        <v>Trucks (total)</v>
      </c>
      <c r="B169">
        <v>2007</v>
      </c>
      <c r="C169">
        <v>304178</v>
      </c>
    </row>
    <row r="170" spans="1:3">
      <c r="A170" s="66" t="str">
        <f>'BTS data'!$J$2</f>
        <v>Trucks (total)</v>
      </c>
      <c r="B170">
        <v>2008</v>
      </c>
      <c r="C170">
        <v>310681</v>
      </c>
    </row>
    <row r="171" spans="1:3">
      <c r="A171" s="66" t="str">
        <f>'BTS data'!$J$2</f>
        <v>Trucks (total)</v>
      </c>
      <c r="B171">
        <v>2009</v>
      </c>
      <c r="C171">
        <v>288307</v>
      </c>
    </row>
    <row r="172" spans="1:3">
      <c r="A172" s="66" t="str">
        <f>'BTS data'!$J$2</f>
        <v>Trucks (total)</v>
      </c>
      <c r="B172">
        <v>2010</v>
      </c>
      <c r="C172">
        <v>286527.21694355248</v>
      </c>
    </row>
    <row r="173" spans="1:3">
      <c r="A173" s="66" t="str">
        <f>'BTS data'!$J$2</f>
        <v>Trucks (total)</v>
      </c>
      <c r="B173">
        <v>2011</v>
      </c>
      <c r="C173">
        <v>267594.3233920018</v>
      </c>
    </row>
    <row r="174" spans="1:3">
      <c r="A174" s="66" t="str">
        <f>'BTS data'!$J$2</f>
        <v>Trucks (total)</v>
      </c>
      <c r="B174">
        <v>2012</v>
      </c>
      <c r="C174">
        <v>269206.95370260248</v>
      </c>
    </row>
    <row r="175" spans="1:3">
      <c r="A175" s="66" t="str">
        <f>'BTS data'!$J$2</f>
        <v>Trucks (total)</v>
      </c>
      <c r="B175">
        <v>2013</v>
      </c>
      <c r="C175">
        <v>275017.21304617962</v>
      </c>
    </row>
    <row r="176" spans="1:3">
      <c r="A176" s="66" t="str">
        <f>'BTS data'!$J$2</f>
        <v>Trucks (total)</v>
      </c>
      <c r="B176">
        <v>2014</v>
      </c>
      <c r="C176">
        <v>279131.58458168583</v>
      </c>
    </row>
    <row r="177" spans="1:3">
      <c r="A177" s="66" t="str">
        <f>'BTS data'!$J$2</f>
        <v>Trucks (total)</v>
      </c>
      <c r="B177">
        <v>2015</v>
      </c>
      <c r="C177">
        <v>279843.59644949401</v>
      </c>
    </row>
    <row r="178" spans="1:3">
      <c r="A178" s="66" t="str">
        <f>'BTS data'!$J$2</f>
        <v>Trucks (total)</v>
      </c>
      <c r="B178">
        <v>2016</v>
      </c>
      <c r="C178">
        <v>287894.91990703554</v>
      </c>
    </row>
    <row r="179" spans="1:3">
      <c r="A179" s="66" t="str">
        <f>'BTS data'!$J$2</f>
        <v>Trucks (total)</v>
      </c>
      <c r="B179">
        <v>2017</v>
      </c>
      <c r="C179">
        <v>297592.58080694888</v>
      </c>
    </row>
    <row r="180" spans="1:3">
      <c r="A180" s="66" t="str">
        <f>'BTS data'!$J$2</f>
        <v>Trucks (total)</v>
      </c>
      <c r="B180">
        <v>2018</v>
      </c>
      <c r="C180">
        <v>304864.1153656189</v>
      </c>
    </row>
    <row r="181" spans="1:3">
      <c r="A181" s="66" t="str">
        <f>'BTS data'!$J$2</f>
        <v>Trucks (total)</v>
      </c>
      <c r="B181">
        <v>2019</v>
      </c>
      <c r="C181">
        <v>300050.40853383049</v>
      </c>
    </row>
    <row r="182" spans="1:3">
      <c r="A182" s="66" t="str">
        <f>'BTS data'!$M$2</f>
        <v>Bus (total)</v>
      </c>
      <c r="B182" cm="1">
        <f t="array" ref="B182:B217">'BTS data'!B3:B38</f>
        <v>1960</v>
      </c>
      <c r="C182" s="66"/>
    </row>
    <row r="183" spans="1:3">
      <c r="A183" s="66" t="str">
        <f>'BTS data'!$M$2</f>
        <v>Bus (total)</v>
      </c>
      <c r="B183">
        <v>1965</v>
      </c>
    </row>
    <row r="184" spans="1:3">
      <c r="A184" s="66" t="str">
        <f>'BTS data'!$M$2</f>
        <v>Bus (total)</v>
      </c>
      <c r="B184">
        <v>1970</v>
      </c>
    </row>
    <row r="185" spans="1:3">
      <c r="A185" s="66" t="str">
        <f>'BTS data'!$M$2</f>
        <v>Bus (total)</v>
      </c>
      <c r="B185">
        <v>1975</v>
      </c>
    </row>
    <row r="186" spans="1:3">
      <c r="A186" s="66" t="str">
        <f>'BTS data'!$M$2</f>
        <v>Bus (total)</v>
      </c>
      <c r="B186">
        <v>1980</v>
      </c>
      <c r="C186" s="66" cm="1">
        <f t="array" ref="C186:C217">'BTS data'!M7:M38</f>
        <v>21790</v>
      </c>
    </row>
    <row r="187" spans="1:3">
      <c r="A187" s="66" t="str">
        <f>'BTS data'!$M$2</f>
        <v>Bus (total)</v>
      </c>
      <c r="B187">
        <v>1985</v>
      </c>
      <c r="C187">
        <v>94254</v>
      </c>
    </row>
    <row r="188" spans="1:3">
      <c r="A188" s="66" t="str">
        <f>'BTS data'!$M$2</f>
        <v>Bus (total)</v>
      </c>
      <c r="B188">
        <v>1990</v>
      </c>
      <c r="C188">
        <v>120773</v>
      </c>
    </row>
    <row r="189" spans="1:3">
      <c r="A189" s="66" t="str">
        <f>'BTS data'!$M$2</f>
        <v>Bus (total)</v>
      </c>
      <c r="B189">
        <v>1991</v>
      </c>
      <c r="C189">
        <v>121256</v>
      </c>
    </row>
    <row r="190" spans="1:3">
      <c r="A190" s="66" t="str">
        <f>'BTS data'!$M$2</f>
        <v>Bus (total)</v>
      </c>
      <c r="B190">
        <v>1992</v>
      </c>
      <c r="C190">
        <v>121801</v>
      </c>
    </row>
    <row r="191" spans="1:3">
      <c r="A191" s="66" t="str">
        <f>'BTS data'!$M$2</f>
        <v>Bus (total)</v>
      </c>
      <c r="B191">
        <v>1993</v>
      </c>
      <c r="C191">
        <v>129101</v>
      </c>
    </row>
    <row r="192" spans="1:3">
      <c r="A192" s="66" t="str">
        <f>'BTS data'!$M$2</f>
        <v>Bus (total)</v>
      </c>
      <c r="B192">
        <v>1994</v>
      </c>
      <c r="C192">
        <v>135107</v>
      </c>
    </row>
    <row r="193" spans="1:3">
      <c r="A193" s="66" t="str">
        <f>'BTS data'!$M$2</f>
        <v>Bus (total)</v>
      </c>
      <c r="B193">
        <v>1995</v>
      </c>
      <c r="C193">
        <v>135310</v>
      </c>
    </row>
    <row r="194" spans="1:3">
      <c r="A194" s="66" t="str">
        <f>'BTS data'!$M$2</f>
        <v>Bus (total)</v>
      </c>
      <c r="B194">
        <v>1996</v>
      </c>
      <c r="C194">
        <v>138560.89540000001</v>
      </c>
    </row>
    <row r="195" spans="1:3">
      <c r="A195" s="66" t="str">
        <f>'BTS data'!$M$2</f>
        <v>Bus (total)</v>
      </c>
      <c r="B195">
        <v>1997</v>
      </c>
      <c r="C195">
        <v>144339.75208400001</v>
      </c>
    </row>
    <row r="196" spans="1:3">
      <c r="A196" s="66" t="str">
        <f>'BTS data'!$M$2</f>
        <v>Bus (total)</v>
      </c>
      <c r="B196">
        <v>1998</v>
      </c>
      <c r="C196">
        <v>147863.10383225401</v>
      </c>
    </row>
    <row r="197" spans="1:3">
      <c r="A197" s="66" t="str">
        <f>'BTS data'!$M$2</f>
        <v>Bus (total)</v>
      </c>
      <c r="B197">
        <v>1999</v>
      </c>
      <c r="C197">
        <v>161721.25997387609</v>
      </c>
    </row>
    <row r="198" spans="1:3">
      <c r="A198" s="66" t="str">
        <f>'BTS data'!$M$2</f>
        <v>Bus (total)</v>
      </c>
      <c r="B198">
        <v>2000</v>
      </c>
      <c r="C198">
        <v>160139.1018686849</v>
      </c>
    </row>
    <row r="199" spans="1:3">
      <c r="A199" s="66" t="str">
        <f>'BTS data'!$M$2</f>
        <v>Bus (total)</v>
      </c>
      <c r="B199">
        <v>2001</v>
      </c>
      <c r="C199">
        <v>149229.55463214967</v>
      </c>
    </row>
    <row r="200" spans="1:3">
      <c r="A200" s="66" t="str">
        <f>'BTS data'!$M$2</f>
        <v>Bus (total)</v>
      </c>
      <c r="B200">
        <v>2002</v>
      </c>
      <c r="C200">
        <v>144284.82097129553</v>
      </c>
    </row>
    <row r="201" spans="1:3">
      <c r="A201" s="66" t="str">
        <f>'BTS data'!$M$2</f>
        <v>Bus (total)</v>
      </c>
      <c r="B201">
        <v>2003</v>
      </c>
      <c r="C201">
        <v>142936.26275121758</v>
      </c>
    </row>
    <row r="202" spans="1:3">
      <c r="A202" s="66" t="str">
        <f>'BTS data'!$M$2</f>
        <v>Bus (total)</v>
      </c>
      <c r="B202">
        <v>2004</v>
      </c>
      <c r="C202">
        <v>143311.37205300218</v>
      </c>
    </row>
    <row r="203" spans="1:3">
      <c r="A203" s="66" t="str">
        <f>'BTS data'!$M$2</f>
        <v>Bus (total)</v>
      </c>
      <c r="B203">
        <v>2005</v>
      </c>
      <c r="C203">
        <v>147080.51047572258</v>
      </c>
    </row>
    <row r="204" spans="1:3">
      <c r="A204" s="66" t="str">
        <f>'BTS data'!$M$2</f>
        <v>Bus (total)</v>
      </c>
      <c r="B204">
        <v>2006</v>
      </c>
      <c r="C204">
        <v>142898.65916963283</v>
      </c>
    </row>
    <row r="205" spans="1:3">
      <c r="A205" s="66" t="str">
        <f>'BTS data'!$M$2</f>
        <v>Bus (total)</v>
      </c>
      <c r="B205">
        <v>2007</v>
      </c>
      <c r="C205">
        <v>306819.75420000002</v>
      </c>
    </row>
    <row r="206" spans="1:3">
      <c r="A206" s="66" t="str">
        <f>'BTS data'!$M$2</f>
        <v>Bus (total)</v>
      </c>
      <c r="B206">
        <v>2008</v>
      </c>
      <c r="C206">
        <v>313273.38867200003</v>
      </c>
    </row>
    <row r="207" spans="1:3">
      <c r="A207" s="66" t="str">
        <f>'BTS data'!$M$2</f>
        <v>Bus (total)</v>
      </c>
      <c r="B207">
        <v>2009</v>
      </c>
      <c r="C207">
        <v>303964.88454800006</v>
      </c>
    </row>
    <row r="208" spans="1:3">
      <c r="A208" s="66" t="str">
        <f>'BTS data'!$M$2</f>
        <v>Bus (total)</v>
      </c>
      <c r="B208">
        <v>2010</v>
      </c>
      <c r="C208">
        <v>290913.98750259122</v>
      </c>
    </row>
    <row r="209" spans="1:3">
      <c r="A209" s="66" t="str">
        <f>'BTS data'!$M$2</f>
        <v>Bus (total)</v>
      </c>
      <c r="B209">
        <v>2011</v>
      </c>
      <c r="C209">
        <v>291709.1293487557</v>
      </c>
    </row>
    <row r="210" spans="1:3">
      <c r="A210" s="66" t="str">
        <f>'BTS data'!$M$2</f>
        <v>Bus (total)</v>
      </c>
      <c r="B210">
        <v>2012</v>
      </c>
      <c r="C210">
        <v>312344.03490469657</v>
      </c>
    </row>
    <row r="211" spans="1:3">
      <c r="A211" s="66" t="str">
        <f>'BTS data'!$M$2</f>
        <v>Bus (total)</v>
      </c>
      <c r="B211">
        <v>2013</v>
      </c>
      <c r="C211">
        <v>320530.64291802398</v>
      </c>
    </row>
    <row r="212" spans="1:3">
      <c r="A212" s="66" t="str">
        <f>'BTS data'!$M$2</f>
        <v>Bus (total)</v>
      </c>
      <c r="B212">
        <v>2014</v>
      </c>
      <c r="C212">
        <v>338155.2683442639</v>
      </c>
    </row>
    <row r="213" spans="1:3">
      <c r="A213" s="66" t="str">
        <f>'BTS data'!$M$2</f>
        <v>Bus (total)</v>
      </c>
      <c r="B213">
        <v>2015</v>
      </c>
      <c r="C213">
        <v>343055.71661709849</v>
      </c>
    </row>
    <row r="214" spans="1:3">
      <c r="A214" s="66" t="str">
        <f>'BTS data'!$M$2</f>
        <v>Bus (total)</v>
      </c>
      <c r="B214">
        <v>2016</v>
      </c>
      <c r="C214">
        <v>345590.65513415384</v>
      </c>
    </row>
    <row r="215" spans="1:3">
      <c r="A215" s="66" t="str">
        <f>'BTS data'!$M$2</f>
        <v>Bus (total)</v>
      </c>
      <c r="B215">
        <v>2017</v>
      </c>
      <c r="C215">
        <v>364216.43556813319</v>
      </c>
    </row>
    <row r="216" spans="1:3">
      <c r="A216" s="66" t="str">
        <f>'BTS data'!$M$2</f>
        <v>Bus (total)</v>
      </c>
      <c r="B216">
        <v>2018</v>
      </c>
      <c r="C216">
        <v>387054.68820790335</v>
      </c>
    </row>
    <row r="217" spans="1:3">
      <c r="A217" s="66" t="str">
        <f>'BTS data'!$M$2</f>
        <v>Bus (total)</v>
      </c>
      <c r="B217">
        <v>2019</v>
      </c>
      <c r="C217">
        <v>380211.42291687318</v>
      </c>
    </row>
    <row r="218" spans="1:3">
      <c r="A218" s="66" t="str">
        <f>'BTS data'!$R$2</f>
        <v>Rail (total)</v>
      </c>
      <c r="B218" cm="1">
        <f t="array" ref="B218:B253">'BTS data'!B3:B38</f>
        <v>1960</v>
      </c>
      <c r="C218" s="66" cm="1">
        <f t="array" ref="C218:C253">'BTS data'!R3:R38</f>
        <v>4197</v>
      </c>
    </row>
    <row r="219" spans="1:3">
      <c r="A219" s="66" t="str">
        <f>'BTS data'!$R$2</f>
        <v>Rail (total)</v>
      </c>
      <c r="B219">
        <v>1965</v>
      </c>
      <c r="C219">
        <v>4128</v>
      </c>
    </row>
    <row r="220" spans="1:3">
      <c r="A220" s="66" t="str">
        <f>'BTS data'!$R$2</f>
        <v>Rail (total)</v>
      </c>
      <c r="B220">
        <v>1970</v>
      </c>
      <c r="C220">
        <v>4592</v>
      </c>
    </row>
    <row r="221" spans="1:3">
      <c r="A221" s="66" t="str">
        <f>'BTS data'!$R$2</f>
        <v>Rail (total)</v>
      </c>
      <c r="B221">
        <v>1975</v>
      </c>
      <c r="C221">
        <v>4513</v>
      </c>
    </row>
    <row r="222" spans="1:3">
      <c r="A222" s="66" t="str">
        <f>'BTS data'!$R$2</f>
        <v>Rail (total)</v>
      </c>
      <c r="B222">
        <v>1980</v>
      </c>
      <c r="C222">
        <v>17455</v>
      </c>
    </row>
    <row r="223" spans="1:3">
      <c r="A223" s="66" t="str">
        <f>'BTS data'!$R$2</f>
        <v>Rail (total)</v>
      </c>
      <c r="B223">
        <v>1985</v>
      </c>
      <c r="C223">
        <v>17311</v>
      </c>
    </row>
    <row r="224" spans="1:3">
      <c r="A224" s="66" t="str">
        <f>'BTS data'!$R$2</f>
        <v>Rail (total)</v>
      </c>
      <c r="B224">
        <v>1990</v>
      </c>
      <c r="C224">
        <v>19128</v>
      </c>
    </row>
    <row r="225" spans="1:3">
      <c r="A225" s="66" t="str">
        <f>'BTS data'!$R$2</f>
        <v>Rail (total)</v>
      </c>
      <c r="B225">
        <v>1991</v>
      </c>
      <c r="C225">
        <v>18534</v>
      </c>
    </row>
    <row r="226" spans="1:3">
      <c r="A226" s="66" t="str">
        <f>'BTS data'!$R$2</f>
        <v>Rail (total)</v>
      </c>
      <c r="B226">
        <v>1992</v>
      </c>
      <c r="C226">
        <v>18758</v>
      </c>
    </row>
    <row r="227" spans="1:3">
      <c r="A227" s="66" t="str">
        <f>'BTS data'!$R$2</f>
        <v>Rail (total)</v>
      </c>
      <c r="B227">
        <v>1993</v>
      </c>
      <c r="C227">
        <v>17876</v>
      </c>
    </row>
    <row r="228" spans="1:3">
      <c r="A228" s="66" t="str">
        <f>'BTS data'!$R$2</f>
        <v>Rail (total)</v>
      </c>
      <c r="B228">
        <v>1994</v>
      </c>
      <c r="C228">
        <v>19497</v>
      </c>
    </row>
    <row r="229" spans="1:3">
      <c r="A229" s="66" t="str">
        <f>'BTS data'!$R$2</f>
        <v>Rail (total)</v>
      </c>
      <c r="B229">
        <v>1995</v>
      </c>
      <c r="C229">
        <v>19663</v>
      </c>
    </row>
    <row r="230" spans="1:3">
      <c r="A230" s="66" t="str">
        <f>'BTS data'!$R$2</f>
        <v>Rail (total)</v>
      </c>
      <c r="B230">
        <v>1996</v>
      </c>
      <c r="C230">
        <v>20835.866699999999</v>
      </c>
    </row>
    <row r="231" spans="1:3">
      <c r="A231" s="66" t="str">
        <f>'BTS data'!$R$2</f>
        <v>Rail (total)</v>
      </c>
      <c r="B231">
        <v>1997</v>
      </c>
      <c r="C231">
        <v>21117.261630000001</v>
      </c>
    </row>
    <row r="232" spans="1:3">
      <c r="A232" s="66" t="str">
        <f>'BTS data'!$R$2</f>
        <v>Rail (total)</v>
      </c>
      <c r="B232">
        <v>1998</v>
      </c>
      <c r="C232">
        <v>22101.993174000003</v>
      </c>
    </row>
    <row r="233" spans="1:3">
      <c r="A233" s="66" t="str">
        <f>'BTS data'!$R$2</f>
        <v>Rail (total)</v>
      </c>
      <c r="B233">
        <v>1999</v>
      </c>
      <c r="C233">
        <v>22856.242121000003</v>
      </c>
    </row>
    <row r="234" spans="1:3">
      <c r="A234" s="66" t="str">
        <f>'BTS data'!$R$2</f>
        <v>Rail (total)</v>
      </c>
      <c r="B234">
        <v>2000</v>
      </c>
      <c r="C234">
        <v>24582.816832999997</v>
      </c>
    </row>
    <row r="235" spans="1:3">
      <c r="A235" s="66" t="str">
        <f>'BTS data'!$R$2</f>
        <v>Rail (total)</v>
      </c>
      <c r="B235">
        <v>2001</v>
      </c>
      <c r="C235">
        <v>25148.961086000003</v>
      </c>
    </row>
    <row r="236" spans="1:3">
      <c r="A236" s="66" t="str">
        <f>'BTS data'!$R$2</f>
        <v>Rail (total)</v>
      </c>
      <c r="B236">
        <v>2002</v>
      </c>
      <c r="C236">
        <v>24594.725566000001</v>
      </c>
    </row>
    <row r="237" spans="1:3">
      <c r="A237" s="66" t="str">
        <f>'BTS data'!$R$2</f>
        <v>Rail (total)</v>
      </c>
      <c r="B237">
        <v>2003</v>
      </c>
      <c r="C237">
        <v>24637.611349999999</v>
      </c>
    </row>
    <row r="238" spans="1:3">
      <c r="A238" s="66" t="str">
        <f>'BTS data'!$R$2</f>
        <v>Rail (total)</v>
      </c>
      <c r="B238">
        <v>2004</v>
      </c>
      <c r="C238">
        <v>25645.757634000001</v>
      </c>
    </row>
    <row r="239" spans="1:3">
      <c r="A239" s="66" t="str">
        <f>'BTS data'!$R$2</f>
        <v>Rail (total)</v>
      </c>
      <c r="B239">
        <v>2005</v>
      </c>
      <c r="C239">
        <v>25587.415857</v>
      </c>
    </row>
    <row r="240" spans="1:3">
      <c r="A240" s="66" t="str">
        <f>'BTS data'!$R$2</f>
        <v>Rail (total)</v>
      </c>
      <c r="B240">
        <v>2006</v>
      </c>
      <c r="C240">
        <v>26946.112203000004</v>
      </c>
    </row>
    <row r="241" spans="1:3">
      <c r="A241" s="66" t="str">
        <f>'BTS data'!$R$2</f>
        <v>Rail (total)</v>
      </c>
      <c r="B241">
        <v>2007</v>
      </c>
      <c r="C241">
        <v>29205.068500000001</v>
      </c>
    </row>
    <row r="242" spans="1:3">
      <c r="A242" s="66" t="str">
        <f>'BTS data'!$R$2</f>
        <v>Rail (total)</v>
      </c>
      <c r="B242">
        <v>2008</v>
      </c>
      <c r="C242">
        <v>29962.982807</v>
      </c>
    </row>
    <row r="243" spans="1:3">
      <c r="A243" s="66" t="str">
        <f>'BTS data'!$R$2</f>
        <v>Rail (total)</v>
      </c>
      <c r="B243">
        <v>2009</v>
      </c>
      <c r="C243">
        <v>30130.646441000001</v>
      </c>
    </row>
    <row r="244" spans="1:3">
      <c r="A244" s="66" t="str">
        <f>'BTS data'!$R$2</f>
        <v>Rail (total)</v>
      </c>
      <c r="B244">
        <v>2010</v>
      </c>
      <c r="C244">
        <v>29353.421130999999</v>
      </c>
    </row>
    <row r="245" spans="1:3">
      <c r="A245" s="66" t="str">
        <f>'BTS data'!$R$2</f>
        <v>Rail (total)</v>
      </c>
      <c r="B245">
        <v>2011</v>
      </c>
      <c r="C245">
        <v>30994.272543999999</v>
      </c>
    </row>
    <row r="246" spans="1:3">
      <c r="A246" s="66" t="str">
        <f>'BTS data'!$R$2</f>
        <v>Rail (total)</v>
      </c>
      <c r="B246">
        <v>2012</v>
      </c>
      <c r="C246">
        <v>31125.912617999995</v>
      </c>
    </row>
    <row r="247" spans="1:3">
      <c r="A247" s="66" t="str">
        <f>'BTS data'!$R$2</f>
        <v>Rail (total)</v>
      </c>
      <c r="B247">
        <v>2013</v>
      </c>
      <c r="C247">
        <v>32304.811523000004</v>
      </c>
    </row>
    <row r="248" spans="1:3">
      <c r="A248" s="66" t="str">
        <f>'BTS data'!$R$2</f>
        <v>Rail (total)</v>
      </c>
      <c r="B248">
        <v>2014</v>
      </c>
      <c r="C248">
        <v>32613.416337999999</v>
      </c>
    </row>
    <row r="249" spans="1:3">
      <c r="A249" s="66" t="str">
        <f>'BTS data'!$R$2</f>
        <v>Rail (total)</v>
      </c>
      <c r="B249">
        <v>2015</v>
      </c>
      <c r="C249">
        <v>32648.544400999999</v>
      </c>
    </row>
    <row r="250" spans="1:3">
      <c r="A250" s="66" t="str">
        <f>'BTS data'!$R$2</f>
        <v>Rail (total)</v>
      </c>
      <c r="B250">
        <v>2016</v>
      </c>
      <c r="C250">
        <v>32880.188964999994</v>
      </c>
    </row>
    <row r="251" spans="1:3">
      <c r="A251" s="66" t="str">
        <f>'BTS data'!$R$2</f>
        <v>Rail (total)</v>
      </c>
      <c r="B251">
        <v>2017</v>
      </c>
      <c r="C251">
        <v>32617.765337000001</v>
      </c>
    </row>
    <row r="252" spans="1:3">
      <c r="A252" s="66" t="str">
        <f>'BTS data'!$R$2</f>
        <v>Rail (total)</v>
      </c>
      <c r="B252">
        <v>2018</v>
      </c>
      <c r="C252">
        <v>32252.469525</v>
      </c>
    </row>
    <row r="253" spans="1:3">
      <c r="A253" s="66" t="str">
        <f>'BTS data'!$R$2</f>
        <v>Rail (total)</v>
      </c>
      <c r="B253">
        <v>2019</v>
      </c>
      <c r="C253">
        <v>32765.792189</v>
      </c>
    </row>
    <row r="254" spans="1:3">
      <c r="A254" s="66" t="str">
        <f>'BTS data'!$Z$2</f>
        <v>Intercity/Amtrak</v>
      </c>
      <c r="B254" cm="1">
        <f t="array" ref="B254:B289">'BTS data'!B3:B38</f>
        <v>1960</v>
      </c>
      <c r="C254" s="66" cm="1">
        <f t="array" ref="C254:C289">'BTS data'!Z3:Z38</f>
        <v>17064</v>
      </c>
    </row>
    <row r="255" spans="1:3">
      <c r="A255" s="66" t="str">
        <f>'BTS data'!$Z$2</f>
        <v>Intercity/Amtrak</v>
      </c>
      <c r="B255">
        <v>1965</v>
      </c>
      <c r="C255">
        <v>13260</v>
      </c>
    </row>
    <row r="256" spans="1:3">
      <c r="A256" s="66" t="str">
        <f>'BTS data'!$Z$2</f>
        <v>Intercity/Amtrak</v>
      </c>
      <c r="B256">
        <v>1970</v>
      </c>
      <c r="C256">
        <v>6179</v>
      </c>
    </row>
    <row r="257" spans="1:3">
      <c r="A257" s="66" t="str">
        <f>'BTS data'!$Z$2</f>
        <v>Intercity/Amtrak</v>
      </c>
      <c r="B257">
        <v>1975</v>
      </c>
      <c r="C257">
        <v>3931</v>
      </c>
    </row>
    <row r="258" spans="1:3">
      <c r="A258" s="66" t="str">
        <f>'BTS data'!$Z$2</f>
        <v>Intercity/Amtrak</v>
      </c>
      <c r="B258">
        <v>1980</v>
      </c>
      <c r="C258">
        <v>4503</v>
      </c>
    </row>
    <row r="259" spans="1:3">
      <c r="A259" s="66" t="str">
        <f>'BTS data'!$Z$2</f>
        <v>Intercity/Amtrak</v>
      </c>
      <c r="B259">
        <v>1985</v>
      </c>
      <c r="C259">
        <v>4825</v>
      </c>
    </row>
    <row r="260" spans="1:3">
      <c r="A260" s="66" t="str">
        <f>'BTS data'!$Z$2</f>
        <v>Intercity/Amtrak</v>
      </c>
      <c r="B260">
        <v>1990</v>
      </c>
      <c r="C260">
        <v>6057</v>
      </c>
    </row>
    <row r="261" spans="1:3">
      <c r="A261" s="66" t="str">
        <f>'BTS data'!$Z$2</f>
        <v>Intercity/Amtrak</v>
      </c>
      <c r="B261">
        <v>1991</v>
      </c>
      <c r="C261">
        <v>6273</v>
      </c>
    </row>
    <row r="262" spans="1:3">
      <c r="A262" s="66" t="str">
        <f>'BTS data'!$Z$2</f>
        <v>Intercity/Amtrak</v>
      </c>
      <c r="B262">
        <v>1992</v>
      </c>
      <c r="C262">
        <v>6091</v>
      </c>
    </row>
    <row r="263" spans="1:3">
      <c r="A263" s="66" t="str">
        <f>'BTS data'!$Z$2</f>
        <v>Intercity/Amtrak</v>
      </c>
      <c r="B263">
        <v>1993</v>
      </c>
      <c r="C263">
        <v>6199</v>
      </c>
    </row>
    <row r="264" spans="1:3">
      <c r="A264" s="66" t="str">
        <f>'BTS data'!$Z$2</f>
        <v>Intercity/Amtrak</v>
      </c>
      <c r="B264">
        <v>1994</v>
      </c>
      <c r="C264">
        <v>5921</v>
      </c>
    </row>
    <row r="265" spans="1:3">
      <c r="A265" s="66" t="str">
        <f>'BTS data'!$Z$2</f>
        <v>Intercity/Amtrak</v>
      </c>
      <c r="B265">
        <v>1995</v>
      </c>
      <c r="C265">
        <v>5545</v>
      </c>
    </row>
    <row r="266" spans="1:3">
      <c r="A266" s="66" t="str">
        <f>'BTS data'!$Z$2</f>
        <v>Intercity/Amtrak</v>
      </c>
      <c r="B266">
        <v>1996</v>
      </c>
      <c r="C266">
        <v>5050</v>
      </c>
    </row>
    <row r="267" spans="1:3">
      <c r="A267" s="66" t="str">
        <f>'BTS data'!$Z$2</f>
        <v>Intercity/Amtrak</v>
      </c>
      <c r="B267">
        <v>1997</v>
      </c>
      <c r="C267">
        <v>5166</v>
      </c>
    </row>
    <row r="268" spans="1:3">
      <c r="A268" s="66" t="str">
        <f>'BTS data'!$Z$2</f>
        <v>Intercity/Amtrak</v>
      </c>
      <c r="B268">
        <v>1998</v>
      </c>
      <c r="C268">
        <v>5304</v>
      </c>
    </row>
    <row r="269" spans="1:3">
      <c r="A269" s="66" t="str">
        <f>'BTS data'!$Z$2</f>
        <v>Intercity/Amtrak</v>
      </c>
      <c r="B269">
        <v>1999</v>
      </c>
      <c r="C269">
        <v>5330</v>
      </c>
    </row>
    <row r="270" spans="1:3">
      <c r="A270" s="66" t="str">
        <f>'BTS data'!$Z$2</f>
        <v>Intercity/Amtrak</v>
      </c>
      <c r="B270">
        <v>2000</v>
      </c>
      <c r="C270">
        <v>5573.9916949999997</v>
      </c>
    </row>
    <row r="271" spans="1:3">
      <c r="A271" s="66" t="str">
        <f>'BTS data'!$Z$2</f>
        <v>Intercity/Amtrak</v>
      </c>
      <c r="B271">
        <v>2001</v>
      </c>
      <c r="C271">
        <v>5571</v>
      </c>
    </row>
    <row r="272" spans="1:3">
      <c r="A272" s="66" t="str">
        <f>'BTS data'!$Z$2</f>
        <v>Intercity/Amtrak</v>
      </c>
      <c r="B272">
        <v>2002</v>
      </c>
      <c r="C272">
        <v>5313.8277230000003</v>
      </c>
    </row>
    <row r="273" spans="1:3">
      <c r="A273" s="66" t="str">
        <f>'BTS data'!$Z$2</f>
        <v>Intercity/Amtrak</v>
      </c>
      <c r="B273">
        <v>2003</v>
      </c>
      <c r="C273">
        <v>5679.9337930000002</v>
      </c>
    </row>
    <row r="274" spans="1:3">
      <c r="A274" s="66" t="str">
        <f>'BTS data'!$Z$2</f>
        <v>Intercity/Amtrak</v>
      </c>
      <c r="B274">
        <v>2004</v>
      </c>
      <c r="C274">
        <v>5510.88</v>
      </c>
    </row>
    <row r="275" spans="1:3">
      <c r="A275" s="66" t="str">
        <f>'BTS data'!$Z$2</f>
        <v>Intercity/Amtrak</v>
      </c>
      <c r="B275">
        <v>2005</v>
      </c>
      <c r="C275">
        <v>5381.3719999999994</v>
      </c>
    </row>
    <row r="276" spans="1:3">
      <c r="A276" s="66" t="str">
        <f>'BTS data'!$Z$2</f>
        <v>Intercity/Amtrak</v>
      </c>
      <c r="B276">
        <v>2006</v>
      </c>
      <c r="C276">
        <v>5409.8040000000001</v>
      </c>
    </row>
    <row r="277" spans="1:3">
      <c r="A277" s="66" t="str">
        <f>'BTS data'!$Z$2</f>
        <v>Intercity/Amtrak</v>
      </c>
      <c r="B277">
        <v>2007</v>
      </c>
      <c r="C277">
        <v>5782.8180000000002</v>
      </c>
    </row>
    <row r="278" spans="1:3">
      <c r="A278" s="66" t="str">
        <f>'BTS data'!$Z$2</f>
        <v>Intercity/Amtrak</v>
      </c>
      <c r="B278">
        <v>2008</v>
      </c>
      <c r="C278">
        <v>6178.5059999999994</v>
      </c>
    </row>
    <row r="279" spans="1:3">
      <c r="A279" s="66" t="str">
        <f>'BTS data'!$Z$2</f>
        <v>Intercity/Amtrak</v>
      </c>
      <c r="B279">
        <v>2009</v>
      </c>
      <c r="C279">
        <v>5914.0330000000004</v>
      </c>
    </row>
    <row r="280" spans="1:3">
      <c r="A280" s="66" t="str">
        <f>'BTS data'!$Z$2</f>
        <v>Intercity/Amtrak</v>
      </c>
      <c r="B280">
        <v>2010</v>
      </c>
      <c r="C280">
        <v>6419.7687269999997</v>
      </c>
    </row>
    <row r="281" spans="1:3">
      <c r="A281" s="66" t="str">
        <f>'BTS data'!$Z$2</f>
        <v>Intercity/Amtrak</v>
      </c>
      <c r="B281">
        <v>2011</v>
      </c>
      <c r="C281">
        <v>6567.8390909999989</v>
      </c>
    </row>
    <row r="282" spans="1:3">
      <c r="A282" s="66" t="str">
        <f>'BTS data'!$Z$2</f>
        <v>Intercity/Amtrak</v>
      </c>
      <c r="B282">
        <v>2012</v>
      </c>
      <c r="C282">
        <v>6803.8689760000007</v>
      </c>
    </row>
    <row r="283" spans="1:3">
      <c r="A283" s="66" t="str">
        <f>'BTS data'!$Z$2</f>
        <v>Intercity/Amtrak</v>
      </c>
      <c r="B283">
        <v>2013</v>
      </c>
      <c r="C283">
        <v>6809.5782929999996</v>
      </c>
    </row>
    <row r="284" spans="1:3">
      <c r="A284" s="66" t="str">
        <f>'BTS data'!$Z$2</f>
        <v>Intercity/Amtrak</v>
      </c>
      <c r="B284">
        <v>2014</v>
      </c>
      <c r="C284">
        <v>6674.6818009999997</v>
      </c>
    </row>
    <row r="285" spans="1:3">
      <c r="A285" s="66" t="str">
        <f>'BTS data'!$Z$2</f>
        <v>Intercity/Amtrak</v>
      </c>
      <c r="B285">
        <v>2015</v>
      </c>
      <c r="C285">
        <v>6535.9028010000002</v>
      </c>
    </row>
    <row r="286" spans="1:3">
      <c r="A286" s="66" t="str">
        <f>'BTS data'!$Z$2</f>
        <v>Intercity/Amtrak</v>
      </c>
      <c r="B286">
        <v>2016</v>
      </c>
      <c r="C286">
        <v>6520.4109099999996</v>
      </c>
    </row>
    <row r="287" spans="1:3">
      <c r="A287" s="66" t="str">
        <f>'BTS data'!$Z$2</f>
        <v>Intercity/Amtrak</v>
      </c>
      <c r="B287">
        <v>2017</v>
      </c>
      <c r="C287">
        <v>6563.3325960000002</v>
      </c>
    </row>
    <row r="288" spans="1:3">
      <c r="A288" s="66" t="str">
        <f>'BTS data'!$Z$2</f>
        <v>Intercity/Amtrak</v>
      </c>
      <c r="B288">
        <v>2018</v>
      </c>
      <c r="C288">
        <v>6361.2704389999999</v>
      </c>
    </row>
    <row r="289" spans="1:3">
      <c r="A289" s="66" t="str">
        <f>'BTS data'!$Z$2</f>
        <v>Intercity/Amtrak</v>
      </c>
      <c r="B289">
        <v>2019</v>
      </c>
      <c r="C289">
        <v>6419.8326479999996</v>
      </c>
    </row>
    <row r="290" spans="1:3">
      <c r="A290" s="66" t="str">
        <f>'BTS data'!$AA$2</f>
        <v>Walking</v>
      </c>
      <c r="B290">
        <f>'BTS data'!B9</f>
        <v>1990</v>
      </c>
      <c r="C290" s="66">
        <f>'BTS data'!AA9</f>
        <v>11418</v>
      </c>
    </row>
    <row r="291" spans="1:3">
      <c r="A291" s="66" t="str">
        <f>'BTS data'!$AA$2</f>
        <v>Walking</v>
      </c>
      <c r="B291">
        <f>'BTS data'!B14</f>
        <v>1995</v>
      </c>
      <c r="C291" s="66">
        <f>'BTS data'!AA14</f>
        <v>10821</v>
      </c>
    </row>
    <row r="292" spans="1:3">
      <c r="A292" s="66" t="str">
        <f>'BTS data'!$AA$2</f>
        <v>Walking</v>
      </c>
      <c r="B292">
        <f>'BTS data'!B20</f>
        <v>2001</v>
      </c>
      <c r="C292" s="66">
        <f>'BTS data'!AA20</f>
        <v>24779</v>
      </c>
    </row>
    <row r="293" spans="1:3">
      <c r="A293" s="66" t="str">
        <f>'BTS data'!$AA$2</f>
        <v>Walking</v>
      </c>
      <c r="B293">
        <f>'BTS data'!B28</f>
        <v>2009</v>
      </c>
      <c r="C293" s="66">
        <f>'BTS data'!AA28</f>
        <v>27943</v>
      </c>
    </row>
    <row r="294" spans="1:3">
      <c r="A294" s="66" t="str">
        <f>'BTS data'!$AA$2</f>
        <v>Walking</v>
      </c>
      <c r="B294">
        <f>'BTS data'!B36</f>
        <v>2017</v>
      </c>
      <c r="C294" s="66">
        <f>'BTS data'!AA36</f>
        <v>33651</v>
      </c>
    </row>
    <row r="295" spans="1:3">
      <c r="A295" s="66" t="str">
        <f>'BTS data'!$AB$2</f>
        <v>Cycling</v>
      </c>
      <c r="B295">
        <f>'BTS data'!B9</f>
        <v>1990</v>
      </c>
      <c r="C295" s="66">
        <f>'BTS data'!AB9</f>
        <v>3471</v>
      </c>
    </row>
    <row r="296" spans="1:3">
      <c r="A296" s="66" t="str">
        <f>'BTS data'!$AB$2</f>
        <v>Cycling</v>
      </c>
      <c r="B296">
        <f>'BTS data'!B14</f>
        <v>1995</v>
      </c>
      <c r="C296" s="66">
        <f>'BTS data'!AB14</f>
        <v>4593</v>
      </c>
    </row>
    <row r="297" spans="1:3">
      <c r="A297" s="66" t="str">
        <f>'BTS data'!$AB$2</f>
        <v>Cycling</v>
      </c>
      <c r="B297">
        <f>'BTS data'!B20</f>
        <v>2001</v>
      </c>
      <c r="C297" s="66">
        <f>'BTS data'!AB20</f>
        <v>6266</v>
      </c>
    </row>
    <row r="298" spans="1:3">
      <c r="A298" s="66" t="str">
        <f>'BTS data'!$AB$2</f>
        <v>Cycling</v>
      </c>
      <c r="B298">
        <f>'BTS data'!B28</f>
        <v>2009</v>
      </c>
      <c r="C298" s="66">
        <f>'BTS data'!AB28</f>
        <v>8956</v>
      </c>
    </row>
    <row r="299" spans="1:3">
      <c r="A299" s="66" t="str">
        <f>'BTS data'!$AB$2</f>
        <v>Cycling</v>
      </c>
      <c r="B299">
        <f>'BTS data'!B36</f>
        <v>2017</v>
      </c>
      <c r="C299" s="66">
        <f>'BTS data'!AB36</f>
        <v>8499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890ED-CC5E-4986-80AA-56F8ED7FA4CC}">
  <dimension ref="A1:AT95"/>
  <sheetViews>
    <sheetView tabSelected="1" topLeftCell="AC1" workbookViewId="0">
      <selection activeCell="D1" sqref="D1"/>
    </sheetView>
  </sheetViews>
  <sheetFormatPr defaultRowHeight="15"/>
  <cols>
    <col min="34" max="34" width="13.5703125" bestFit="1" customWidth="1"/>
    <col min="35" max="35" width="11.5703125" customWidth="1"/>
  </cols>
  <sheetData>
    <row r="1" spans="1:36" ht="15.75" thickBot="1"/>
    <row r="2" spans="1:36" ht="18.75" thickBot="1">
      <c r="A2" s="18" t="s">
        <v>7</v>
      </c>
      <c r="B2" s="23"/>
      <c r="C2" s="26" t="s">
        <v>8</v>
      </c>
      <c r="D2" s="29" t="s">
        <v>9</v>
      </c>
      <c r="E2" s="29" t="s">
        <v>10</v>
      </c>
      <c r="F2" s="32" t="s">
        <v>13</v>
      </c>
      <c r="G2" s="34" t="s">
        <v>85</v>
      </c>
      <c r="H2" s="34" t="s">
        <v>86</v>
      </c>
      <c r="I2" s="34" t="s">
        <v>87</v>
      </c>
      <c r="J2" s="67" t="s">
        <v>90</v>
      </c>
      <c r="K2" s="29" t="s">
        <v>88</v>
      </c>
      <c r="L2" s="29" t="s">
        <v>14</v>
      </c>
      <c r="M2" s="68" t="s">
        <v>91</v>
      </c>
      <c r="N2" s="29" t="s">
        <v>89</v>
      </c>
      <c r="O2" s="37" t="s">
        <v>15</v>
      </c>
      <c r="P2" s="29" t="s">
        <v>16</v>
      </c>
      <c r="Q2" s="29" t="s">
        <v>17</v>
      </c>
      <c r="R2" s="68" t="s">
        <v>92</v>
      </c>
      <c r="S2" s="29" t="s">
        <v>18</v>
      </c>
      <c r="T2" s="29" t="s">
        <v>19</v>
      </c>
      <c r="U2" s="29" t="s">
        <v>20</v>
      </c>
      <c r="V2" s="29" t="s">
        <v>21</v>
      </c>
      <c r="W2" s="34" t="s">
        <v>22</v>
      </c>
      <c r="X2" s="29" t="s">
        <v>23</v>
      </c>
      <c r="Y2" s="29" t="s">
        <v>24</v>
      </c>
      <c r="Z2" s="26" t="s">
        <v>93</v>
      </c>
      <c r="AA2" s="26" t="s">
        <v>94</v>
      </c>
      <c r="AB2" s="26" t="s">
        <v>95</v>
      </c>
      <c r="AC2" s="10" t="s">
        <v>25</v>
      </c>
      <c r="AH2" s="72" t="s">
        <v>0</v>
      </c>
      <c r="AI2" s="72"/>
    </row>
    <row r="3" spans="1:36" ht="17.25" thickBot="1">
      <c r="A3" s="50"/>
      <c r="B3" s="24">
        <v>1960</v>
      </c>
      <c r="C3" s="27"/>
      <c r="D3" s="30">
        <v>31099</v>
      </c>
      <c r="E3" s="47">
        <v>2300</v>
      </c>
      <c r="F3" s="33">
        <v>1272078.3999999999</v>
      </c>
      <c r="G3" s="35">
        <v>1144673.3999999999</v>
      </c>
      <c r="H3" s="30" t="s">
        <v>11</v>
      </c>
      <c r="I3" s="30" t="s">
        <v>11</v>
      </c>
      <c r="J3" s="30">
        <f>SUM(K3:L3)</f>
        <v>127405</v>
      </c>
      <c r="K3" s="30">
        <v>98551</v>
      </c>
      <c r="L3" s="30">
        <v>28854</v>
      </c>
      <c r="M3" s="30">
        <f>SUM(N3,P3,Q3,U3)</f>
        <v>0</v>
      </c>
      <c r="N3" s="30" t="s">
        <v>11</v>
      </c>
      <c r="O3" s="27" t="s">
        <v>11</v>
      </c>
      <c r="P3" s="30" t="s">
        <v>11</v>
      </c>
      <c r="Q3" s="30" t="s">
        <v>11</v>
      </c>
      <c r="R3" s="30">
        <f>SUM(S3,T3,V3)</f>
        <v>4197</v>
      </c>
      <c r="S3" s="30" t="s">
        <v>11</v>
      </c>
      <c r="T3" s="30" t="s">
        <v>11</v>
      </c>
      <c r="U3" s="30" t="s">
        <v>11</v>
      </c>
      <c r="V3" s="30">
        <v>4197</v>
      </c>
      <c r="W3" s="30" t="s">
        <v>11</v>
      </c>
      <c r="X3" s="30" t="s">
        <v>11</v>
      </c>
      <c r="Y3" s="30" t="s">
        <v>11</v>
      </c>
      <c r="Z3" s="27">
        <v>17064</v>
      </c>
      <c r="AA3" s="41" t="s">
        <v>12</v>
      </c>
      <c r="AB3" s="48" t="s">
        <v>12</v>
      </c>
      <c r="AC3" s="52"/>
      <c r="AH3" t="s">
        <v>3</v>
      </c>
      <c r="AI3" s="1" t="s">
        <v>79</v>
      </c>
    </row>
    <row r="4" spans="1:36" ht="17.25" thickBot="1">
      <c r="A4" s="50"/>
      <c r="B4" s="24">
        <v>1965</v>
      </c>
      <c r="C4" s="27"/>
      <c r="D4" s="30">
        <v>53226</v>
      </c>
      <c r="E4" s="30" t="s">
        <v>11</v>
      </c>
      <c r="F4" s="33">
        <v>1555237.28</v>
      </c>
      <c r="G4" s="35">
        <v>1394803.28</v>
      </c>
      <c r="H4" s="36" t="s">
        <v>11</v>
      </c>
      <c r="I4" s="30" t="s">
        <v>11</v>
      </c>
      <c r="J4" s="30">
        <f t="shared" ref="J4:J38" si="0">SUM(K4:L4)</f>
        <v>160434</v>
      </c>
      <c r="K4" s="30">
        <v>128769</v>
      </c>
      <c r="L4" s="30">
        <v>31665</v>
      </c>
      <c r="M4" s="30">
        <f t="shared" ref="M4:M38" si="1">SUM(N4,P4,Q4)</f>
        <v>0</v>
      </c>
      <c r="N4" s="30" t="s">
        <v>11</v>
      </c>
      <c r="O4" s="27" t="s">
        <v>11</v>
      </c>
      <c r="P4" s="30" t="s">
        <v>11</v>
      </c>
      <c r="Q4" s="30" t="s">
        <v>11</v>
      </c>
      <c r="R4" s="30">
        <f t="shared" ref="R4:R38" si="2">SUM(S4,T4,V4)</f>
        <v>4128</v>
      </c>
      <c r="S4" s="30" t="s">
        <v>11</v>
      </c>
      <c r="T4" s="30" t="s">
        <v>11</v>
      </c>
      <c r="U4" s="30" t="s">
        <v>11</v>
      </c>
      <c r="V4" s="30">
        <v>4128</v>
      </c>
      <c r="W4" s="30" t="s">
        <v>11</v>
      </c>
      <c r="X4" s="30" t="s">
        <v>11</v>
      </c>
      <c r="Y4" s="30" t="s">
        <v>11</v>
      </c>
      <c r="Z4" s="27">
        <v>13260</v>
      </c>
      <c r="AA4" s="41" t="s">
        <v>12</v>
      </c>
      <c r="AB4" s="48" t="s">
        <v>12</v>
      </c>
      <c r="AC4" s="52"/>
      <c r="AH4" t="s">
        <v>1</v>
      </c>
      <c r="AI4" s="2">
        <v>44371</v>
      </c>
    </row>
    <row r="5" spans="1:36" ht="17.25" thickBot="1">
      <c r="A5" s="50"/>
      <c r="B5" s="24">
        <v>1970</v>
      </c>
      <c r="C5" s="27"/>
      <c r="D5" s="30">
        <v>108442</v>
      </c>
      <c r="E5" s="47">
        <v>9100</v>
      </c>
      <c r="F5" s="33">
        <v>2042002.2799999998</v>
      </c>
      <c r="G5" s="35">
        <v>1750897</v>
      </c>
      <c r="H5" s="30">
        <v>3276.9</v>
      </c>
      <c r="I5" s="30">
        <v>225613.38</v>
      </c>
      <c r="J5" s="30">
        <f t="shared" si="0"/>
        <v>62215</v>
      </c>
      <c r="K5" s="30">
        <v>27081</v>
      </c>
      <c r="L5" s="30">
        <v>35134</v>
      </c>
      <c r="M5" s="30">
        <f t="shared" si="1"/>
        <v>0</v>
      </c>
      <c r="N5" s="30" t="s">
        <v>11</v>
      </c>
      <c r="O5" s="27" t="s">
        <v>11</v>
      </c>
      <c r="P5" s="30" t="s">
        <v>11</v>
      </c>
      <c r="Q5" s="30" t="s">
        <v>11</v>
      </c>
      <c r="R5" s="30">
        <f t="shared" si="2"/>
        <v>4592</v>
      </c>
      <c r="S5" s="30" t="s">
        <v>11</v>
      </c>
      <c r="T5" s="30" t="s">
        <v>11</v>
      </c>
      <c r="U5" s="30" t="s">
        <v>11</v>
      </c>
      <c r="V5" s="30">
        <v>4592</v>
      </c>
      <c r="W5" s="30" t="s">
        <v>11</v>
      </c>
      <c r="X5" s="30" t="s">
        <v>11</v>
      </c>
      <c r="Y5" s="30" t="s">
        <v>11</v>
      </c>
      <c r="Z5" s="27">
        <v>6179</v>
      </c>
      <c r="AA5" s="41" t="s">
        <v>12</v>
      </c>
      <c r="AB5" s="48" t="s">
        <v>12</v>
      </c>
      <c r="AC5" s="52"/>
      <c r="AH5" t="s">
        <v>2</v>
      </c>
      <c r="AI5" s="3" t="s">
        <v>4</v>
      </c>
    </row>
    <row r="6" spans="1:36" ht="17.25" thickBot="1">
      <c r="A6" s="50"/>
      <c r="B6" s="24">
        <v>1975</v>
      </c>
      <c r="C6" s="28"/>
      <c r="D6" s="31">
        <v>119591.474</v>
      </c>
      <c r="E6" s="30" t="s">
        <v>11</v>
      </c>
      <c r="F6" s="33">
        <v>2404954.4</v>
      </c>
      <c r="G6" s="35">
        <v>1954165.5</v>
      </c>
      <c r="H6" s="30">
        <v>6191.9</v>
      </c>
      <c r="I6" s="30">
        <v>363267</v>
      </c>
      <c r="J6" s="30">
        <f t="shared" si="0"/>
        <v>81330</v>
      </c>
      <c r="K6" s="30">
        <v>34606</v>
      </c>
      <c r="L6" s="30">
        <v>46724</v>
      </c>
      <c r="M6" s="30">
        <f t="shared" si="1"/>
        <v>0</v>
      </c>
      <c r="N6" s="30" t="s">
        <v>11</v>
      </c>
      <c r="O6" s="27" t="s">
        <v>11</v>
      </c>
      <c r="P6" s="30" t="s">
        <v>11</v>
      </c>
      <c r="Q6" s="30" t="s">
        <v>11</v>
      </c>
      <c r="R6" s="30">
        <f t="shared" si="2"/>
        <v>4513</v>
      </c>
      <c r="S6" s="30" t="s">
        <v>11</v>
      </c>
      <c r="T6" s="30" t="s">
        <v>11</v>
      </c>
      <c r="U6" s="30" t="s">
        <v>11</v>
      </c>
      <c r="V6" s="30">
        <v>4513</v>
      </c>
      <c r="W6" s="30" t="s">
        <v>11</v>
      </c>
      <c r="X6" s="30" t="s">
        <v>11</v>
      </c>
      <c r="Y6" s="30" t="s">
        <v>11</v>
      </c>
      <c r="Z6" s="27">
        <v>3931</v>
      </c>
      <c r="AA6" s="41" t="s">
        <v>12</v>
      </c>
      <c r="AB6" s="48" t="s">
        <v>12</v>
      </c>
      <c r="AC6" s="52"/>
      <c r="AJ6" t="s">
        <v>5</v>
      </c>
    </row>
    <row r="7" spans="1:36" ht="17.25" thickBot="1">
      <c r="A7" s="50"/>
      <c r="B7" s="24">
        <v>1980</v>
      </c>
      <c r="C7" s="28"/>
      <c r="D7" s="31">
        <v>190765.929</v>
      </c>
      <c r="E7" s="47">
        <v>14700</v>
      </c>
      <c r="F7" s="33">
        <v>2653510.21</v>
      </c>
      <c r="G7" s="35">
        <v>2011988.76</v>
      </c>
      <c r="H7" s="30">
        <v>12256.8</v>
      </c>
      <c r="I7" s="30">
        <v>520773.65</v>
      </c>
      <c r="J7" s="30">
        <f t="shared" si="0"/>
        <v>108491</v>
      </c>
      <c r="K7" s="30">
        <v>39813</v>
      </c>
      <c r="L7" s="30">
        <v>68678</v>
      </c>
      <c r="M7" s="30">
        <f t="shared" si="1"/>
        <v>21790</v>
      </c>
      <c r="N7" s="30" t="s">
        <v>11</v>
      </c>
      <c r="O7" s="33">
        <v>39854</v>
      </c>
      <c r="P7" s="30">
        <v>21790</v>
      </c>
      <c r="Q7" s="30" t="s">
        <v>11</v>
      </c>
      <c r="R7" s="30">
        <f t="shared" si="2"/>
        <v>17455</v>
      </c>
      <c r="S7" s="30">
        <v>381</v>
      </c>
      <c r="T7" s="30">
        <v>10558</v>
      </c>
      <c r="U7" s="30">
        <v>219</v>
      </c>
      <c r="V7" s="30">
        <v>6516</v>
      </c>
      <c r="W7" s="30" t="s">
        <v>11</v>
      </c>
      <c r="X7" s="30" t="s">
        <v>11</v>
      </c>
      <c r="Y7" s="30">
        <v>390</v>
      </c>
      <c r="Z7" s="27">
        <v>4503</v>
      </c>
      <c r="AA7" s="41" t="s">
        <v>12</v>
      </c>
      <c r="AB7" s="48" t="s">
        <v>12</v>
      </c>
      <c r="AC7" s="52"/>
      <c r="AJ7" t="s">
        <v>81</v>
      </c>
    </row>
    <row r="8" spans="1:36" ht="17.25" thickBot="1">
      <c r="A8" s="50"/>
      <c r="B8" s="24">
        <v>1985</v>
      </c>
      <c r="C8" s="41"/>
      <c r="D8" s="31">
        <v>275863.54700000002</v>
      </c>
      <c r="E8" s="30" t="s">
        <v>11</v>
      </c>
      <c r="F8" s="33">
        <v>2991120.8</v>
      </c>
      <c r="G8" s="35">
        <v>2094620.64</v>
      </c>
      <c r="H8" s="30">
        <v>11811.8</v>
      </c>
      <c r="I8" s="30">
        <v>688091.36</v>
      </c>
      <c r="J8" s="30">
        <f t="shared" si="0"/>
        <v>123504</v>
      </c>
      <c r="K8" s="30">
        <v>45441</v>
      </c>
      <c r="L8" s="30">
        <v>78063</v>
      </c>
      <c r="M8" s="30">
        <f t="shared" si="1"/>
        <v>94254</v>
      </c>
      <c r="N8" s="30">
        <v>73093</v>
      </c>
      <c r="O8" s="33">
        <v>39581</v>
      </c>
      <c r="P8" s="30">
        <v>21161</v>
      </c>
      <c r="Q8" s="30" t="s">
        <v>11</v>
      </c>
      <c r="R8" s="30">
        <f t="shared" si="2"/>
        <v>17311</v>
      </c>
      <c r="S8" s="30">
        <v>350</v>
      </c>
      <c r="T8" s="30">
        <v>10427</v>
      </c>
      <c r="U8" s="30">
        <v>306</v>
      </c>
      <c r="V8" s="30">
        <v>6534</v>
      </c>
      <c r="W8" s="30">
        <v>364</v>
      </c>
      <c r="X8" s="30" t="s">
        <v>11</v>
      </c>
      <c r="Y8" s="30">
        <v>439</v>
      </c>
      <c r="Z8" s="27">
        <v>4825</v>
      </c>
      <c r="AA8" s="41" t="s">
        <v>12</v>
      </c>
      <c r="AB8" s="48" t="s">
        <v>12</v>
      </c>
      <c r="AC8" s="52"/>
      <c r="AJ8" t="s">
        <v>6</v>
      </c>
    </row>
    <row r="9" spans="1:36" ht="17.25" thickBot="1">
      <c r="A9" s="50"/>
      <c r="B9" s="24">
        <v>1990</v>
      </c>
      <c r="C9" s="41"/>
      <c r="D9" s="31">
        <v>337215.22553599998</v>
      </c>
      <c r="E9" s="47">
        <v>13000</v>
      </c>
      <c r="F9" s="33">
        <v>3539602.56</v>
      </c>
      <c r="G9" s="35">
        <v>2281390.92</v>
      </c>
      <c r="H9" s="30">
        <v>12424.1</v>
      </c>
      <c r="I9" s="30">
        <v>999753.54</v>
      </c>
      <c r="J9" s="30">
        <f t="shared" si="0"/>
        <v>146242</v>
      </c>
      <c r="K9" s="30">
        <v>51901</v>
      </c>
      <c r="L9" s="30">
        <v>94341</v>
      </c>
      <c r="M9" s="30">
        <f t="shared" si="1"/>
        <v>120773</v>
      </c>
      <c r="N9" s="30">
        <v>99792</v>
      </c>
      <c r="O9" s="33">
        <v>41143</v>
      </c>
      <c r="P9" s="30">
        <v>20981</v>
      </c>
      <c r="Q9" s="30" t="s">
        <v>11</v>
      </c>
      <c r="R9" s="30">
        <f t="shared" si="2"/>
        <v>19128</v>
      </c>
      <c r="S9" s="30">
        <v>571</v>
      </c>
      <c r="T9" s="30">
        <v>11475</v>
      </c>
      <c r="U9" s="30">
        <v>193</v>
      </c>
      <c r="V9" s="30">
        <v>7082</v>
      </c>
      <c r="W9" s="30">
        <v>431</v>
      </c>
      <c r="X9" s="30">
        <v>286</v>
      </c>
      <c r="Y9" s="30">
        <v>124</v>
      </c>
      <c r="Z9" s="27">
        <v>6057</v>
      </c>
      <c r="AA9" s="27">
        <v>11418</v>
      </c>
      <c r="AB9" s="49">
        <v>3471</v>
      </c>
      <c r="AC9" s="52"/>
      <c r="AJ9" t="s">
        <v>80</v>
      </c>
    </row>
    <row r="10" spans="1:36" ht="17.25" thickBot="1">
      <c r="A10" s="50"/>
      <c r="B10" s="24">
        <v>1991</v>
      </c>
      <c r="C10" s="41"/>
      <c r="D10" s="31">
        <v>329787.96750099998</v>
      </c>
      <c r="E10" s="30" t="s">
        <v>11</v>
      </c>
      <c r="F10" s="33">
        <v>3578582.4400000004</v>
      </c>
      <c r="G10" s="35">
        <v>2200259.7000000002</v>
      </c>
      <c r="H10" s="30">
        <v>11656.06</v>
      </c>
      <c r="I10" s="30">
        <v>1116957.68</v>
      </c>
      <c r="J10" s="30">
        <f t="shared" si="0"/>
        <v>149543</v>
      </c>
      <c r="K10" s="30">
        <v>52898</v>
      </c>
      <c r="L10" s="30">
        <v>96645</v>
      </c>
      <c r="M10" s="30">
        <f t="shared" si="1"/>
        <v>121256</v>
      </c>
      <c r="N10" s="30">
        <v>100166</v>
      </c>
      <c r="O10" s="33">
        <v>40703</v>
      </c>
      <c r="P10" s="30">
        <v>21090</v>
      </c>
      <c r="Q10" s="30" t="s">
        <v>11</v>
      </c>
      <c r="R10" s="30">
        <f t="shared" si="2"/>
        <v>18534</v>
      </c>
      <c r="S10" s="30">
        <v>662</v>
      </c>
      <c r="T10" s="30">
        <v>10528</v>
      </c>
      <c r="U10" s="30">
        <v>195</v>
      </c>
      <c r="V10" s="30">
        <v>7344</v>
      </c>
      <c r="W10" s="30">
        <v>454</v>
      </c>
      <c r="X10" s="30">
        <v>282</v>
      </c>
      <c r="Y10" s="30">
        <v>148</v>
      </c>
      <c r="Z10" s="27">
        <v>6273</v>
      </c>
      <c r="AA10" s="41" t="s">
        <v>12</v>
      </c>
      <c r="AB10" s="48" t="s">
        <v>12</v>
      </c>
      <c r="AC10" s="52"/>
    </row>
    <row r="11" spans="1:36" ht="17.25" thickBot="1">
      <c r="A11" s="50"/>
      <c r="B11" s="24">
        <v>1992</v>
      </c>
      <c r="C11" s="41"/>
      <c r="D11" s="31">
        <v>345019.61278099997</v>
      </c>
      <c r="E11" s="30" t="s">
        <v>11</v>
      </c>
      <c r="F11" s="33">
        <v>3676688.44</v>
      </c>
      <c r="G11" s="35">
        <v>2208226.09</v>
      </c>
      <c r="H11" s="30">
        <v>11946.25</v>
      </c>
      <c r="I11" s="30">
        <v>1201667.1000000001</v>
      </c>
      <c r="J11" s="30">
        <f t="shared" si="0"/>
        <v>153384</v>
      </c>
      <c r="K11" s="30">
        <v>53874</v>
      </c>
      <c r="L11" s="30">
        <v>99510</v>
      </c>
      <c r="M11" s="30">
        <f t="shared" si="1"/>
        <v>121801</v>
      </c>
      <c r="N11" s="30">
        <v>101465</v>
      </c>
      <c r="O11" s="33">
        <v>40241</v>
      </c>
      <c r="P11" s="30">
        <v>20336</v>
      </c>
      <c r="Q11" s="30" t="s">
        <v>11</v>
      </c>
      <c r="R11" s="30">
        <f t="shared" si="2"/>
        <v>18758</v>
      </c>
      <c r="S11" s="30">
        <v>701</v>
      </c>
      <c r="T11" s="30">
        <v>10737</v>
      </c>
      <c r="U11" s="30">
        <v>199</v>
      </c>
      <c r="V11" s="30">
        <v>7320</v>
      </c>
      <c r="W11" s="30">
        <v>495</v>
      </c>
      <c r="X11" s="30">
        <v>271</v>
      </c>
      <c r="Y11" s="30">
        <v>182</v>
      </c>
      <c r="Z11" s="27">
        <v>6091</v>
      </c>
      <c r="AA11" s="41" t="s">
        <v>12</v>
      </c>
      <c r="AB11" s="48" t="s">
        <v>12</v>
      </c>
      <c r="AC11" s="52"/>
    </row>
    <row r="12" spans="1:36" ht="17.25" thickBot="1">
      <c r="A12" s="50"/>
      <c r="B12" s="24">
        <v>1993</v>
      </c>
      <c r="C12" s="41"/>
      <c r="D12" s="31">
        <v>351096.458323</v>
      </c>
      <c r="E12" s="30" t="s">
        <v>11</v>
      </c>
      <c r="F12" s="33">
        <v>3747067.87</v>
      </c>
      <c r="G12" s="35">
        <v>2213281.4900000002</v>
      </c>
      <c r="H12" s="30">
        <v>12184.38</v>
      </c>
      <c r="I12" s="30">
        <v>1252860</v>
      </c>
      <c r="J12" s="30">
        <f t="shared" si="0"/>
        <v>159888</v>
      </c>
      <c r="K12" s="30">
        <v>56772</v>
      </c>
      <c r="L12" s="30">
        <v>103116</v>
      </c>
      <c r="M12" s="30">
        <f t="shared" si="1"/>
        <v>129101</v>
      </c>
      <c r="N12" s="30">
        <v>108854</v>
      </c>
      <c r="O12" s="33">
        <v>39384</v>
      </c>
      <c r="P12" s="30">
        <v>20247</v>
      </c>
      <c r="Q12" s="30" t="s">
        <v>11</v>
      </c>
      <c r="R12" s="30">
        <f t="shared" si="2"/>
        <v>17876</v>
      </c>
      <c r="S12" s="30">
        <v>705</v>
      </c>
      <c r="T12" s="30">
        <v>10231</v>
      </c>
      <c r="U12" s="30">
        <v>188</v>
      </c>
      <c r="V12" s="30">
        <v>6940</v>
      </c>
      <c r="W12" s="30">
        <v>562</v>
      </c>
      <c r="X12" s="30">
        <v>260</v>
      </c>
      <c r="Y12" s="30">
        <v>251</v>
      </c>
      <c r="Z12" s="27">
        <v>6199</v>
      </c>
      <c r="AA12" s="41" t="s">
        <v>12</v>
      </c>
      <c r="AB12" s="48" t="s">
        <v>12</v>
      </c>
      <c r="AC12" s="52"/>
    </row>
    <row r="13" spans="1:36" ht="17.25" thickBot="1">
      <c r="A13" s="50"/>
      <c r="B13" s="24">
        <v>1994</v>
      </c>
      <c r="C13" s="41"/>
      <c r="D13" s="31">
        <v>376873.402328</v>
      </c>
      <c r="E13" s="30" t="s">
        <v>11</v>
      </c>
      <c r="F13" s="33">
        <v>3939875</v>
      </c>
      <c r="G13" s="35">
        <v>2756223</v>
      </c>
      <c r="H13" s="35">
        <v>11264</v>
      </c>
      <c r="I13" s="35">
        <v>885897</v>
      </c>
      <c r="J13" s="30">
        <f t="shared" si="0"/>
        <v>170216</v>
      </c>
      <c r="K13" s="35">
        <v>61284</v>
      </c>
      <c r="L13" s="35">
        <v>108932</v>
      </c>
      <c r="M13" s="30">
        <f t="shared" si="1"/>
        <v>135107</v>
      </c>
      <c r="N13" s="30">
        <v>116275</v>
      </c>
      <c r="O13" s="33">
        <v>39585</v>
      </c>
      <c r="P13" s="30">
        <v>18832</v>
      </c>
      <c r="Q13" s="30" t="s">
        <v>11</v>
      </c>
      <c r="R13" s="30">
        <f t="shared" si="2"/>
        <v>19497</v>
      </c>
      <c r="S13" s="30">
        <v>833</v>
      </c>
      <c r="T13" s="30">
        <v>10668</v>
      </c>
      <c r="U13" s="30">
        <v>187</v>
      </c>
      <c r="V13" s="30">
        <v>7996</v>
      </c>
      <c r="W13" s="30">
        <v>577</v>
      </c>
      <c r="X13" s="30">
        <v>260</v>
      </c>
      <c r="Y13" s="30">
        <v>232</v>
      </c>
      <c r="Z13" s="27">
        <v>5921</v>
      </c>
      <c r="AA13" s="41" t="s">
        <v>12</v>
      </c>
      <c r="AB13" s="48" t="s">
        <v>12</v>
      </c>
      <c r="AC13" s="52"/>
    </row>
    <row r="14" spans="1:36" ht="17.25" thickBot="1">
      <c r="A14" s="50"/>
      <c r="B14" s="24">
        <v>1995</v>
      </c>
      <c r="C14" s="41"/>
      <c r="D14" s="31">
        <v>391593.82941200002</v>
      </c>
      <c r="E14" s="47">
        <v>10800</v>
      </c>
      <c r="F14" s="33">
        <v>3848458</v>
      </c>
      <c r="G14" s="35">
        <v>2286887</v>
      </c>
      <c r="H14" s="35">
        <v>10777</v>
      </c>
      <c r="I14" s="35">
        <v>1256146</v>
      </c>
      <c r="J14" s="30">
        <f t="shared" si="0"/>
        <v>178156</v>
      </c>
      <c r="K14" s="35">
        <v>62705</v>
      </c>
      <c r="L14" s="35">
        <v>115451</v>
      </c>
      <c r="M14" s="30">
        <f t="shared" si="1"/>
        <v>135310</v>
      </c>
      <c r="N14" s="30">
        <v>116492</v>
      </c>
      <c r="O14" s="33">
        <v>39808</v>
      </c>
      <c r="P14" s="30">
        <v>18818</v>
      </c>
      <c r="Q14" s="30" t="s">
        <v>11</v>
      </c>
      <c r="R14" s="30">
        <f t="shared" si="2"/>
        <v>19663</v>
      </c>
      <c r="S14" s="30">
        <v>860</v>
      </c>
      <c r="T14" s="30">
        <v>10559</v>
      </c>
      <c r="U14" s="30">
        <v>187</v>
      </c>
      <c r="V14" s="30">
        <v>8244</v>
      </c>
      <c r="W14" s="30">
        <v>607</v>
      </c>
      <c r="X14" s="30">
        <v>260</v>
      </c>
      <c r="Y14" s="30">
        <v>273</v>
      </c>
      <c r="Z14" s="27">
        <v>5545</v>
      </c>
      <c r="AA14" s="41">
        <v>10821</v>
      </c>
      <c r="AB14" s="48">
        <v>4593</v>
      </c>
      <c r="AC14" s="52"/>
    </row>
    <row r="15" spans="1:36" ht="17.25" thickBot="1">
      <c r="A15" s="50"/>
      <c r="B15" s="24">
        <v>1996</v>
      </c>
      <c r="C15" s="41"/>
      <c r="D15" s="31">
        <v>419281.55251800001</v>
      </c>
      <c r="E15" s="47">
        <v>12000</v>
      </c>
      <c r="F15" s="33">
        <v>3951008.7272999999</v>
      </c>
      <c r="G15" s="35">
        <v>2337068</v>
      </c>
      <c r="H15" s="35">
        <v>10912</v>
      </c>
      <c r="I15" s="35">
        <v>1298299</v>
      </c>
      <c r="J15" s="30">
        <f t="shared" si="0"/>
        <v>182971</v>
      </c>
      <c r="K15" s="35">
        <v>64072</v>
      </c>
      <c r="L15" s="35">
        <v>118899</v>
      </c>
      <c r="M15" s="30">
        <f t="shared" si="1"/>
        <v>138560.89540000001</v>
      </c>
      <c r="N15" s="30">
        <v>121758.7273</v>
      </c>
      <c r="O15" s="33">
        <v>38984.124200000006</v>
      </c>
      <c r="P15" s="30">
        <v>16802.168100000003</v>
      </c>
      <c r="Q15" s="30" t="s">
        <v>11</v>
      </c>
      <c r="R15" s="30">
        <f t="shared" si="2"/>
        <v>20835.866699999999</v>
      </c>
      <c r="S15" s="30">
        <v>955.24509999999998</v>
      </c>
      <c r="T15" s="30">
        <v>11530.220300000001</v>
      </c>
      <c r="U15" s="30">
        <v>184.16370000000001</v>
      </c>
      <c r="V15" s="30">
        <v>8350.4012999999995</v>
      </c>
      <c r="W15" s="30">
        <v>390.9409</v>
      </c>
      <c r="X15" s="30">
        <v>255.38840000000002</v>
      </c>
      <c r="Y15" s="30">
        <v>515.5963999999949</v>
      </c>
      <c r="Z15" s="27">
        <v>5050</v>
      </c>
      <c r="AA15" s="41" t="s">
        <v>12</v>
      </c>
      <c r="AB15" s="48" t="s">
        <v>12</v>
      </c>
      <c r="AC15" s="52"/>
    </row>
    <row r="16" spans="1:36" ht="17.25" thickBot="1">
      <c r="A16" s="50"/>
      <c r="B16" s="24">
        <v>1997</v>
      </c>
      <c r="C16" s="41"/>
      <c r="D16" s="31">
        <v>439262.67014</v>
      </c>
      <c r="E16" s="47">
        <v>12500</v>
      </c>
      <c r="F16" s="33">
        <v>4071136.5328719998</v>
      </c>
      <c r="G16" s="35">
        <v>2389065</v>
      </c>
      <c r="H16" s="35">
        <v>11089</v>
      </c>
      <c r="I16" s="35">
        <v>1352675</v>
      </c>
      <c r="J16" s="30">
        <f t="shared" si="0"/>
        <v>191477</v>
      </c>
      <c r="K16" s="35">
        <v>66893</v>
      </c>
      <c r="L16" s="35">
        <v>124584</v>
      </c>
      <c r="M16" s="30">
        <f t="shared" si="1"/>
        <v>144339.75208400001</v>
      </c>
      <c r="N16" s="30">
        <v>126830.53287200001</v>
      </c>
      <c r="O16" s="33">
        <v>40180.218951999996</v>
      </c>
      <c r="P16" s="30">
        <v>17509.219211999996</v>
      </c>
      <c r="Q16" s="30" t="s">
        <v>11</v>
      </c>
      <c r="R16" s="30">
        <f t="shared" si="2"/>
        <v>21117.261630000001</v>
      </c>
      <c r="S16" s="30">
        <v>1023.7081319999999</v>
      </c>
      <c r="T16" s="30">
        <v>12056.0676</v>
      </c>
      <c r="U16" s="30">
        <v>189.170345</v>
      </c>
      <c r="V16" s="30">
        <v>8037.4858980000008</v>
      </c>
      <c r="W16" s="30">
        <v>531.07757100000003</v>
      </c>
      <c r="X16" s="30">
        <v>254.21924200000004</v>
      </c>
      <c r="Y16" s="30">
        <v>579.27095199999894</v>
      </c>
      <c r="Z16" s="27">
        <v>5166</v>
      </c>
      <c r="AA16" s="41" t="s">
        <v>12</v>
      </c>
      <c r="AB16" s="48" t="s">
        <v>12</v>
      </c>
      <c r="AC16" s="52"/>
    </row>
    <row r="17" spans="1:29" ht="17.25" thickBot="1">
      <c r="A17" s="50"/>
      <c r="B17" s="24">
        <v>1998</v>
      </c>
      <c r="C17" s="41"/>
      <c r="D17" s="31">
        <v>449103.79910300003</v>
      </c>
      <c r="E17" s="47">
        <v>13100</v>
      </c>
      <c r="F17" s="33">
        <v>4182066.2400156059</v>
      </c>
      <c r="G17" s="35">
        <v>2463828.420042248</v>
      </c>
      <c r="H17" s="35">
        <v>11311.197996230532</v>
      </c>
      <c r="I17" s="35">
        <v>1380557.2397938734</v>
      </c>
      <c r="J17" s="30">
        <f t="shared" si="0"/>
        <v>196380</v>
      </c>
      <c r="K17" s="35">
        <v>68021</v>
      </c>
      <c r="L17" s="35">
        <v>128359</v>
      </c>
      <c r="M17" s="30">
        <f t="shared" si="1"/>
        <v>147863.10383225401</v>
      </c>
      <c r="N17" s="30">
        <v>129989.38218325401</v>
      </c>
      <c r="O17" s="33">
        <v>41605.038687999993</v>
      </c>
      <c r="P17" s="30">
        <v>17873.721648999999</v>
      </c>
      <c r="Q17" s="30" t="s">
        <v>11</v>
      </c>
      <c r="R17" s="30">
        <f t="shared" si="2"/>
        <v>22101.993174000003</v>
      </c>
      <c r="S17" s="30">
        <v>1115.35194</v>
      </c>
      <c r="T17" s="30">
        <v>12284.382321999999</v>
      </c>
      <c r="U17" s="30">
        <v>181.71669800000001</v>
      </c>
      <c r="V17" s="30">
        <v>8702.2589120000011</v>
      </c>
      <c r="W17" s="30">
        <v>513.41098099999999</v>
      </c>
      <c r="X17" s="30">
        <v>280.125878</v>
      </c>
      <c r="Y17" s="30">
        <v>654.07030799999484</v>
      </c>
      <c r="Z17" s="27">
        <v>5304</v>
      </c>
      <c r="AA17" s="41" t="s">
        <v>12</v>
      </c>
      <c r="AB17" s="48" t="s">
        <v>12</v>
      </c>
      <c r="AC17" s="52"/>
    </row>
    <row r="18" spans="1:29" ht="17.25" thickBot="1">
      <c r="A18" s="50"/>
      <c r="B18" s="24">
        <v>1999</v>
      </c>
      <c r="C18" s="41"/>
      <c r="D18" s="31">
        <v>473081.98319599999</v>
      </c>
      <c r="E18" s="47">
        <v>14100</v>
      </c>
      <c r="F18" s="33">
        <v>4285299.4390774053</v>
      </c>
      <c r="G18" s="35">
        <v>2495140.3026243281</v>
      </c>
      <c r="H18" s="35">
        <v>11642.295010415633</v>
      </c>
      <c r="I18" s="35">
        <v>1432782.3794077854</v>
      </c>
      <c r="J18" s="30">
        <f t="shared" si="0"/>
        <v>202697</v>
      </c>
      <c r="K18" s="35">
        <v>70311</v>
      </c>
      <c r="L18" s="35">
        <v>132386</v>
      </c>
      <c r="M18" s="30">
        <f t="shared" si="1"/>
        <v>161721.25997387609</v>
      </c>
      <c r="N18" s="30">
        <v>143037.46203487608</v>
      </c>
      <c r="O18" s="33">
        <v>43278.862481000004</v>
      </c>
      <c r="P18" s="30">
        <v>18683.797939</v>
      </c>
      <c r="Q18" s="30" t="s">
        <v>11</v>
      </c>
      <c r="R18" s="30">
        <f t="shared" si="2"/>
        <v>22856.242121000003</v>
      </c>
      <c r="S18" s="30">
        <v>1190.168551</v>
      </c>
      <c r="T18" s="30">
        <v>12902.056581000001</v>
      </c>
      <c r="U18" s="30">
        <v>186.10567</v>
      </c>
      <c r="V18" s="30">
        <v>8764.0169889999997</v>
      </c>
      <c r="W18" s="30">
        <v>558.98629999999991</v>
      </c>
      <c r="X18" s="30">
        <v>294.71404899999999</v>
      </c>
      <c r="Y18" s="30">
        <v>699.01640200000111</v>
      </c>
      <c r="Z18" s="27">
        <v>5330</v>
      </c>
      <c r="AA18" s="41" t="s">
        <v>12</v>
      </c>
      <c r="AB18" s="48" t="s">
        <v>12</v>
      </c>
      <c r="AC18" s="52"/>
    </row>
    <row r="19" spans="1:29" ht="17.25" thickBot="1">
      <c r="A19" s="50"/>
      <c r="B19" s="24">
        <v>2000</v>
      </c>
      <c r="C19" s="41"/>
      <c r="D19" s="31">
        <v>500431.77514500002</v>
      </c>
      <c r="E19" s="47">
        <v>15200</v>
      </c>
      <c r="F19" s="33">
        <v>4370488.7148582162</v>
      </c>
      <c r="G19" s="35">
        <v>2544457.3524414399</v>
      </c>
      <c r="H19" s="35">
        <v>11515.796151175477</v>
      </c>
      <c r="I19" s="35">
        <v>1467663.7991499156</v>
      </c>
      <c r="J19" s="30">
        <f t="shared" si="0"/>
        <v>205520</v>
      </c>
      <c r="K19" s="35">
        <v>70500</v>
      </c>
      <c r="L19" s="35">
        <v>135020</v>
      </c>
      <c r="M19" s="30">
        <f t="shared" si="1"/>
        <v>160139.1018686849</v>
      </c>
      <c r="N19" s="30">
        <v>141331.7671156849</v>
      </c>
      <c r="O19" s="33">
        <v>45100.241891000005</v>
      </c>
      <c r="P19" s="30">
        <v>18807.334752999999</v>
      </c>
      <c r="Q19" s="30" t="s">
        <v>11</v>
      </c>
      <c r="R19" s="30">
        <f t="shared" si="2"/>
        <v>24582.816832999997</v>
      </c>
      <c r="S19" s="30">
        <v>1339.431795</v>
      </c>
      <c r="T19" s="30">
        <v>13843.512074999999</v>
      </c>
      <c r="U19" s="30">
        <v>191.89107100000004</v>
      </c>
      <c r="V19" s="30">
        <v>9399.8729629999998</v>
      </c>
      <c r="W19" s="30">
        <v>587.65657799999997</v>
      </c>
      <c r="X19" s="30">
        <v>298.132858</v>
      </c>
      <c r="Y19" s="30">
        <v>632.40979800000787</v>
      </c>
      <c r="Z19" s="27">
        <v>5573.9916949999997</v>
      </c>
      <c r="AA19" s="41" t="s">
        <v>12</v>
      </c>
      <c r="AB19" s="48" t="s">
        <v>12</v>
      </c>
      <c r="AC19" s="52"/>
    </row>
    <row r="20" spans="1:29" ht="17.25" thickBot="1">
      <c r="A20" s="50"/>
      <c r="B20" s="24">
        <v>2001</v>
      </c>
      <c r="C20" s="27"/>
      <c r="D20" s="31">
        <v>473591.64681000001</v>
      </c>
      <c r="E20" s="47">
        <v>15900</v>
      </c>
      <c r="F20" s="33">
        <v>4623397.8260386921</v>
      </c>
      <c r="G20" s="35">
        <v>2556481.2400000002</v>
      </c>
      <c r="H20" s="35">
        <v>11759.58</v>
      </c>
      <c r="I20" s="35">
        <v>1678852.5595885422</v>
      </c>
      <c r="J20" s="30">
        <f t="shared" si="0"/>
        <v>246657.76</v>
      </c>
      <c r="K20" s="35">
        <v>85488.639999999999</v>
      </c>
      <c r="L20" s="35">
        <v>161169.12</v>
      </c>
      <c r="M20" s="30">
        <f t="shared" si="1"/>
        <v>149229.55463214967</v>
      </c>
      <c r="N20" s="30">
        <v>129646.68645014966</v>
      </c>
      <c r="O20" s="33">
        <v>46507.533026999998</v>
      </c>
      <c r="P20" s="30">
        <v>19582.868181999998</v>
      </c>
      <c r="Q20" s="30" t="s">
        <v>11</v>
      </c>
      <c r="R20" s="30">
        <f t="shared" si="2"/>
        <v>25148.961086000003</v>
      </c>
      <c r="S20" s="30">
        <v>1427.305259</v>
      </c>
      <c r="T20" s="30">
        <v>14178.091572000001</v>
      </c>
      <c r="U20" s="30">
        <v>186.99797199999998</v>
      </c>
      <c r="V20" s="30">
        <v>9543.5642550000011</v>
      </c>
      <c r="W20" s="30">
        <v>625.77712400000007</v>
      </c>
      <c r="X20" s="30">
        <v>295.33117599999997</v>
      </c>
      <c r="Y20" s="30">
        <v>667.59748699999909</v>
      </c>
      <c r="Z20" s="27">
        <v>5571</v>
      </c>
      <c r="AA20" s="41">
        <v>24779</v>
      </c>
      <c r="AB20" s="49">
        <v>6266</v>
      </c>
      <c r="AC20" s="52"/>
    </row>
    <row r="21" spans="1:29" ht="17.25" thickBot="1">
      <c r="A21" s="50"/>
      <c r="B21" s="23">
        <v>2002</v>
      </c>
      <c r="C21" s="41"/>
      <c r="D21" s="31">
        <v>472190.76637199998</v>
      </c>
      <c r="E21" s="31" t="s">
        <v>12</v>
      </c>
      <c r="F21" s="33">
        <v>4646520.9849062953</v>
      </c>
      <c r="G21" s="35">
        <v>2620388.92</v>
      </c>
      <c r="H21" s="35">
        <v>12131.04</v>
      </c>
      <c r="I21" s="35">
        <v>1674791.8930520001</v>
      </c>
      <c r="J21" s="30">
        <f t="shared" si="0"/>
        <v>214603</v>
      </c>
      <c r="K21" s="35">
        <v>75866</v>
      </c>
      <c r="L21" s="35">
        <v>138737</v>
      </c>
      <c r="M21" s="30">
        <f t="shared" si="1"/>
        <v>144284.82097129553</v>
      </c>
      <c r="N21" s="30">
        <v>124606.13185429553</v>
      </c>
      <c r="O21" s="33">
        <v>46096.088878999995</v>
      </c>
      <c r="P21" s="30">
        <v>19678.689117000002</v>
      </c>
      <c r="Q21" s="30" t="s">
        <v>11</v>
      </c>
      <c r="R21" s="30">
        <f t="shared" si="2"/>
        <v>24594.725566000001</v>
      </c>
      <c r="S21" s="30">
        <v>1431.6725369999999</v>
      </c>
      <c r="T21" s="30">
        <v>13663.224326</v>
      </c>
      <c r="U21" s="30">
        <v>187.793553</v>
      </c>
      <c r="V21" s="30">
        <v>9499.8287029999992</v>
      </c>
      <c r="W21" s="30">
        <v>650.98968500000001</v>
      </c>
      <c r="X21" s="30">
        <v>301.363563</v>
      </c>
      <c r="Y21" s="30">
        <v>682.52739499999007</v>
      </c>
      <c r="Z21" s="27">
        <v>5313.8277230000003</v>
      </c>
      <c r="AA21" s="41" t="s">
        <v>12</v>
      </c>
      <c r="AB21" s="48" t="s">
        <v>12</v>
      </c>
      <c r="AC21" s="52"/>
    </row>
    <row r="22" spans="1:29" ht="17.25" thickBot="1">
      <c r="A22" s="50"/>
      <c r="B22" s="23">
        <v>2003</v>
      </c>
      <c r="C22" s="41"/>
      <c r="D22" s="31">
        <v>497648.14399399998</v>
      </c>
      <c r="E22" s="31" t="s">
        <v>12</v>
      </c>
      <c r="F22" s="33">
        <v>4701825.0032426612</v>
      </c>
      <c r="G22" s="35">
        <v>2641885.0920744999</v>
      </c>
      <c r="H22" s="35">
        <v>12162.999800241942</v>
      </c>
      <c r="I22" s="35">
        <v>1706102.912463947</v>
      </c>
      <c r="J22" s="30">
        <f t="shared" si="0"/>
        <v>217916.58750775474</v>
      </c>
      <c r="K22" s="35">
        <v>77756.625026012029</v>
      </c>
      <c r="L22" s="35">
        <v>140159.96248174272</v>
      </c>
      <c r="M22" s="30">
        <f t="shared" si="1"/>
        <v>142936.26275121758</v>
      </c>
      <c r="N22" s="30">
        <v>123757.41139621758</v>
      </c>
      <c r="O22" s="33">
        <v>45676.831126000005</v>
      </c>
      <c r="P22" s="30">
        <v>19178.851354999999</v>
      </c>
      <c r="Q22" s="30" t="s">
        <v>11</v>
      </c>
      <c r="R22" s="30">
        <f t="shared" si="2"/>
        <v>24637.611349999999</v>
      </c>
      <c r="S22" s="30">
        <v>1476.0326319999997</v>
      </c>
      <c r="T22" s="30">
        <v>13606.195594000001</v>
      </c>
      <c r="U22" s="30">
        <v>176.144657</v>
      </c>
      <c r="V22" s="30">
        <v>9555.383124</v>
      </c>
      <c r="W22" s="30">
        <v>688.58305900000005</v>
      </c>
      <c r="X22" s="30">
        <v>366.84362800000002</v>
      </c>
      <c r="Y22" s="30">
        <v>628.79707700001018</v>
      </c>
      <c r="Z22" s="27">
        <v>5679.9337930000002</v>
      </c>
      <c r="AA22" s="41" t="s">
        <v>12</v>
      </c>
      <c r="AB22" s="48" t="s">
        <v>12</v>
      </c>
      <c r="AC22" s="52"/>
    </row>
    <row r="23" spans="1:29" ht="17.25" thickBot="1">
      <c r="A23" s="50"/>
      <c r="B23" s="25">
        <v>2004</v>
      </c>
      <c r="C23" s="41"/>
      <c r="D23" s="31">
        <v>547931.15319800004</v>
      </c>
      <c r="E23" s="31" t="s">
        <v>12</v>
      </c>
      <c r="F23" s="33">
        <v>4824654.4447763506</v>
      </c>
      <c r="G23" s="35">
        <v>2685826.6531088967</v>
      </c>
      <c r="H23" s="35">
        <v>12855.361903711795</v>
      </c>
      <c r="I23" s="35">
        <v>1780771.1384466074</v>
      </c>
      <c r="J23" s="30">
        <f t="shared" si="0"/>
        <v>220810.77312713256</v>
      </c>
      <c r="K23" s="35">
        <v>78441.001270563196</v>
      </c>
      <c r="L23" s="35">
        <v>142369.77185656936</v>
      </c>
      <c r="M23" s="30">
        <f t="shared" si="1"/>
        <v>143311.37205300218</v>
      </c>
      <c r="N23" s="30">
        <v>124390.5181900022</v>
      </c>
      <c r="O23" s="33">
        <v>46545.783080000001</v>
      </c>
      <c r="P23" s="30">
        <v>18920.853862999997</v>
      </c>
      <c r="Q23" s="30" t="s">
        <v>11</v>
      </c>
      <c r="R23" s="30">
        <f t="shared" si="2"/>
        <v>25645.757634000001</v>
      </c>
      <c r="S23" s="30">
        <v>1576.197658</v>
      </c>
      <c r="T23" s="30">
        <v>14354.281087000001</v>
      </c>
      <c r="U23" s="30">
        <v>173.21470899999997</v>
      </c>
      <c r="V23" s="30">
        <v>9715.2788890000011</v>
      </c>
      <c r="W23" s="30">
        <v>703.84377199999994</v>
      </c>
      <c r="X23" s="30">
        <v>356.984306</v>
      </c>
      <c r="Y23" s="30">
        <v>745.12879600000451</v>
      </c>
      <c r="Z23" s="27">
        <v>5510.88</v>
      </c>
      <c r="AA23" s="41" t="s">
        <v>12</v>
      </c>
      <c r="AB23" s="48" t="s">
        <v>12</v>
      </c>
      <c r="AC23" s="52"/>
    </row>
    <row r="24" spans="1:29" ht="17.25" thickBot="1">
      <c r="A24" s="50"/>
      <c r="B24" s="23">
        <v>2005</v>
      </c>
      <c r="C24" s="41"/>
      <c r="D24" s="31">
        <v>572868.82004599995</v>
      </c>
      <c r="E24" s="31" t="s">
        <v>12</v>
      </c>
      <c r="F24" s="41">
        <v>4867608.4897589097</v>
      </c>
      <c r="G24" s="35">
        <v>2699304.6428176584</v>
      </c>
      <c r="H24" s="35">
        <v>13276.957048550581</v>
      </c>
      <c r="I24" s="35">
        <v>1804848.0064037023</v>
      </c>
      <c r="J24" s="30">
        <f t="shared" si="0"/>
        <v>222523.29556727543</v>
      </c>
      <c r="K24" s="35">
        <v>78495.659525951312</v>
      </c>
      <c r="L24" s="35">
        <v>144027.63604132412</v>
      </c>
      <c r="M24" s="30">
        <f t="shared" si="1"/>
        <v>147080.51047572258</v>
      </c>
      <c r="N24" s="30">
        <v>127655.58792172259</v>
      </c>
      <c r="O24" s="33">
        <v>47124.653055000002</v>
      </c>
      <c r="P24" s="30">
        <v>19424.922553999997</v>
      </c>
      <c r="Q24" s="30" t="s">
        <v>11</v>
      </c>
      <c r="R24" s="30">
        <f t="shared" si="2"/>
        <v>25587.415857</v>
      </c>
      <c r="S24" s="30">
        <v>1699.5838489999999</v>
      </c>
      <c r="T24" s="30">
        <v>14417.698761</v>
      </c>
      <c r="U24" s="30">
        <v>172.98174700000001</v>
      </c>
      <c r="V24" s="30">
        <v>9470.1332469999998</v>
      </c>
      <c r="W24" s="30">
        <v>738.47902800000008</v>
      </c>
      <c r="X24" s="30">
        <v>359.19848399999995</v>
      </c>
      <c r="Y24" s="30">
        <v>841.65538500000548</v>
      </c>
      <c r="Z24" s="27">
        <v>5381.3719999999994</v>
      </c>
      <c r="AA24" s="41" t="s">
        <v>12</v>
      </c>
      <c r="AB24" s="48" t="s">
        <v>12</v>
      </c>
      <c r="AC24" s="52"/>
    </row>
    <row r="25" spans="1:29" ht="17.25" thickBot="1">
      <c r="A25" s="50"/>
      <c r="B25" s="23">
        <v>2006</v>
      </c>
      <c r="C25" s="41"/>
      <c r="D25" s="31">
        <v>576823.04937200004</v>
      </c>
      <c r="E25" s="31" t="s">
        <v>12</v>
      </c>
      <c r="F25" s="41">
        <v>4908058.8374757655</v>
      </c>
      <c r="G25" s="35">
        <v>2671044.2305259043</v>
      </c>
      <c r="H25" s="35">
        <v>15302.837710775921</v>
      </c>
      <c r="I25" s="35">
        <v>1876689.847532914</v>
      </c>
      <c r="J25" s="30">
        <f t="shared" si="0"/>
        <v>222513.44846953871</v>
      </c>
      <c r="K25" s="35">
        <v>80344.221164056842</v>
      </c>
      <c r="L25" s="35">
        <v>142169.22730548185</v>
      </c>
      <c r="M25" s="30">
        <f t="shared" si="1"/>
        <v>142898.65916963283</v>
      </c>
      <c r="N25" s="30">
        <v>122508.47323663282</v>
      </c>
      <c r="O25" s="33">
        <v>49504.172899999998</v>
      </c>
      <c r="P25" s="30">
        <v>20390.185932999997</v>
      </c>
      <c r="Q25" s="30" t="s">
        <v>11</v>
      </c>
      <c r="R25" s="30">
        <f t="shared" si="2"/>
        <v>26946.112203000004</v>
      </c>
      <c r="S25" s="30">
        <v>1865.7201999999997</v>
      </c>
      <c r="T25" s="30">
        <v>14721.465516</v>
      </c>
      <c r="U25" s="30">
        <v>163.88912900000003</v>
      </c>
      <c r="V25" s="30">
        <v>10358.926487000002</v>
      </c>
      <c r="W25" s="30">
        <v>753.30440099999998</v>
      </c>
      <c r="X25" s="30">
        <v>359.85686900000002</v>
      </c>
      <c r="Y25" s="30">
        <v>890.82436499999312</v>
      </c>
      <c r="Z25" s="27">
        <v>5409.8040000000001</v>
      </c>
      <c r="AA25" s="41" t="s">
        <v>12</v>
      </c>
      <c r="AB25" s="48" t="s">
        <v>12</v>
      </c>
      <c r="AC25" s="52"/>
    </row>
    <row r="26" spans="1:29" ht="17.25" thickBot="1">
      <c r="A26" s="50"/>
      <c r="B26" s="23">
        <v>2007</v>
      </c>
      <c r="C26" s="41"/>
      <c r="D26" s="31">
        <v>594614.09036200005</v>
      </c>
      <c r="E26" s="31" t="s">
        <v>12</v>
      </c>
      <c r="F26" s="41">
        <v>4959766.7012</v>
      </c>
      <c r="G26" s="35">
        <v>3324977</v>
      </c>
      <c r="H26" s="35">
        <v>27173</v>
      </c>
      <c r="I26" s="35">
        <v>1017007</v>
      </c>
      <c r="J26" s="30">
        <f t="shared" si="0"/>
        <v>304178</v>
      </c>
      <c r="K26" s="35">
        <v>119979</v>
      </c>
      <c r="L26" s="35">
        <v>184199</v>
      </c>
      <c r="M26" s="30">
        <f t="shared" si="1"/>
        <v>306819.75420000002</v>
      </c>
      <c r="N26" s="30">
        <v>286431.70120000001</v>
      </c>
      <c r="O26" s="33">
        <v>51873.259700000002</v>
      </c>
      <c r="P26" s="30">
        <v>20388.053</v>
      </c>
      <c r="Q26" s="30" t="s">
        <v>11</v>
      </c>
      <c r="R26" s="30">
        <f t="shared" si="2"/>
        <v>29205.068500000001</v>
      </c>
      <c r="S26" s="30">
        <v>1930.2944</v>
      </c>
      <c r="T26" s="30">
        <v>16137.9522</v>
      </c>
      <c r="U26" s="30">
        <v>155.51650000000001</v>
      </c>
      <c r="V26" s="30">
        <v>11136.821900000001</v>
      </c>
      <c r="W26" s="30">
        <v>777.72930000000008</v>
      </c>
      <c r="X26" s="30">
        <v>380.78190000000001</v>
      </c>
      <c r="Y26" s="30">
        <v>966.1105000000025</v>
      </c>
      <c r="Z26" s="27">
        <v>5782.8180000000002</v>
      </c>
      <c r="AA26" s="41" t="s">
        <v>12</v>
      </c>
      <c r="AB26" s="48" t="s">
        <v>12</v>
      </c>
      <c r="AC26" s="52"/>
    </row>
    <row r="27" spans="1:29" ht="17.25" thickBot="1">
      <c r="A27" s="50"/>
      <c r="B27" s="23">
        <v>2008</v>
      </c>
      <c r="C27" s="41"/>
      <c r="D27" s="31">
        <v>570089.94696500001</v>
      </c>
      <c r="E27" s="31" t="s">
        <v>12</v>
      </c>
      <c r="F27" s="41">
        <v>4900171</v>
      </c>
      <c r="G27" s="35">
        <v>3199116</v>
      </c>
      <c r="H27" s="35">
        <v>26430</v>
      </c>
      <c r="I27" s="35">
        <v>1049667</v>
      </c>
      <c r="J27" s="30">
        <f t="shared" si="0"/>
        <v>310681</v>
      </c>
      <c r="K27" s="35">
        <v>126855</v>
      </c>
      <c r="L27" s="35">
        <v>183826</v>
      </c>
      <c r="M27" s="30">
        <f t="shared" si="1"/>
        <v>313273.38867200003</v>
      </c>
      <c r="N27" s="30">
        <v>292075.290018</v>
      </c>
      <c r="O27" s="33">
        <v>53712.078122999999</v>
      </c>
      <c r="P27" s="30">
        <v>21198.098654000001</v>
      </c>
      <c r="Q27" s="30" t="s">
        <v>11</v>
      </c>
      <c r="R27" s="30">
        <f t="shared" si="2"/>
        <v>29962.982807</v>
      </c>
      <c r="S27" s="30">
        <v>2081.062559</v>
      </c>
      <c r="T27" s="30">
        <v>16849.920437000001</v>
      </c>
      <c r="U27" s="30">
        <v>160.68531200000001</v>
      </c>
      <c r="V27" s="30">
        <v>11031.999811</v>
      </c>
      <c r="W27" s="30">
        <v>843.926016</v>
      </c>
      <c r="X27" s="30">
        <v>390.45811700000002</v>
      </c>
      <c r="Y27" s="30">
        <v>1155.9272169999999</v>
      </c>
      <c r="Z27" s="27">
        <v>6178.5059999999994</v>
      </c>
      <c r="AA27" s="41" t="s">
        <v>12</v>
      </c>
      <c r="AB27" s="48" t="s">
        <v>12</v>
      </c>
      <c r="AC27" s="52"/>
    </row>
    <row r="28" spans="1:29" ht="17.25" thickBot="1">
      <c r="A28" s="50"/>
      <c r="B28" s="23">
        <v>2009</v>
      </c>
      <c r="C28" s="27"/>
      <c r="D28" s="31">
        <v>540693.68270899996</v>
      </c>
      <c r="E28" s="31" t="s">
        <v>12</v>
      </c>
      <c r="F28" s="41">
        <v>5000591.8959189998</v>
      </c>
      <c r="G28" s="35">
        <v>3413875</v>
      </c>
      <c r="H28" s="35">
        <v>24162</v>
      </c>
      <c r="I28" s="35">
        <v>991383</v>
      </c>
      <c r="J28" s="30">
        <f t="shared" si="0"/>
        <v>288307</v>
      </c>
      <c r="K28" s="35">
        <v>120207</v>
      </c>
      <c r="L28" s="35">
        <v>168100</v>
      </c>
      <c r="M28" s="30">
        <f t="shared" si="1"/>
        <v>303964.88454800006</v>
      </c>
      <c r="N28" s="30">
        <v>282864.89591900003</v>
      </c>
      <c r="O28" s="33">
        <v>53898.382540000013</v>
      </c>
      <c r="P28" s="30">
        <v>21099.988628999999</v>
      </c>
      <c r="Q28" s="30" t="s">
        <v>11</v>
      </c>
      <c r="R28" s="30">
        <f t="shared" si="2"/>
        <v>30130.646441000001</v>
      </c>
      <c r="S28" s="30">
        <v>2196.117518</v>
      </c>
      <c r="T28" s="30">
        <v>16805.109970000001</v>
      </c>
      <c r="U28" s="30">
        <v>168.066937</v>
      </c>
      <c r="V28" s="30">
        <v>11129.418953</v>
      </c>
      <c r="W28" s="30">
        <v>881.04851499999995</v>
      </c>
      <c r="X28" s="30">
        <v>364.67172900000003</v>
      </c>
      <c r="Y28" s="30">
        <v>1253.9602890000001</v>
      </c>
      <c r="Z28" s="27">
        <v>5914.0330000000004</v>
      </c>
      <c r="AA28" s="27">
        <v>27943</v>
      </c>
      <c r="AB28" s="49">
        <v>8956</v>
      </c>
      <c r="AC28" s="39"/>
    </row>
    <row r="29" spans="1:29" ht="17.25" thickBot="1">
      <c r="A29" s="50"/>
      <c r="B29" s="23">
        <v>2010</v>
      </c>
      <c r="C29" s="27"/>
      <c r="D29" s="31">
        <v>554710.522322</v>
      </c>
      <c r="E29" s="31" t="s">
        <v>12</v>
      </c>
      <c r="F29" s="41">
        <v>5009805.5620214241</v>
      </c>
      <c r="G29" s="35">
        <v>3429995.6410861243</v>
      </c>
      <c r="H29" s="35">
        <v>21482.715623236356</v>
      </c>
      <c r="I29" s="35">
        <v>1001455.7277059199</v>
      </c>
      <c r="J29" s="30">
        <f t="shared" si="0"/>
        <v>286527.21694355248</v>
      </c>
      <c r="K29" s="35">
        <v>110738.2452064016</v>
      </c>
      <c r="L29" s="35">
        <v>175788.97173715092</v>
      </c>
      <c r="M29" s="30">
        <f t="shared" si="1"/>
        <v>290913.98750259122</v>
      </c>
      <c r="N29" s="30">
        <v>270344.2606625912</v>
      </c>
      <c r="O29" s="33">
        <v>52627.181348999991</v>
      </c>
      <c r="P29" s="30">
        <v>20569.726839999999</v>
      </c>
      <c r="Q29" s="30" t="s">
        <v>11</v>
      </c>
      <c r="R29" s="30">
        <f t="shared" si="2"/>
        <v>29353.421130999999</v>
      </c>
      <c r="S29" s="30">
        <v>2172.7471529999998</v>
      </c>
      <c r="T29" s="30">
        <v>16406.938677999999</v>
      </c>
      <c r="U29" s="30">
        <v>158.87200799999999</v>
      </c>
      <c r="V29" s="30">
        <v>10773.7353</v>
      </c>
      <c r="W29" s="30">
        <v>841.18544899999995</v>
      </c>
      <c r="X29" s="30">
        <v>389.20500600000003</v>
      </c>
      <c r="Y29" s="30">
        <v>1314.7709150000001</v>
      </c>
      <c r="Z29" s="27">
        <v>6419.7687269999997</v>
      </c>
      <c r="AA29" s="41" t="s">
        <v>12</v>
      </c>
      <c r="AB29" s="48" t="s">
        <v>12</v>
      </c>
      <c r="AC29" s="39"/>
    </row>
    <row r="30" spans="1:29" ht="17.25" thickBot="1">
      <c r="A30" s="50"/>
      <c r="B30" s="24">
        <v>2011</v>
      </c>
      <c r="C30" s="27"/>
      <c r="D30" s="31">
        <v>565613.64535799995</v>
      </c>
      <c r="E30" s="31" t="s">
        <v>12</v>
      </c>
      <c r="F30" s="41">
        <v>4997049.3066988336</v>
      </c>
      <c r="G30" s="35">
        <v>3464405.2296386864</v>
      </c>
      <c r="H30" s="35">
        <v>21516.752486125952</v>
      </c>
      <c r="I30" s="35">
        <v>972382.44726826402</v>
      </c>
      <c r="J30" s="30">
        <f t="shared" si="0"/>
        <v>267594.3233920018</v>
      </c>
      <c r="K30" s="35">
        <v>103803.03027298137</v>
      </c>
      <c r="L30" s="35">
        <v>163791.29311902044</v>
      </c>
      <c r="M30" s="30">
        <f t="shared" si="1"/>
        <v>291709.1293487557</v>
      </c>
      <c r="N30" s="35">
        <v>271150.55391375569</v>
      </c>
      <c r="O30" s="33">
        <v>54328.134432999992</v>
      </c>
      <c r="P30" s="30">
        <v>19905.426138999999</v>
      </c>
      <c r="Q30" s="30">
        <v>653.14929600000005</v>
      </c>
      <c r="R30" s="30">
        <f t="shared" si="2"/>
        <v>30994.272543999999</v>
      </c>
      <c r="S30" s="30">
        <v>2363.430715</v>
      </c>
      <c r="T30" s="30">
        <v>17316.613255</v>
      </c>
      <c r="U30" s="30">
        <v>160.306691</v>
      </c>
      <c r="V30" s="30">
        <v>11314.228574000001</v>
      </c>
      <c r="W30" s="30">
        <v>846.28385000000003</v>
      </c>
      <c r="X30" s="30">
        <v>389.38419099999999</v>
      </c>
      <c r="Y30" s="30">
        <v>1379.3117219999999</v>
      </c>
      <c r="Z30" s="41">
        <v>6567.8390909999989</v>
      </c>
      <c r="AA30" s="41" t="s">
        <v>12</v>
      </c>
      <c r="AB30" s="48" t="s">
        <v>12</v>
      </c>
      <c r="AC30" s="39"/>
    </row>
    <row r="31" spans="1:29" ht="17.25" thickBot="1">
      <c r="A31" s="50"/>
      <c r="B31" s="24">
        <v>2012</v>
      </c>
      <c r="C31" s="27"/>
      <c r="D31" s="31">
        <v>570438.230553</v>
      </c>
      <c r="E31" s="31" t="s">
        <v>12</v>
      </c>
      <c r="F31" s="41">
        <v>5046332.4132198002</v>
      </c>
      <c r="G31" s="35">
        <v>3490438.2857423411</v>
      </c>
      <c r="H31" s="35">
        <v>24815.916143547372</v>
      </c>
      <c r="I31" s="35">
        <v>970669.41516661318</v>
      </c>
      <c r="J31" s="30">
        <f t="shared" si="0"/>
        <v>269206.95370260248</v>
      </c>
      <c r="K31" s="35">
        <v>105605.2225970268</v>
      </c>
      <c r="L31" s="35">
        <v>163601.73110557569</v>
      </c>
      <c r="M31" s="30">
        <f t="shared" si="1"/>
        <v>312344.03490469657</v>
      </c>
      <c r="N31" s="35">
        <v>291201.84246469656</v>
      </c>
      <c r="O31" s="33">
        <v>55169.258447999993</v>
      </c>
      <c r="P31" s="30">
        <v>20129.730629000001</v>
      </c>
      <c r="Q31" s="30">
        <v>1012.461811</v>
      </c>
      <c r="R31" s="30">
        <f t="shared" si="2"/>
        <v>31125.912617999995</v>
      </c>
      <c r="S31" s="30">
        <v>2488.8479259999999</v>
      </c>
      <c r="T31" s="30">
        <v>17516.432841999998</v>
      </c>
      <c r="U31" s="30">
        <v>161.88904700000001</v>
      </c>
      <c r="V31" s="30">
        <v>11120.63185</v>
      </c>
      <c r="W31" s="30">
        <v>851.33871699999997</v>
      </c>
      <c r="X31" s="30">
        <v>402.115701</v>
      </c>
      <c r="Y31" s="30">
        <v>1485.809925</v>
      </c>
      <c r="Z31" s="41">
        <v>6803.8689760000007</v>
      </c>
      <c r="AA31" s="41" t="s">
        <v>12</v>
      </c>
      <c r="AB31" s="48" t="s">
        <v>12</v>
      </c>
      <c r="AC31" s="39"/>
    </row>
    <row r="32" spans="1:29" ht="17.25" thickBot="1">
      <c r="A32" s="50"/>
      <c r="B32" s="23">
        <v>2013</v>
      </c>
      <c r="C32" s="44"/>
      <c r="D32" s="31">
        <v>579461.44977599999</v>
      </c>
      <c r="E32" s="31" t="s">
        <v>12</v>
      </c>
      <c r="F32" s="41">
        <v>5083123.4649372874</v>
      </c>
      <c r="G32" s="35">
        <v>3507723.0973114655</v>
      </c>
      <c r="H32" s="35">
        <v>23633.293571165999</v>
      </c>
      <c r="I32" s="35">
        <v>977476.62107445241</v>
      </c>
      <c r="J32" s="30">
        <f t="shared" si="0"/>
        <v>275017.21304617962</v>
      </c>
      <c r="K32" s="35">
        <v>106581.57890487878</v>
      </c>
      <c r="L32" s="35">
        <v>168435.63414130086</v>
      </c>
      <c r="M32" s="30">
        <f t="shared" si="1"/>
        <v>320530.64291802398</v>
      </c>
      <c r="N32" s="35">
        <v>299273.23993402399</v>
      </c>
      <c r="O32" s="33">
        <v>56467.102654000009</v>
      </c>
      <c r="P32" s="30">
        <v>18926.876337000002</v>
      </c>
      <c r="Q32" s="30">
        <v>2330.5266470000001</v>
      </c>
      <c r="R32" s="30">
        <f t="shared" si="2"/>
        <v>32304.811523000004</v>
      </c>
      <c r="S32" s="30">
        <v>2564.6256589999998</v>
      </c>
      <c r="T32" s="30">
        <v>18004.627035000001</v>
      </c>
      <c r="U32" s="30">
        <v>156.31329400000001</v>
      </c>
      <c r="V32" s="30">
        <v>11735.558829</v>
      </c>
      <c r="W32" s="30">
        <v>851.65238199999999</v>
      </c>
      <c r="X32" s="30">
        <v>402.30593399999998</v>
      </c>
      <c r="Y32" s="30">
        <v>1494.6165370000001</v>
      </c>
      <c r="Z32" s="41">
        <v>6809.5782929999996</v>
      </c>
      <c r="AA32" s="41" t="s">
        <v>12</v>
      </c>
      <c r="AB32" s="48" t="s">
        <v>12</v>
      </c>
      <c r="AC32" s="39"/>
    </row>
    <row r="33" spans="1:46" ht="17.25" thickBot="1">
      <c r="A33" s="50"/>
      <c r="B33" s="24">
        <v>2014</v>
      </c>
      <c r="C33" s="44"/>
      <c r="D33" s="31">
        <v>597005.00355200004</v>
      </c>
      <c r="E33" s="31" t="s">
        <v>12</v>
      </c>
      <c r="F33" s="41">
        <v>5158160.8548277542</v>
      </c>
      <c r="G33" s="35">
        <v>3502000.6903627221</v>
      </c>
      <c r="H33" s="35">
        <v>23173.173385423503</v>
      </c>
      <c r="I33" s="35">
        <v>1037129.0861966583</v>
      </c>
      <c r="J33" s="30">
        <f t="shared" si="0"/>
        <v>279131.58458168583</v>
      </c>
      <c r="K33" s="35">
        <v>109301.40619692924</v>
      </c>
      <c r="L33" s="35">
        <v>169830.17838475661</v>
      </c>
      <c r="M33" s="30">
        <f t="shared" si="1"/>
        <v>338155.2683442639</v>
      </c>
      <c r="N33" s="35">
        <v>316726.32030126388</v>
      </c>
      <c r="O33" s="33">
        <v>57012.092909000006</v>
      </c>
      <c r="P33" s="30">
        <v>18964.660620999999</v>
      </c>
      <c r="Q33" s="30">
        <v>2464.2874219999999</v>
      </c>
      <c r="R33" s="30">
        <f t="shared" si="2"/>
        <v>32613.416337999999</v>
      </c>
      <c r="S33" s="30">
        <v>2674.5207209999999</v>
      </c>
      <c r="T33" s="30">
        <v>18339.048674999998</v>
      </c>
      <c r="U33" s="30">
        <v>157.73160200000001</v>
      </c>
      <c r="V33" s="30">
        <v>11599.846942</v>
      </c>
      <c r="W33" s="30">
        <v>863.76945699999999</v>
      </c>
      <c r="X33" s="30">
        <v>414.20945999999998</v>
      </c>
      <c r="Y33" s="30">
        <v>1534.0180089999999</v>
      </c>
      <c r="Z33" s="41">
        <v>6674.6818009999997</v>
      </c>
      <c r="AA33" s="41" t="s">
        <v>12</v>
      </c>
      <c r="AB33" s="48" t="s">
        <v>12</v>
      </c>
      <c r="AC33" s="39"/>
    </row>
    <row r="34" spans="1:46" ht="17.25" thickBot="1">
      <c r="A34" s="50"/>
      <c r="B34" s="24">
        <v>2015</v>
      </c>
      <c r="C34" s="44"/>
      <c r="D34" s="31">
        <v>632154.82412700006</v>
      </c>
      <c r="E34" s="31" t="s">
        <v>12</v>
      </c>
      <c r="F34" s="41">
        <v>5282710.2500658771</v>
      </c>
      <c r="G34" s="35">
        <v>3628378.8815517384</v>
      </c>
      <c r="H34" s="35">
        <v>22751.532128664399</v>
      </c>
      <c r="I34" s="35">
        <v>1028773.6840018815</v>
      </c>
      <c r="J34" s="30">
        <f t="shared" si="0"/>
        <v>279843.59644949401</v>
      </c>
      <c r="K34" s="35">
        <v>109597.31844960712</v>
      </c>
      <c r="L34" s="35">
        <v>170246.27799988686</v>
      </c>
      <c r="M34" s="30">
        <f t="shared" si="1"/>
        <v>343055.71661709849</v>
      </c>
      <c r="N34" s="35">
        <v>322962.55593409849</v>
      </c>
      <c r="O34" s="33">
        <v>55697.697335999997</v>
      </c>
      <c r="P34" s="30">
        <v>18506.425159999999</v>
      </c>
      <c r="Q34" s="30">
        <v>1586.7355230000001</v>
      </c>
      <c r="R34" s="30">
        <f t="shared" si="2"/>
        <v>32648.544400999999</v>
      </c>
      <c r="S34" s="30">
        <v>2678.1120999999998</v>
      </c>
      <c r="T34" s="30">
        <v>18283.014310999999</v>
      </c>
      <c r="U34" s="30">
        <v>146.21782099999999</v>
      </c>
      <c r="V34" s="30">
        <v>11687.41799</v>
      </c>
      <c r="W34" s="30">
        <v>871.27002600000003</v>
      </c>
      <c r="X34" s="30">
        <v>450.52650199999999</v>
      </c>
      <c r="Y34" s="30">
        <v>1487.977903</v>
      </c>
      <c r="Z34" s="41">
        <v>6535.9028010000002</v>
      </c>
      <c r="AA34" s="41" t="s">
        <v>12</v>
      </c>
      <c r="AB34" s="48" t="s">
        <v>12</v>
      </c>
      <c r="AC34" s="39"/>
    </row>
    <row r="35" spans="1:46" ht="17.25" thickBot="1">
      <c r="A35" s="50"/>
      <c r="B35" s="24">
        <v>2016</v>
      </c>
      <c r="C35" s="44"/>
      <c r="D35" s="31">
        <v>661477.92748199997</v>
      </c>
      <c r="E35" s="31" t="s">
        <v>12</v>
      </c>
      <c r="F35" s="41">
        <v>5411827.6229987517</v>
      </c>
      <c r="G35" s="35">
        <v>3699794.4380078609</v>
      </c>
      <c r="H35" s="35">
        <v>23725.111955421387</v>
      </c>
      <c r="I35" s="35">
        <v>1075233.5052042801</v>
      </c>
      <c r="J35" s="30">
        <f t="shared" si="0"/>
        <v>287894.91990703554</v>
      </c>
      <c r="K35" s="35">
        <v>113337.94163267993</v>
      </c>
      <c r="L35" s="35">
        <v>174556.97827435564</v>
      </c>
      <c r="M35" s="30">
        <f t="shared" si="1"/>
        <v>345590.65513415384</v>
      </c>
      <c r="N35" s="35">
        <v>325179.64792415383</v>
      </c>
      <c r="O35" s="33">
        <v>56321.611936000008</v>
      </c>
      <c r="P35" s="30">
        <v>18149.823675</v>
      </c>
      <c r="Q35" s="30">
        <v>2261.1835350000001</v>
      </c>
      <c r="R35" s="30">
        <f t="shared" si="2"/>
        <v>32880.188964999994</v>
      </c>
      <c r="S35" s="30">
        <v>2755.9249209999998</v>
      </c>
      <c r="T35" s="30">
        <v>18356.560739</v>
      </c>
      <c r="U35" s="30">
        <v>153.97867400000001</v>
      </c>
      <c r="V35" s="30">
        <v>11767.703304999999</v>
      </c>
      <c r="W35" s="30">
        <v>865.04832399999998</v>
      </c>
      <c r="X35" s="30">
        <v>489.35633300000001</v>
      </c>
      <c r="Y35" s="30">
        <v>1522.03243</v>
      </c>
      <c r="Z35" s="41">
        <v>6520.4109099999996</v>
      </c>
      <c r="AA35" s="41" t="s">
        <v>12</v>
      </c>
      <c r="AB35" s="48" t="s">
        <v>12</v>
      </c>
      <c r="AC35" s="39"/>
    </row>
    <row r="36" spans="1:46" ht="17.25" thickBot="1">
      <c r="A36" s="50"/>
      <c r="B36" s="24">
        <v>2017</v>
      </c>
      <c r="C36" s="44"/>
      <c r="D36" s="31">
        <v>685472.464806</v>
      </c>
      <c r="E36" s="31" t="s">
        <v>12</v>
      </c>
      <c r="F36" s="41">
        <v>5482189.7570441701</v>
      </c>
      <c r="G36" s="35">
        <v>3709919.1961312541</v>
      </c>
      <c r="H36" s="35">
        <v>23381.622003386132</v>
      </c>
      <c r="I36" s="35">
        <v>1106303.4454204475</v>
      </c>
      <c r="J36" s="30">
        <f t="shared" si="0"/>
        <v>297592.58080694888</v>
      </c>
      <c r="K36" s="35">
        <v>116102.39910916959</v>
      </c>
      <c r="L36" s="35">
        <v>181490.18169777928</v>
      </c>
      <c r="M36" s="30">
        <f t="shared" si="1"/>
        <v>364216.43556813319</v>
      </c>
      <c r="N36" s="35">
        <v>344992.9126821332</v>
      </c>
      <c r="O36" s="33">
        <v>54825.884253999997</v>
      </c>
      <c r="P36" s="30">
        <v>17075.697165000001</v>
      </c>
      <c r="Q36" s="30">
        <v>2147.8257210000002</v>
      </c>
      <c r="R36" s="30">
        <f t="shared" si="2"/>
        <v>32617.765337000001</v>
      </c>
      <c r="S36" s="30">
        <v>2776.0459599999999</v>
      </c>
      <c r="T36" s="30">
        <v>17591.049738000002</v>
      </c>
      <c r="U36" s="30">
        <v>140.21642199999999</v>
      </c>
      <c r="V36" s="30">
        <v>12250.669639</v>
      </c>
      <c r="W36" s="30">
        <v>863.55728899999997</v>
      </c>
      <c r="X36" s="30">
        <v>486.03749599999998</v>
      </c>
      <c r="Y36" s="30">
        <v>1494.7848240000001</v>
      </c>
      <c r="Z36" s="41">
        <v>6563.3325960000002</v>
      </c>
      <c r="AA36" s="41">
        <v>33651</v>
      </c>
      <c r="AB36" s="48">
        <v>8499</v>
      </c>
      <c r="AC36" s="39"/>
    </row>
    <row r="37" spans="1:46" ht="17.25" thickBot="1">
      <c r="A37" s="50"/>
      <c r="B37" s="24">
        <v>2018</v>
      </c>
      <c r="C37" s="44"/>
      <c r="D37" s="31">
        <v>722415.33364099998</v>
      </c>
      <c r="E37" s="31" t="s">
        <v>12</v>
      </c>
      <c r="F37" s="41">
        <v>5545845.3035232006</v>
      </c>
      <c r="G37" s="35">
        <v>3729610.234329388</v>
      </c>
      <c r="H37" s="35">
        <v>23296.76856786057</v>
      </c>
      <c r="I37" s="35">
        <v>1119644.0825954296</v>
      </c>
      <c r="J37" s="30">
        <f t="shared" si="0"/>
        <v>304864.1153656189</v>
      </c>
      <c r="K37" s="35">
        <v>120698.99421461202</v>
      </c>
      <c r="L37" s="35">
        <v>184165.1211510069</v>
      </c>
      <c r="M37" s="30">
        <f t="shared" si="1"/>
        <v>387054.68820790335</v>
      </c>
      <c r="N37" s="35">
        <v>368430.10266490339</v>
      </c>
      <c r="O37" s="33">
        <v>53830.315945999995</v>
      </c>
      <c r="P37" s="30">
        <v>16584.114250999999</v>
      </c>
      <c r="Q37" s="30">
        <v>2040.4712919999999</v>
      </c>
      <c r="R37" s="30">
        <f t="shared" si="2"/>
        <v>32252.469525</v>
      </c>
      <c r="S37" s="30">
        <v>2728.4780609999998</v>
      </c>
      <c r="T37" s="30">
        <v>16914.100309000001</v>
      </c>
      <c r="U37" s="30">
        <v>126.282285</v>
      </c>
      <c r="V37" s="30">
        <v>12609.891154999999</v>
      </c>
      <c r="W37" s="30">
        <v>851.11984399999994</v>
      </c>
      <c r="X37" s="30">
        <v>519.78385800000001</v>
      </c>
      <c r="Y37" s="30">
        <v>1456.074891</v>
      </c>
      <c r="Z37" s="41">
        <v>6361.2704389999999</v>
      </c>
      <c r="AA37" s="41" t="s">
        <v>12</v>
      </c>
      <c r="AB37" s="48" t="s">
        <v>12</v>
      </c>
      <c r="AC37" s="39"/>
    </row>
    <row r="38" spans="1:46" ht="17.25" thickBot="1">
      <c r="A38" s="50"/>
      <c r="B38" s="24">
        <v>2019</v>
      </c>
      <c r="C38" s="44"/>
      <c r="D38" s="31">
        <v>754303.24246600003</v>
      </c>
      <c r="E38" s="31" t="s">
        <v>12</v>
      </c>
      <c r="F38" s="41">
        <v>5579125.9722718718</v>
      </c>
      <c r="G38" s="35">
        <v>3765896.0121443863</v>
      </c>
      <c r="H38" s="35">
        <v>22846.373475193806</v>
      </c>
      <c r="I38" s="35">
        <v>1128488.8887035879</v>
      </c>
      <c r="J38" s="30">
        <f t="shared" si="0"/>
        <v>300050.40853383049</v>
      </c>
      <c r="K38" s="35">
        <v>124745.70718075465</v>
      </c>
      <c r="L38" s="35">
        <v>175304.70135307586</v>
      </c>
      <c r="M38" s="30">
        <f t="shared" si="1"/>
        <v>380211.42291687318</v>
      </c>
      <c r="N38" s="35">
        <v>361844.28941487317</v>
      </c>
      <c r="O38" s="41">
        <v>54097.055531000005</v>
      </c>
      <c r="P38" s="35">
        <v>16387.317525999999</v>
      </c>
      <c r="Q38" s="35">
        <v>1979.8159760000001</v>
      </c>
      <c r="R38" s="30">
        <f t="shared" si="2"/>
        <v>32765.792189</v>
      </c>
      <c r="S38" s="35">
        <v>2692.6561099999999</v>
      </c>
      <c r="T38" s="35">
        <v>17365.828963</v>
      </c>
      <c r="U38" s="35">
        <v>125.805218</v>
      </c>
      <c r="V38" s="35">
        <v>12707.307116</v>
      </c>
      <c r="W38" s="35">
        <v>838.53669000000002</v>
      </c>
      <c r="X38" s="35">
        <v>546.56959700000004</v>
      </c>
      <c r="Y38" s="35">
        <v>1453.218335</v>
      </c>
      <c r="Z38" s="41">
        <v>6419.8326479999996</v>
      </c>
      <c r="AA38" s="41" t="s">
        <v>12</v>
      </c>
      <c r="AB38" s="48" t="s">
        <v>12</v>
      </c>
      <c r="AC38" s="39"/>
    </row>
    <row r="40" spans="1:46" ht="16.5">
      <c r="A40" s="15" t="s">
        <v>26</v>
      </c>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39"/>
      <c r="AE40" s="39"/>
      <c r="AF40" s="39"/>
      <c r="AG40" s="39"/>
      <c r="AH40" s="39"/>
      <c r="AI40" s="39"/>
      <c r="AJ40" s="39"/>
      <c r="AK40" s="39"/>
      <c r="AL40" s="39"/>
      <c r="AM40" s="39"/>
      <c r="AN40" s="39"/>
      <c r="AT40" s="42"/>
    </row>
    <row r="41" spans="1:46" ht="16.5">
      <c r="A41" s="15" t="s">
        <v>27</v>
      </c>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39"/>
      <c r="AE41" s="39"/>
      <c r="AF41" s="39"/>
      <c r="AG41" s="39"/>
      <c r="AH41" s="39"/>
      <c r="AI41" s="39"/>
      <c r="AJ41" s="39"/>
      <c r="AK41" s="39"/>
      <c r="AL41" s="39"/>
      <c r="AM41" s="39"/>
      <c r="AN41" s="39"/>
      <c r="AT41" s="42"/>
    </row>
    <row r="42" spans="1:46" ht="16.5">
      <c r="A42" s="12" t="s">
        <v>28</v>
      </c>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39"/>
      <c r="AE42" s="39"/>
      <c r="AF42" s="39"/>
      <c r="AG42" s="39"/>
      <c r="AH42" s="39"/>
      <c r="AI42" s="39"/>
      <c r="AJ42" s="39"/>
      <c r="AK42" s="39"/>
      <c r="AL42" s="39"/>
      <c r="AM42" s="39"/>
      <c r="AN42" s="39"/>
      <c r="AT42" s="42"/>
    </row>
    <row r="43" spans="1:46" ht="16.5">
      <c r="A43" s="12" t="s">
        <v>29</v>
      </c>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39"/>
      <c r="AE43" s="39"/>
      <c r="AF43" s="39"/>
      <c r="AG43" s="39"/>
      <c r="AH43" s="39"/>
      <c r="AI43" s="39"/>
      <c r="AJ43" s="39"/>
      <c r="AK43" s="39"/>
      <c r="AL43" s="39"/>
      <c r="AM43" s="39"/>
      <c r="AN43" s="39"/>
      <c r="AT43" s="42"/>
    </row>
    <row r="44" spans="1:46" ht="16.5">
      <c r="A44" s="12" t="s">
        <v>30</v>
      </c>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39"/>
      <c r="AE44" s="39"/>
      <c r="AF44" s="39"/>
      <c r="AG44" s="39"/>
      <c r="AH44" s="39"/>
      <c r="AI44" s="39"/>
      <c r="AJ44" s="39"/>
      <c r="AK44" s="39"/>
      <c r="AL44" s="39"/>
      <c r="AM44" s="39"/>
      <c r="AN44" s="39"/>
      <c r="AT44" s="38"/>
    </row>
    <row r="45" spans="1:46">
      <c r="A45" s="12" t="s">
        <v>31</v>
      </c>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T45" s="43"/>
    </row>
    <row r="46" spans="1:46" s="22" customFormat="1">
      <c r="A46" s="15" t="s">
        <v>32</v>
      </c>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T46" s="21"/>
    </row>
    <row r="47" spans="1:46" s="22" customFormat="1">
      <c r="A47" s="14" t="s">
        <v>33</v>
      </c>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T47" s="13"/>
    </row>
    <row r="48" spans="1:46" s="22" customFormat="1">
      <c r="A48" s="12" t="s">
        <v>34</v>
      </c>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T48" s="11"/>
    </row>
    <row r="49" spans="1:46">
      <c r="A49" s="12" t="s">
        <v>35</v>
      </c>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T49" s="46"/>
    </row>
    <row r="50" spans="1:46">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T50" s="40"/>
    </row>
    <row r="51" spans="1:46">
      <c r="A51" s="20" t="s">
        <v>36</v>
      </c>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T51" s="40"/>
    </row>
    <row r="52" spans="1:46">
      <c r="A52" s="16" t="s">
        <v>37</v>
      </c>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T52" s="40"/>
    </row>
    <row r="53" spans="1:46">
      <c r="A53" s="16" t="s">
        <v>38</v>
      </c>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T53" s="43"/>
    </row>
    <row r="54" spans="1:46" ht="16.5">
      <c r="A54" s="16" t="s">
        <v>39</v>
      </c>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T54" s="32"/>
    </row>
    <row r="55" spans="1:46" ht="16.5">
      <c r="A55" s="16" t="s">
        <v>40</v>
      </c>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T55" s="32"/>
    </row>
    <row r="56" spans="1:46" ht="16.5">
      <c r="A56" s="9" t="s">
        <v>41</v>
      </c>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T56" s="32"/>
    </row>
    <row r="57" spans="1:46" ht="15" customHeight="1">
      <c r="A57" s="9" t="s">
        <v>42</v>
      </c>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T57" s="39"/>
    </row>
    <row r="58" spans="1:46">
      <c r="A58" s="54" t="s">
        <v>43</v>
      </c>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T58" s="45"/>
    </row>
    <row r="59" spans="1:46" ht="15" customHeight="1">
      <c r="A59" s="8" t="s">
        <v>44</v>
      </c>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T59" s="39"/>
    </row>
    <row r="60" spans="1:46" ht="15" customHeight="1">
      <c r="A60" s="16" t="s">
        <v>45</v>
      </c>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T60" s="39"/>
    </row>
    <row r="61" spans="1:46" ht="15" customHeight="1">
      <c r="A61" s="16" t="s">
        <v>46</v>
      </c>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T61" s="39"/>
    </row>
    <row r="62" spans="1:46" ht="15" customHeight="1">
      <c r="A62" s="54"/>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T62" s="39"/>
    </row>
    <row r="63" spans="1:46" ht="15" customHeight="1">
      <c r="A63" s="7" t="s">
        <v>47</v>
      </c>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T63" s="39"/>
    </row>
    <row r="64" spans="1:46" ht="15" customHeight="1">
      <c r="A64" s="7" t="s">
        <v>48</v>
      </c>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row>
    <row r="65" spans="1:29" ht="15" customHeight="1">
      <c r="A65" s="6" t="s">
        <v>49</v>
      </c>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row>
    <row r="66" spans="1:29" ht="15" customHeight="1">
      <c r="A66" s="5" t="s">
        <v>50</v>
      </c>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c r="AB66" s="57"/>
      <c r="AC66" s="57"/>
    </row>
    <row r="67" spans="1:29" ht="15" customHeight="1">
      <c r="A67" s="5" t="s">
        <v>51</v>
      </c>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c r="AB67" s="57"/>
      <c r="AC67" s="57"/>
    </row>
    <row r="68" spans="1:29" ht="15" customHeight="1">
      <c r="A68" s="17" t="s">
        <v>52</v>
      </c>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row>
    <row r="69" spans="1:29">
      <c r="A69" s="17" t="s">
        <v>53</v>
      </c>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row>
    <row r="70" spans="1:29">
      <c r="A70" s="6" t="s">
        <v>54</v>
      </c>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row>
    <row r="71" spans="1:29" ht="15" customHeight="1">
      <c r="A71" s="54" t="s">
        <v>55</v>
      </c>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row>
    <row r="72" spans="1:29" ht="15" customHeight="1">
      <c r="A72" s="4" t="s">
        <v>56</v>
      </c>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row>
    <row r="73" spans="1:29" ht="15" customHeight="1">
      <c r="A73" s="19" t="s">
        <v>57</v>
      </c>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row>
    <row r="74" spans="1:29" ht="15" customHeight="1">
      <c r="A74" s="17" t="s">
        <v>58</v>
      </c>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row>
    <row r="75" spans="1:29" ht="15" customHeight="1">
      <c r="A75" s="5" t="s">
        <v>59</v>
      </c>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row>
    <row r="76" spans="1:29" ht="15" customHeight="1">
      <c r="A76" s="19" t="s">
        <v>60</v>
      </c>
      <c r="B76" s="65"/>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row>
    <row r="77" spans="1:29" ht="15" customHeight="1">
      <c r="A77" s="73" t="s">
        <v>61</v>
      </c>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c r="AB77" s="73"/>
      <c r="AC77" s="73"/>
    </row>
    <row r="78" spans="1:29" ht="15" customHeight="1">
      <c r="A78" s="71" t="s">
        <v>62</v>
      </c>
      <c r="B78" s="71"/>
      <c r="C78" s="71"/>
      <c r="D78" s="71"/>
      <c r="E78" s="71"/>
      <c r="F78" s="71"/>
      <c r="G78" s="71"/>
      <c r="H78" s="71"/>
      <c r="I78" s="71"/>
      <c r="J78" s="71"/>
      <c r="K78" s="71"/>
      <c r="L78" s="71"/>
      <c r="M78" s="71"/>
      <c r="N78" s="71"/>
      <c r="O78" s="71"/>
      <c r="P78" s="71"/>
      <c r="Q78" s="71"/>
      <c r="R78" s="71"/>
      <c r="S78" s="71"/>
      <c r="T78" s="71"/>
      <c r="U78" s="71"/>
      <c r="V78" s="71"/>
      <c r="W78" s="71"/>
      <c r="X78" s="71"/>
      <c r="Y78" s="71"/>
      <c r="Z78" s="71"/>
      <c r="AA78" s="71"/>
      <c r="AB78" s="71"/>
      <c r="AC78" s="71"/>
    </row>
    <row r="79" spans="1:29" ht="15" customHeight="1">
      <c r="A79" s="69" t="s">
        <v>63</v>
      </c>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row>
    <row r="80" spans="1:29" ht="15" customHeight="1">
      <c r="A80" s="70" t="s">
        <v>64</v>
      </c>
      <c r="B80" s="70"/>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row>
    <row r="81" spans="1:29">
      <c r="A81" s="71" t="s">
        <v>65</v>
      </c>
      <c r="B81" s="71"/>
      <c r="C81" s="71"/>
      <c r="D81" s="71"/>
      <c r="E81" s="71"/>
      <c r="F81" s="71"/>
      <c r="G81" s="71"/>
      <c r="H81" s="71"/>
      <c r="I81" s="71"/>
      <c r="J81" s="71"/>
      <c r="K81" s="71"/>
      <c r="L81" s="71"/>
      <c r="M81" s="71"/>
      <c r="N81" s="71"/>
      <c r="O81" s="71"/>
      <c r="P81" s="71"/>
      <c r="Q81" s="71"/>
      <c r="R81" s="71"/>
      <c r="S81" s="71"/>
      <c r="T81" s="71"/>
      <c r="U81" s="71"/>
      <c r="V81" s="71"/>
      <c r="W81" s="71"/>
      <c r="X81" s="71"/>
      <c r="Y81" s="71"/>
      <c r="Z81" s="71"/>
      <c r="AA81" s="71"/>
      <c r="AB81" s="71"/>
      <c r="AC81" s="71"/>
    </row>
    <row r="82" spans="1:29">
      <c r="A82" s="71" t="s">
        <v>66</v>
      </c>
      <c r="B82" s="71"/>
      <c r="C82" s="71"/>
      <c r="D82" s="71"/>
      <c r="E82" s="71"/>
      <c r="F82" s="71"/>
      <c r="G82" s="71"/>
      <c r="H82" s="71"/>
      <c r="I82" s="71"/>
      <c r="J82" s="71"/>
      <c r="K82" s="71"/>
      <c r="L82" s="71"/>
      <c r="M82" s="71"/>
      <c r="N82" s="71"/>
      <c r="O82" s="71"/>
      <c r="P82" s="71"/>
      <c r="Q82" s="71"/>
      <c r="R82" s="71"/>
      <c r="S82" s="71"/>
      <c r="T82" s="71"/>
      <c r="U82" s="71"/>
      <c r="V82" s="71"/>
      <c r="W82" s="71"/>
      <c r="X82" s="71"/>
      <c r="Y82" s="71"/>
      <c r="Z82" s="71"/>
      <c r="AA82" s="71"/>
      <c r="AB82" s="71"/>
      <c r="AC82" s="71"/>
    </row>
    <row r="83" spans="1:29">
      <c r="A83" s="71" t="s">
        <v>67</v>
      </c>
      <c r="B83" s="71"/>
      <c r="C83" s="71"/>
      <c r="D83" s="71"/>
      <c r="E83" s="71"/>
      <c r="F83" s="71"/>
      <c r="G83" s="71"/>
      <c r="H83" s="71"/>
      <c r="I83" s="71"/>
      <c r="J83" s="71"/>
      <c r="K83" s="71"/>
      <c r="L83" s="71"/>
      <c r="M83" s="71"/>
      <c r="N83" s="71"/>
      <c r="O83" s="71"/>
      <c r="P83" s="71"/>
      <c r="Q83" s="71"/>
      <c r="R83" s="71"/>
      <c r="S83" s="71"/>
      <c r="T83" s="71"/>
      <c r="U83" s="71"/>
      <c r="V83" s="71"/>
      <c r="W83" s="71"/>
      <c r="X83" s="71"/>
      <c r="Y83" s="71"/>
      <c r="Z83" s="71"/>
      <c r="AA83" s="71"/>
      <c r="AB83" s="71"/>
      <c r="AC83" s="71"/>
    </row>
    <row r="84" spans="1:29" ht="15" customHeight="1">
      <c r="A84" s="71" t="s">
        <v>68</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row>
    <row r="85" spans="1:29" ht="15" customHeight="1">
      <c r="A85" s="70" t="s">
        <v>60</v>
      </c>
      <c r="B85" s="70"/>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row>
    <row r="86" spans="1:29" ht="15" customHeight="1">
      <c r="A86" s="71" t="s">
        <v>69</v>
      </c>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row>
    <row r="87" spans="1:29" ht="15" customHeight="1">
      <c r="A87" s="71" t="s">
        <v>70</v>
      </c>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row>
    <row r="88" spans="1:29" ht="15" customHeight="1">
      <c r="A88" s="71" t="s">
        <v>71</v>
      </c>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row>
    <row r="89" spans="1:29" ht="15" customHeight="1">
      <c r="A89" s="69" t="s">
        <v>72</v>
      </c>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row>
    <row r="90" spans="1:29" ht="15" customHeight="1">
      <c r="A90" s="71" t="s">
        <v>73</v>
      </c>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row>
    <row r="91" spans="1:29">
      <c r="A91" s="71" t="s">
        <v>74</v>
      </c>
      <c r="B91" s="71"/>
      <c r="C91" s="71"/>
      <c r="D91" s="71"/>
      <c r="E91" s="71"/>
      <c r="F91" s="71"/>
      <c r="G91" s="71"/>
      <c r="H91" s="71"/>
      <c r="I91" s="71"/>
      <c r="J91" s="71"/>
      <c r="K91" s="71"/>
      <c r="L91" s="71"/>
      <c r="M91" s="71"/>
      <c r="N91" s="71"/>
      <c r="O91" s="71"/>
      <c r="P91" s="71"/>
      <c r="Q91" s="71"/>
      <c r="R91" s="71"/>
      <c r="S91" s="71"/>
      <c r="T91" s="71"/>
      <c r="U91" s="71"/>
      <c r="V91" s="71"/>
      <c r="W91" s="71"/>
      <c r="X91" s="71"/>
      <c r="Y91" s="71"/>
      <c r="Z91" s="71"/>
      <c r="AA91" s="71"/>
      <c r="AB91" s="71"/>
      <c r="AC91" s="71"/>
    </row>
    <row r="92" spans="1:29">
      <c r="A92" s="71" t="s">
        <v>75</v>
      </c>
      <c r="B92" s="71"/>
      <c r="C92" s="71"/>
      <c r="D92" s="71"/>
      <c r="E92" s="71"/>
      <c r="F92" s="71"/>
      <c r="G92" s="71"/>
      <c r="H92" s="71"/>
      <c r="I92" s="71"/>
      <c r="J92" s="71"/>
      <c r="K92" s="71"/>
      <c r="L92" s="71"/>
      <c r="M92" s="71"/>
      <c r="N92" s="71"/>
      <c r="O92" s="71"/>
      <c r="P92" s="71"/>
      <c r="Q92" s="71"/>
      <c r="R92" s="71"/>
      <c r="S92" s="71"/>
      <c r="T92" s="71"/>
      <c r="U92" s="71"/>
      <c r="V92" s="71"/>
      <c r="W92" s="71"/>
      <c r="X92" s="71"/>
      <c r="Y92" s="71"/>
      <c r="Z92" s="71"/>
      <c r="AA92" s="71"/>
      <c r="AB92" s="71"/>
      <c r="AC92" s="71"/>
    </row>
    <row r="93" spans="1:29" ht="15" customHeight="1">
      <c r="A93" s="71" t="s">
        <v>76</v>
      </c>
      <c r="B93" s="71"/>
      <c r="C93" s="71"/>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row>
    <row r="94" spans="1:29" ht="15" customHeight="1">
      <c r="A94" s="69" t="s">
        <v>77</v>
      </c>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row>
    <row r="95" spans="1:29" ht="15" customHeight="1">
      <c r="A95" s="71" t="s">
        <v>78</v>
      </c>
      <c r="B95" s="71"/>
      <c r="C95" s="71"/>
      <c r="D95" s="71"/>
      <c r="E95" s="71"/>
      <c r="F95" s="71"/>
      <c r="G95" s="71"/>
      <c r="H95" s="71"/>
      <c r="I95" s="71"/>
      <c r="J95" s="71"/>
      <c r="K95" s="71"/>
      <c r="L95" s="71"/>
      <c r="M95" s="71"/>
      <c r="N95" s="71"/>
      <c r="O95" s="71"/>
      <c r="P95" s="71"/>
      <c r="Q95" s="71"/>
      <c r="R95" s="71"/>
      <c r="S95" s="71"/>
      <c r="T95" s="71"/>
      <c r="U95" s="71"/>
      <c r="V95" s="71"/>
      <c r="W95" s="71"/>
      <c r="X95" s="71"/>
      <c r="Y95" s="71"/>
      <c r="Z95" s="71"/>
      <c r="AA95" s="71"/>
      <c r="AB95" s="71"/>
      <c r="AC95" s="71"/>
    </row>
  </sheetData>
  <mergeCells count="20">
    <mergeCell ref="AH2:AI2"/>
    <mergeCell ref="A89:AC89"/>
    <mergeCell ref="A90:AC90"/>
    <mergeCell ref="A91:AC91"/>
    <mergeCell ref="A92:AC92"/>
    <mergeCell ref="A83:AC83"/>
    <mergeCell ref="A84:AC84"/>
    <mergeCell ref="A85:AC85"/>
    <mergeCell ref="A86:AC86"/>
    <mergeCell ref="A87:AC87"/>
    <mergeCell ref="A88:AC88"/>
    <mergeCell ref="A77:AC77"/>
    <mergeCell ref="A78:AC78"/>
    <mergeCell ref="A79:AC79"/>
    <mergeCell ref="A80:AC80"/>
    <mergeCell ref="A81:AC81"/>
    <mergeCell ref="A82:AC82"/>
    <mergeCell ref="A95:AC95"/>
    <mergeCell ref="A93:AC93"/>
    <mergeCell ref="A94:AC94"/>
  </mergeCells>
  <hyperlinks>
    <hyperlink ref="AI3" r:id="rId1" xr:uid="{44188FB9-F0C3-45A7-821E-BD0D13F6D23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42B8D7286C2C84C98942B3B2D5BAAB7" ma:contentTypeVersion="12" ma:contentTypeDescription="Create a new document." ma:contentTypeScope="" ma:versionID="b48fc146b0561fa8c89706e7a58fa141">
  <xsd:schema xmlns:xsd="http://www.w3.org/2001/XMLSchema" xmlns:xs="http://www.w3.org/2001/XMLSchema" xmlns:p="http://schemas.microsoft.com/office/2006/metadata/properties" xmlns:ns3="af41d707-9994-4d63-93dc-323777c46aed" xmlns:ns4="75e9a809-be29-4265-ba67-bc5a84a21df3" targetNamespace="http://schemas.microsoft.com/office/2006/metadata/properties" ma:root="true" ma:fieldsID="0637587a435938b525d40f7d7d22a13b" ns3:_="" ns4:_="">
    <xsd:import namespace="af41d707-9994-4d63-93dc-323777c46aed"/>
    <xsd:import namespace="75e9a809-be29-4265-ba67-bc5a84a21df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AutoKeyPoints" minOccurs="0"/>
                <xsd:element ref="ns3:MediaServiceKeyPoints" minOccurs="0"/>
                <xsd:element ref="ns4:SharedWithUsers" minOccurs="0"/>
                <xsd:element ref="ns4:SharedWithDetails" minOccurs="0"/>
                <xsd:element ref="ns4:SharingHintHash"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1d707-9994-4d63-93dc-323777c46a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e9a809-be29-4265-ba67-bc5a84a21df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8F2BC0-6E4F-4523-A431-1B1282D4C612}">
  <ds:schemaRefs>
    <ds:schemaRef ds:uri="http://purl.org/dc/dcmitype/"/>
    <ds:schemaRef ds:uri="http://www.w3.org/XML/1998/namespace"/>
    <ds:schemaRef ds:uri="http://schemas.microsoft.com/office/2006/metadata/properties"/>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75e9a809-be29-4265-ba67-bc5a84a21df3"/>
    <ds:schemaRef ds:uri="af41d707-9994-4d63-93dc-323777c46aed"/>
    <ds:schemaRef ds:uri="http://purl.org/dc/elements/1.1/"/>
  </ds:schemaRefs>
</ds:datastoreItem>
</file>

<file path=customXml/itemProps2.xml><?xml version="1.0" encoding="utf-8"?>
<ds:datastoreItem xmlns:ds="http://schemas.openxmlformats.org/officeDocument/2006/customXml" ds:itemID="{156E2E19-1AAB-4683-82BE-F90E3A0763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1d707-9994-4d63-93dc-323777c46aed"/>
    <ds:schemaRef ds:uri="75e9a809-be29-4265-ba67-bc5a84a21d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A3D864-66AB-4436-9980-AACA0EA3EE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to plot</vt:lpstr>
      <vt:lpstr>BTS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Broekhuizen</dc:creator>
  <cp:lastModifiedBy>Josh Broekhuizen</cp:lastModifiedBy>
  <dcterms:created xsi:type="dcterms:W3CDTF">2021-06-24T18:16:57Z</dcterms:created>
  <dcterms:modified xsi:type="dcterms:W3CDTF">2021-06-30T14:05:55Z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0x010100C42B8D7286C2C84C98942B3B2D5BAAB7</vt:lpwstr>
  </property>
</Properties>
</file>