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2E0E6FD7-62A5-744C-9C5F-3914EA523F72}" xr6:coauthVersionLast="47" xr6:coauthVersionMax="47" xr10:uidLastSave="{00000000-0000-0000-0000-000000000000}"/>
  <bookViews>
    <workbookView xWindow="0" yWindow="0" windowWidth="51200" windowHeight="28800" activeTab="13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133" i="9" l="1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G31" i="25" l="1"/>
  <c r="G33" i="25" s="1"/>
  <c r="E223" i="11"/>
  <c r="E224" i="11"/>
  <c r="H31" i="25"/>
  <c r="BP35" i="24"/>
  <c r="BP48" i="24"/>
  <c r="E49" i="3" l="1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G218" i="9" l="1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Y64" i="24" l="1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F14" i="8" l="1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I5" i="25" l="1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I68" i="24" l="1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21" i="24" l="1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<sst xmlns="http://schemas.openxmlformats.org/spreadsheetml/2006/main" count="6126" uniqueCount="689">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</sst>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5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0" fillId="0" borderId="0" xfId="0" applyFill="1"/>
    <xf numFmtId="0" fontId="0" fillId="0" borderId="13" xfId="0" applyBorder="1"/>
    <xf numFmtId="0" fontId="85" fillId="28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0" fillId="0" borderId="17" xfId="0" applyBorder="1" applyAlignment="1">
      <alignment horizontal="center"/>
    </xf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0" fillId="0" borderId="0" xfId="0" applyFill="1" applyAlignment="1">
      <alignment horizontal="center"/>
    </xf>
    <xf numFmtId="0" fontId="13" fillId="0" borderId="36" xfId="0" applyFont="1" applyBorder="1" applyAlignment="1">
      <alignment horizontal="center"/>
    </xf>
    <xf numFmtId="0" fontId="88" fillId="0" borderId="0" xfId="0" applyFont="1" applyAlignment="1"/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89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Alignment="1"/>
    <xf numFmtId="0" fontId="86" fillId="5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336941</xdr:colOff>
      <xdr:row>106</xdr:row>
      <xdr:rowOff>147873</xdr:rowOff>
    </xdr:from>
    <xdr:to>
      <xdr:col>85</xdr:col>
      <xdr:colOff>634999</xdr:colOff>
      <xdr:row>118</xdr:row>
      <xdr:rowOff>130596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449355" y="22482356"/>
          <a:ext cx="5772196" cy="2719792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1" t="s">
        <v>101</v>
      </c>
      <c r="S2" s="342"/>
      <c r="T2" s="341" t="s">
        <v>107</v>
      </c>
      <c r="U2" s="342"/>
      <c r="W2" s="341" t="s">
        <v>230</v>
      </c>
      <c r="X2" s="445"/>
      <c r="Y2" s="342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44" t="s">
        <v>372</v>
      </c>
      <c r="AJ2" s="344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446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674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45" t="s">
        <v>615</v>
      </c>
      <c r="AJ6" s="345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674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674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674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674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674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674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674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674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674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674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674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674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674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674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674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674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674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674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674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674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674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674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674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674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674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674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674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674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674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674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674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674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674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674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674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674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674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674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674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674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674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43" t="s">
        <v>124</v>
      </c>
      <c r="P10" s="343"/>
      <c r="Q10" s="343"/>
      <c r="R10" s="343"/>
      <c r="S10" s="343"/>
      <c r="T10" s="343"/>
      <c r="U10" s="343"/>
      <c r="V10" s="343" t="s">
        <v>124</v>
      </c>
      <c r="W10" s="343"/>
      <c r="X10" s="343"/>
      <c r="Y10" s="343"/>
      <c r="Z10" s="343"/>
      <c r="AA10" s="343"/>
      <c r="AB10" s="343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43" t="s">
        <v>302</v>
      </c>
      <c r="P11" s="343"/>
      <c r="Q11" s="343"/>
      <c r="R11" s="341"/>
      <c r="S11" s="342"/>
      <c r="T11" s="359" t="s">
        <v>301</v>
      </c>
      <c r="U11" s="360"/>
      <c r="V11" s="343" t="str">
        <f>_xlfn.CONCAT(E19," ",C19," ","+"," ",E21," ",C21," ","--&gt;"," ",E22," ",C22," ","+"," ",E20*E21," ",C20)</f>
        <v>1.5 C + 1.5 O2 --&gt; 1.5 CO2 + 5.64 N2</v>
      </c>
      <c r="W11" s="343"/>
      <c r="X11" s="343"/>
      <c r="Y11" s="343"/>
      <c r="Z11" s="343"/>
      <c r="AA11" s="343"/>
      <c r="AB11" s="343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43" t="s">
        <v>222</v>
      </c>
      <c r="P12" s="343"/>
      <c r="Q12" s="343"/>
      <c r="R12" s="341"/>
      <c r="S12" s="342"/>
      <c r="T12" s="343" t="s">
        <v>221</v>
      </c>
      <c r="U12" s="343"/>
      <c r="V12" s="343" t="str">
        <f>_xlfn.CONCAT(E25," ",C25," ","+"," ",E26," ",C26," ","--&gt;"," ",E27," ",C27)</f>
        <v>1.5 CO2 + 1.5 C --&gt; 3 CO</v>
      </c>
      <c r="W12" s="343"/>
      <c r="X12" s="343"/>
      <c r="Y12" s="343"/>
      <c r="Z12" s="343"/>
      <c r="AA12" s="343"/>
      <c r="AB12" s="343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43" t="s">
        <v>223</v>
      </c>
      <c r="P13" s="343"/>
      <c r="Q13" s="343"/>
      <c r="R13" s="341"/>
      <c r="S13" s="342"/>
      <c r="T13" s="359" t="s">
        <v>224</v>
      </c>
      <c r="U13" s="360"/>
      <c r="V13" s="343" t="str">
        <f>_xlfn.CONCAT(E29," ",C29," ","+"," ",E30," ",C30," ","--&gt;"," ",E31," ",C31," ","+"," ",E32," ",C32)</f>
        <v>1 Fe2O3 + 3 CO --&gt; 2 Fe + 3 CO2</v>
      </c>
      <c r="W13" s="343"/>
      <c r="X13" s="343"/>
      <c r="Y13" s="343"/>
      <c r="Z13" s="343"/>
      <c r="AA13" s="343"/>
      <c r="AB13" s="343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43"/>
      <c r="P14" s="343"/>
      <c r="Q14" s="343"/>
      <c r="R14" s="341"/>
      <c r="S14" s="342"/>
      <c r="T14" s="343"/>
      <c r="U14" s="343"/>
      <c r="V14" s="343" t="str">
        <f>_xlfn.CONCAT(E36," ",C36," ","--&gt;"," ",E37," ",C37," ","+"," ",E39," ",C39)</f>
        <v>1 CaCO3 --&gt; 1 CaO + 0.0624775822865075 MgO</v>
      </c>
      <c r="W14" s="343"/>
      <c r="X14" s="343"/>
      <c r="Y14" s="343"/>
      <c r="Z14" s="343"/>
      <c r="AA14" s="343"/>
      <c r="AB14" s="343"/>
    </row>
    <row r="15" spans="1:28" ht="17" x14ac:dyDescent="0.25">
      <c r="O15" s="343" t="s">
        <v>225</v>
      </c>
      <c r="P15" s="343"/>
      <c r="Q15" s="343"/>
      <c r="R15" s="341"/>
      <c r="S15" s="342"/>
      <c r="T15" s="343" t="s">
        <v>226</v>
      </c>
      <c r="U15" s="343"/>
      <c r="V15" s="343" t="str">
        <f>_xlfn.CONCAT(E41," ",C41," ","+"," ",E42," ",C42," ","--&gt;"," ",E43," ",C43)</f>
        <v>1 CaO + 1 SiO2 --&gt; 1 CaSiO3</v>
      </c>
      <c r="W15" s="343"/>
      <c r="X15" s="343"/>
      <c r="Y15" s="343"/>
      <c r="Z15" s="343"/>
      <c r="AA15" s="343"/>
      <c r="AB15" s="343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43" t="s">
        <v>328</v>
      </c>
      <c r="P17" s="343"/>
      <c r="Q17" s="343"/>
      <c r="R17" s="343"/>
      <c r="S17" s="343"/>
      <c r="T17" s="343"/>
      <c r="U17" s="343"/>
      <c r="V17" s="343" t="s">
        <v>124</v>
      </c>
      <c r="W17" s="343"/>
      <c r="X17" s="343"/>
      <c r="Y17" s="343"/>
      <c r="Z17" s="343"/>
      <c r="AA17" s="343"/>
      <c r="AB17" s="343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43" t="s">
        <v>329</v>
      </c>
      <c r="P18" s="343"/>
      <c r="Q18" s="343"/>
      <c r="R18" s="343"/>
      <c r="S18" s="343"/>
      <c r="T18" s="343" t="s">
        <v>330</v>
      </c>
      <c r="U18" s="341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54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55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56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57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58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61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61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61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61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62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63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48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9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61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54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54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61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61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5" t="s">
        <v>18</v>
      </c>
      <c r="C44" s="34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50" t="s">
        <v>343</v>
      </c>
      <c r="D47" s="350"/>
      <c r="E47" s="350"/>
      <c r="F47" s="350"/>
    </row>
    <row r="48" spans="2:23" x14ac:dyDescent="0.2">
      <c r="C48" s="351"/>
      <c r="D48" s="351"/>
      <c r="E48" s="351"/>
      <c r="F48" s="351"/>
      <c r="H48" s="343" t="s">
        <v>69</v>
      </c>
      <c r="I48" s="343"/>
      <c r="J48" s="343"/>
      <c r="K48" s="343"/>
      <c r="L48" s="343"/>
      <c r="M48" s="343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43" t="s">
        <v>73</v>
      </c>
      <c r="I49" s="343"/>
      <c r="J49" s="343"/>
      <c r="K49" s="13"/>
      <c r="L49" s="359" t="s">
        <v>348</v>
      </c>
      <c r="M49" s="360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4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7"/>
      <c r="J51" s="347"/>
      <c r="K51" s="347"/>
      <c r="L51" s="347"/>
      <c r="M51" s="347"/>
    </row>
    <row r="52" spans="1:17" ht="16.25" customHeight="1" x14ac:dyDescent="0.2">
      <c r="C52" s="7"/>
      <c r="H52" s="347"/>
      <c r="I52" s="347"/>
      <c r="J52" s="347"/>
      <c r="K52" s="347"/>
      <c r="L52" s="347"/>
      <c r="M52" s="347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52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46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5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46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5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5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50" t="s">
        <v>363</v>
      </c>
      <c r="C69" s="350"/>
      <c r="D69" s="350"/>
      <c r="E69" s="350"/>
      <c r="F69" s="350"/>
      <c r="G69" s="350"/>
      <c r="Y69" s="365" t="s">
        <v>581</v>
      </c>
      <c r="Z69" s="366"/>
      <c r="AA69" s="366"/>
      <c r="AB69" s="366"/>
      <c r="AC69" s="366"/>
      <c r="AD69" s="366"/>
      <c r="AE69" s="366"/>
      <c r="AF69" s="366"/>
    </row>
    <row r="70" spans="2:45" x14ac:dyDescent="0.2">
      <c r="B70" s="368"/>
      <c r="C70" s="368"/>
      <c r="D70" s="368"/>
      <c r="E70" s="368"/>
      <c r="F70" s="368"/>
      <c r="G70" s="368"/>
      <c r="K70" s="3" t="s">
        <v>590</v>
      </c>
      <c r="Y70" s="365"/>
      <c r="Z70" s="366"/>
      <c r="AA70" s="366"/>
      <c r="AB70" s="366"/>
      <c r="AC70" s="366"/>
      <c r="AD70" s="366"/>
      <c r="AE70" s="366"/>
      <c r="AF70" s="366"/>
    </row>
    <row r="71" spans="2:45" x14ac:dyDescent="0.2">
      <c r="E71" s="13"/>
      <c r="F71" s="13" t="s">
        <v>365</v>
      </c>
      <c r="G71" s="13" t="s">
        <v>365</v>
      </c>
      <c r="Y71" s="365"/>
      <c r="Z71" s="366"/>
      <c r="AA71" s="366"/>
      <c r="AB71" s="366"/>
      <c r="AC71" s="366"/>
      <c r="AD71" s="366"/>
      <c r="AE71" s="366"/>
      <c r="AF71" s="36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462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44"/>
      <c r="I78" s="344"/>
      <c r="J78" s="344"/>
      <c r="K78" s="344"/>
      <c r="L78" s="344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463"/>
      <c r="Y81" s="24"/>
    </row>
    <row r="82" spans="1:39" ht="31" customHeight="1" x14ac:dyDescent="0.2">
      <c r="G82" s="1"/>
      <c r="O82" s="6"/>
      <c r="P82" s="463"/>
      <c r="Q82" s="464" t="s">
        <v>675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676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454" t="s">
        <v>316</v>
      </c>
      <c r="H88" s="455" t="s">
        <v>373</v>
      </c>
      <c r="I88" s="455" t="s">
        <v>374</v>
      </c>
      <c r="J88" s="456" t="s">
        <v>375</v>
      </c>
      <c r="K88" s="455" t="s">
        <v>376</v>
      </c>
      <c r="L88" s="455" t="s">
        <v>597</v>
      </c>
      <c r="M88" s="457" t="s">
        <v>377</v>
      </c>
      <c r="N88" s="458" t="s">
        <v>451</v>
      </c>
      <c r="X88" s="35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5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5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449" t="s">
        <v>366</v>
      </c>
      <c r="I91" s="450" t="s">
        <v>354</v>
      </c>
      <c r="J91" s="451" t="s">
        <v>367</v>
      </c>
      <c r="K91" s="451" t="s">
        <v>368</v>
      </c>
      <c r="L91" s="450" t="s">
        <v>617</v>
      </c>
      <c r="M91" s="452" t="s">
        <v>618</v>
      </c>
      <c r="N91" s="453" t="s">
        <v>627</v>
      </c>
      <c r="X91" s="35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447">
        <f>F91</f>
        <v>88.938247963099329</v>
      </c>
      <c r="K92" s="447">
        <f>F92</f>
        <v>14.512998787530771</v>
      </c>
      <c r="L92" s="37">
        <f>F93</f>
        <v>57.054768469261155</v>
      </c>
      <c r="M92" s="448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678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677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454" t="s">
        <v>316</v>
      </c>
      <c r="H96" s="455" t="s">
        <v>373</v>
      </c>
      <c r="I96" s="455" t="s">
        <v>374</v>
      </c>
      <c r="J96" s="456" t="s">
        <v>375</v>
      </c>
      <c r="K96" s="455" t="s">
        <v>376</v>
      </c>
      <c r="L96" s="455" t="s">
        <v>596</v>
      </c>
      <c r="M96" s="455" t="s">
        <v>597</v>
      </c>
      <c r="N96" s="457" t="s">
        <v>377</v>
      </c>
      <c r="O96" s="458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461"/>
      <c r="Y97" s="24"/>
    </row>
    <row r="98" spans="1:38" ht="16" thickBot="1" x14ac:dyDescent="0.25">
      <c r="A98" s="346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46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449" t="s">
        <v>366</v>
      </c>
      <c r="I99" s="450" t="s">
        <v>354</v>
      </c>
      <c r="J99" s="451" t="s">
        <v>367</v>
      </c>
      <c r="K99" s="451" t="s">
        <v>368</v>
      </c>
      <c r="L99" s="450" t="s">
        <v>617</v>
      </c>
      <c r="M99" s="459" t="s">
        <v>369</v>
      </c>
      <c r="N99" s="1"/>
      <c r="Y99" s="24"/>
    </row>
    <row r="100" spans="1:38" ht="16" x14ac:dyDescent="0.2">
      <c r="A100" s="346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447">
        <f>F100</f>
        <v>256.78950323208898</v>
      </c>
      <c r="K100" s="447">
        <f>F101</f>
        <v>22.135626509888038</v>
      </c>
      <c r="L100" s="37">
        <f>F102</f>
        <v>97.6333439881017</v>
      </c>
      <c r="M100" s="448">
        <f>SUM(H100:L100)</f>
        <v>53256.078525349229</v>
      </c>
      <c r="N100" s="1"/>
      <c r="Y100" s="24"/>
    </row>
    <row r="101" spans="1:38" ht="16" x14ac:dyDescent="0.2">
      <c r="A101" s="346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460" t="s">
        <v>571</v>
      </c>
      <c r="I103" s="460"/>
      <c r="J103" s="460"/>
      <c r="K103" s="460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69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69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69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69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69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69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69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69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69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69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69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44" t="s">
        <v>624</v>
      </c>
      <c r="E143" s="344"/>
      <c r="F143" s="344"/>
      <c r="G143" s="344"/>
      <c r="H143" s="344"/>
      <c r="I143" s="344"/>
      <c r="J143" s="344"/>
      <c r="K143" s="344"/>
      <c r="L143" s="344"/>
      <c r="M143" s="344"/>
      <c r="N143" s="344"/>
      <c r="O143" s="344"/>
      <c r="P143" s="344"/>
      <c r="Q143" s="344"/>
      <c r="R143" s="344"/>
      <c r="S143" s="344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70" t="s">
        <v>573</v>
      </c>
      <c r="D158" s="370"/>
      <c r="E158" s="370"/>
      <c r="F158" s="370"/>
      <c r="G158" s="370"/>
    </row>
    <row r="159" spans="1:30" x14ac:dyDescent="0.2">
      <c r="B159" s="165" t="s">
        <v>425</v>
      </c>
      <c r="C159" s="366"/>
      <c r="D159" s="366"/>
      <c r="E159" s="366"/>
      <c r="F159" s="366"/>
      <c r="G159" s="36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66" t="s">
        <v>630</v>
      </c>
      <c r="C180" s="366"/>
      <c r="D180" s="366"/>
      <c r="E180" s="366"/>
      <c r="F180" s="366"/>
      <c r="G180" s="366"/>
    </row>
    <row r="181" spans="1:21" x14ac:dyDescent="0.2">
      <c r="B181" s="366"/>
      <c r="C181" s="366"/>
      <c r="D181" s="366"/>
      <c r="E181" s="366"/>
      <c r="F181" s="366"/>
      <c r="G181" s="366"/>
    </row>
    <row r="182" spans="1:21" x14ac:dyDescent="0.2">
      <c r="B182" s="366"/>
      <c r="C182" s="366"/>
      <c r="D182" s="366"/>
      <c r="E182" s="366"/>
      <c r="F182" s="366"/>
      <c r="G182" s="36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4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4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4"/>
    </row>
    <row r="204" spans="1:101" x14ac:dyDescent="0.2">
      <c r="H204" s="3" t="s">
        <v>679</v>
      </c>
      <c r="I204" s="465">
        <f>SUM(I199:I203)</f>
        <v>20240.818519078301</v>
      </c>
      <c r="J204" s="465">
        <f>SUM(J199:J203)</f>
        <v>20240.818519078301</v>
      </c>
      <c r="CG204" s="3">
        <f>CE204-CF204</f>
        <v>0</v>
      </c>
      <c r="CJ204" s="344"/>
    </row>
    <row r="205" spans="1:101" x14ac:dyDescent="0.2">
      <c r="CJ205" s="344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44"/>
    </row>
    <row r="208" spans="1:101" ht="18" x14ac:dyDescent="0.25">
      <c r="B208" s="366" t="s">
        <v>459</v>
      </c>
      <c r="C208" s="366"/>
      <c r="D208" s="366"/>
      <c r="E208" s="366"/>
      <c r="G208" s="20" t="s">
        <v>66</v>
      </c>
      <c r="H208" s="223" t="s">
        <v>23</v>
      </c>
      <c r="J208" s="343" t="s">
        <v>69</v>
      </c>
      <c r="K208" s="343"/>
      <c r="L208" s="343"/>
      <c r="M208" s="343"/>
      <c r="N208" s="343"/>
      <c r="O208" s="343"/>
    </row>
    <row r="209" spans="1:88" ht="18" x14ac:dyDescent="0.25">
      <c r="B209" s="366"/>
      <c r="C209" s="366"/>
      <c r="D209" s="366"/>
      <c r="E209" s="366"/>
      <c r="G209" s="13">
        <v>3.76</v>
      </c>
      <c r="H209" s="13">
        <v>2</v>
      </c>
      <c r="J209" s="343" t="s">
        <v>461</v>
      </c>
      <c r="K209" s="343"/>
      <c r="L209" s="343"/>
      <c r="M209" s="13"/>
      <c r="N209" s="367" t="s">
        <v>74</v>
      </c>
      <c r="O209" s="360"/>
    </row>
    <row r="210" spans="1:88" x14ac:dyDescent="0.2">
      <c r="B210" s="366"/>
      <c r="C210" s="366"/>
      <c r="D210" s="366"/>
      <c r="E210" s="366"/>
      <c r="J210" s="34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3"/>
      <c r="L210" s="343"/>
      <c r="M210" s="343"/>
      <c r="N210" s="343"/>
      <c r="O210" s="343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44" t="s">
        <v>574</v>
      </c>
      <c r="C211" s="344"/>
      <c r="D211" s="344"/>
      <c r="E211" s="344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44"/>
      <c r="BL216" s="344"/>
      <c r="BM216" s="344"/>
      <c r="BN216" s="344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44"/>
      <c r="BL217" s="344"/>
      <c r="BM217" s="344"/>
      <c r="BN217" s="344"/>
      <c r="CJ217" s="344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44"/>
      <c r="BQ218" s="3" t="e">
        <f>BS218*BT218</f>
        <v>#DIV/0!</v>
      </c>
      <c r="BT218" s="3" t="e">
        <f>O2_Naturalgas_molcoeff*BT230</f>
        <v>#DIV/0!</v>
      </c>
      <c r="CJ218" s="344"/>
    </row>
    <row r="219" spans="1:88" x14ac:dyDescent="0.2">
      <c r="BO219" s="344"/>
      <c r="BQ219" s="3">
        <f>N2_for_coke_oven_comb</f>
        <v>0</v>
      </c>
      <c r="CJ219" s="344"/>
    </row>
    <row r="220" spans="1:88" x14ac:dyDescent="0.2">
      <c r="CJ220" s="344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44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680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467" t="s">
        <v>675</v>
      </c>
    </row>
    <row r="228" spans="1:94" x14ac:dyDescent="0.2">
      <c r="C228" s="3" t="s">
        <v>10</v>
      </c>
      <c r="BI228"/>
      <c r="BJ228"/>
      <c r="BK228" s="344" t="s">
        <v>443</v>
      </c>
      <c r="BL228" s="344"/>
      <c r="BM228" s="344"/>
      <c r="BN228" s="344"/>
      <c r="BO228"/>
    </row>
    <row r="229" spans="1:94" x14ac:dyDescent="0.2">
      <c r="A229" s="371" t="s">
        <v>680</v>
      </c>
      <c r="B229" s="13" t="s">
        <v>181</v>
      </c>
      <c r="C229" s="3">
        <f>C223*MW_H</f>
        <v>7.0992995338357623E-2</v>
      </c>
      <c r="BI229"/>
      <c r="BJ229"/>
      <c r="BK229" s="344"/>
      <c r="BL229" s="344"/>
      <c r="BM229" s="344"/>
      <c r="BN229" s="344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68"/>
      <c r="B231" s="466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66" t="s">
        <v>466</v>
      </c>
      <c r="C233" s="366"/>
      <c r="D233" s="366"/>
      <c r="E233" s="366"/>
      <c r="J233" s="343" t="s">
        <v>69</v>
      </c>
      <c r="K233" s="343"/>
      <c r="L233" s="343"/>
      <c r="M233" s="343"/>
      <c r="N233" s="343"/>
      <c r="O233" s="343"/>
    </row>
    <row r="234" spans="1:94" ht="22" customHeight="1" x14ac:dyDescent="0.25">
      <c r="B234" s="366"/>
      <c r="C234" s="366"/>
      <c r="D234" s="366"/>
      <c r="E234" s="366"/>
      <c r="J234" s="343" t="s">
        <v>468</v>
      </c>
      <c r="K234" s="343"/>
      <c r="L234" s="343"/>
      <c r="M234" s="13"/>
      <c r="N234" s="367" t="s">
        <v>74</v>
      </c>
      <c r="O234" s="360"/>
      <c r="CJ234" s="344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66"/>
      <c r="C235" s="366"/>
      <c r="D235" s="366"/>
      <c r="E235" s="366"/>
      <c r="J235" s="34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3"/>
      <c r="L235" s="343"/>
      <c r="M235" s="343"/>
      <c r="N235" s="343"/>
      <c r="O235" s="343"/>
      <c r="CJ235" s="344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4" t="s">
        <v>574</v>
      </c>
      <c r="C236" s="344"/>
      <c r="D236" s="344"/>
      <c r="E236" s="344"/>
      <c r="CJ236" s="344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66" t="s">
        <v>471</v>
      </c>
      <c r="C250" s="366"/>
      <c r="D250" s="366"/>
      <c r="E250" s="366"/>
      <c r="J250" s="343" t="s">
        <v>69</v>
      </c>
      <c r="K250" s="343"/>
      <c r="L250" s="343"/>
      <c r="M250" s="343"/>
      <c r="N250" s="343"/>
      <c r="O250" s="343"/>
      <c r="CJ250" s="344"/>
    </row>
    <row r="251" spans="1:88" ht="18" x14ac:dyDescent="0.25">
      <c r="B251" s="366"/>
      <c r="C251" s="366"/>
      <c r="D251" s="366"/>
      <c r="E251" s="366"/>
      <c r="J251" s="343" t="s">
        <v>473</v>
      </c>
      <c r="K251" s="343"/>
      <c r="L251" s="343"/>
      <c r="M251" s="13"/>
      <c r="N251" s="367" t="s">
        <v>74</v>
      </c>
      <c r="O251" s="360"/>
      <c r="CJ251" s="344"/>
    </row>
    <row r="252" spans="1:88" x14ac:dyDescent="0.2">
      <c r="B252" s="366"/>
      <c r="C252" s="366"/>
      <c r="D252" s="366"/>
      <c r="E252" s="366"/>
      <c r="J252" s="34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3"/>
      <c r="L252" s="343"/>
      <c r="M252" s="343"/>
      <c r="N252" s="343"/>
      <c r="O252" s="343"/>
      <c r="CJ252" s="344"/>
    </row>
    <row r="253" spans="1:88" x14ac:dyDescent="0.2">
      <c r="B253" s="344" t="s">
        <v>574</v>
      </c>
      <c r="C253" s="344"/>
      <c r="D253" s="344"/>
      <c r="E253" s="344"/>
      <c r="CJ253" s="344"/>
    </row>
    <row r="254" spans="1:88" x14ac:dyDescent="0.2">
      <c r="CJ254" s="344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44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44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44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44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44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44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66" t="s">
        <v>470</v>
      </c>
      <c r="C266" s="366"/>
      <c r="D266" s="366"/>
      <c r="E266" s="366"/>
      <c r="J266" s="343" t="s">
        <v>69</v>
      </c>
      <c r="K266" s="343"/>
      <c r="L266" s="343"/>
      <c r="M266" s="343"/>
      <c r="N266" s="343"/>
      <c r="O266" s="343"/>
    </row>
    <row r="267" spans="1:88" ht="18" x14ac:dyDescent="0.25">
      <c r="B267" s="366"/>
      <c r="C267" s="366"/>
      <c r="D267" s="366"/>
      <c r="E267" s="366"/>
      <c r="J267" s="343" t="s">
        <v>73</v>
      </c>
      <c r="K267" s="343"/>
      <c r="L267" s="343"/>
      <c r="M267" s="13"/>
      <c r="N267" s="367" t="s">
        <v>74</v>
      </c>
      <c r="O267" s="360"/>
    </row>
    <row r="268" spans="1:88" x14ac:dyDescent="0.2">
      <c r="B268" s="366"/>
      <c r="C268" s="366"/>
      <c r="D268" s="366"/>
      <c r="E268" s="366"/>
      <c r="J268" s="34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3"/>
      <c r="L268" s="343"/>
      <c r="M268" s="343"/>
      <c r="N268" s="343"/>
      <c r="O268" s="343"/>
    </row>
    <row r="269" spans="1:88" x14ac:dyDescent="0.2">
      <c r="B269" s="344" t="s">
        <v>574</v>
      </c>
      <c r="C269" s="344"/>
      <c r="D269" s="344"/>
      <c r="E269" s="344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681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469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EM104" zoomScaleNormal="120" workbookViewId="0">
      <selection activeCell="FR147" sqref="FR14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388" t="s">
        <v>352</v>
      </c>
      <c r="Q23" s="38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389"/>
      <c r="Q24" s="389"/>
    </row>
    <row r="25" spans="14:66" ht="16" x14ac:dyDescent="0.2">
      <c r="P25" s="381" t="s">
        <v>336</v>
      </c>
      <c r="Q25" s="137" t="s">
        <v>311</v>
      </c>
      <c r="AO25" s="391" t="s">
        <v>413</v>
      </c>
      <c r="AP25" s="391"/>
      <c r="AQ25" s="391"/>
      <c r="AR25" s="391"/>
      <c r="AS25" s="391"/>
      <c r="AT25" s="391"/>
      <c r="AU25" s="391"/>
      <c r="BH25" s="391" t="s">
        <v>417</v>
      </c>
      <c r="BI25" s="391"/>
      <c r="BJ25" s="391"/>
      <c r="BK25" s="391"/>
      <c r="BL25" s="391"/>
      <c r="BM25" s="391"/>
      <c r="BN25" s="391"/>
    </row>
    <row r="26" spans="14:66" x14ac:dyDescent="0.2">
      <c r="P26" s="38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397" t="s">
        <v>399</v>
      </c>
      <c r="F42" s="397"/>
      <c r="G42" s="397"/>
      <c r="H42" s="397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385" t="s">
        <v>392</v>
      </c>
      <c r="X42" s="385"/>
      <c r="Y42" s="385"/>
      <c r="Z42" s="385"/>
      <c r="AA42" s="38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5" t="s">
        <v>522</v>
      </c>
      <c r="AQ42" s="385"/>
      <c r="AR42" s="385"/>
      <c r="AS42" s="385"/>
      <c r="AT42" s="38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5" t="s">
        <v>418</v>
      </c>
      <c r="BJ42" s="385"/>
      <c r="BK42" s="385"/>
      <c r="BL42" s="385"/>
      <c r="BM42" s="38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97"/>
      <c r="F43" s="397"/>
      <c r="G43" s="397"/>
      <c r="H43" s="397"/>
      <c r="J43" s="4"/>
      <c r="K43" s="4"/>
      <c r="L43" s="4"/>
      <c r="M43" s="4"/>
      <c r="N43" s="4"/>
      <c r="O43" s="4"/>
      <c r="P43" s="4"/>
      <c r="Q43" s="4"/>
      <c r="R43" s="4"/>
      <c r="S43" s="4"/>
      <c r="W43" s="386"/>
      <c r="X43" s="386"/>
      <c r="Y43" s="386"/>
      <c r="Z43" s="386"/>
      <c r="AA43" s="38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5"/>
      <c r="AQ43" s="385"/>
      <c r="AR43" s="385"/>
      <c r="AS43" s="385"/>
      <c r="AT43" s="38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5"/>
      <c r="BJ43" s="385"/>
      <c r="BK43" s="385"/>
      <c r="BL43" s="385"/>
      <c r="BM43" s="38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39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38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38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39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38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38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38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38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38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38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8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38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38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38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8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38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38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38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38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38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76" t="s">
        <v>453</v>
      </c>
      <c r="C61" s="376"/>
      <c r="D61" s="376"/>
      <c r="E61" s="376"/>
      <c r="F61" s="376"/>
      <c r="G61" s="376"/>
      <c r="H61" s="37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38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80"/>
      <c r="C62" s="380"/>
      <c r="D62" s="380"/>
      <c r="E62" s="380"/>
      <c r="F62" s="380"/>
      <c r="G62" s="380"/>
      <c r="H62" s="38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8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76" t="s">
        <v>481</v>
      </c>
      <c r="F74" s="376"/>
      <c r="G74" s="376"/>
      <c r="H74" s="37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76"/>
      <c r="F75" s="376"/>
      <c r="G75" s="376"/>
      <c r="H75" s="37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76" t="s">
        <v>477</v>
      </c>
      <c r="DU103" s="376"/>
      <c r="DV103" s="376"/>
      <c r="DW103" s="376"/>
      <c r="DX103" s="376"/>
      <c r="DY103" s="37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0"/>
      <c r="DU104" s="380"/>
      <c r="DV104" s="380"/>
      <c r="DW104" s="380"/>
      <c r="DX104" s="380"/>
      <c r="DY104" s="38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392" t="s">
        <v>413</v>
      </c>
      <c r="AP110" s="379"/>
      <c r="AQ110" s="379"/>
      <c r="AR110" s="379"/>
      <c r="AS110" s="379"/>
      <c r="AT110" s="379"/>
      <c r="AU110" s="37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9" t="s">
        <v>417</v>
      </c>
      <c r="BH110" s="379"/>
      <c r="BI110" s="379"/>
      <c r="BJ110" s="379"/>
      <c r="BK110" s="379"/>
      <c r="BL110" s="379"/>
      <c r="BM110" s="37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393" t="s">
        <v>352</v>
      </c>
      <c r="Q111" s="39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394"/>
      <c r="Q112" s="39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8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38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79" t="s">
        <v>419</v>
      </c>
      <c r="EQ114" s="379"/>
      <c r="ER114" s="379"/>
      <c r="ES114" s="379"/>
      <c r="ET114" s="379"/>
      <c r="EU114" s="37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376" t="s">
        <v>443</v>
      </c>
      <c r="DU116" s="376"/>
      <c r="DV116" s="376"/>
      <c r="DW116" s="376"/>
      <c r="DX116" s="376"/>
      <c r="DY116" s="37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380"/>
      <c r="DU117" s="380"/>
      <c r="DV117" s="380"/>
      <c r="DW117" s="380"/>
      <c r="DX117" s="380"/>
      <c r="DY117" s="38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397" t="s">
        <v>480</v>
      </c>
      <c r="F126" s="397"/>
      <c r="G126" s="397"/>
      <c r="H126" s="39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387" t="s">
        <v>393</v>
      </c>
      <c r="X126" s="387"/>
      <c r="Y126" s="387"/>
      <c r="Z126" s="387"/>
      <c r="AA126" s="38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387" t="s">
        <v>502</v>
      </c>
      <c r="AR126" s="387"/>
      <c r="AS126" s="387"/>
      <c r="AT126" s="387"/>
      <c r="AU126" s="38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387" t="s">
        <v>415</v>
      </c>
      <c r="BK126" s="387"/>
      <c r="BL126" s="387"/>
      <c r="BM126" s="387"/>
      <c r="BN126" s="38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387" t="s">
        <v>416</v>
      </c>
      <c r="CD126" s="387"/>
      <c r="CE126" s="387"/>
      <c r="CF126" s="387"/>
      <c r="CG126" s="38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09" t="s">
        <v>80</v>
      </c>
      <c r="DT126" s="409"/>
      <c r="DU126" s="409"/>
      <c r="DV126" s="409"/>
      <c r="DW126" s="409"/>
      <c r="DX126" s="409"/>
      <c r="DY126" s="409"/>
      <c r="EG126" s="3" t="s">
        <v>512</v>
      </c>
      <c r="EL126" s="166">
        <f>EB134</f>
        <v>1314.2879334772852</v>
      </c>
      <c r="EM126" s="167">
        <f>EM134</f>
        <v>6682782.3361421349</v>
      </c>
      <c r="EN126" s="372" t="s">
        <v>404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372" t="s">
        <v>398</v>
      </c>
      <c r="FO126" s="372"/>
      <c r="FP126" s="372"/>
      <c r="FQ126" s="372"/>
      <c r="FR126" s="372"/>
      <c r="FS126" s="372"/>
      <c r="FT126" s="372"/>
    </row>
    <row r="127" spans="5:176" ht="16.25" customHeight="1" thickBot="1" x14ac:dyDescent="0.25">
      <c r="E127" s="397"/>
      <c r="F127" s="397"/>
      <c r="G127" s="397"/>
      <c r="H127" s="39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0"/>
      <c r="X127" s="390"/>
      <c r="Y127" s="390"/>
      <c r="Z127" s="390"/>
      <c r="AA127" s="39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7"/>
      <c r="AR127" s="387"/>
      <c r="AS127" s="387"/>
      <c r="AT127" s="387"/>
      <c r="AU127" s="38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7"/>
      <c r="BK127" s="387"/>
      <c r="BL127" s="387"/>
      <c r="BM127" s="387"/>
      <c r="BN127" s="38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7"/>
      <c r="CD127" s="387"/>
      <c r="CE127" s="387"/>
      <c r="CF127" s="387"/>
      <c r="CG127" s="38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09"/>
      <c r="DT127" s="409"/>
      <c r="DU127" s="409"/>
      <c r="DV127" s="409"/>
      <c r="DW127" s="409"/>
      <c r="DX127" s="409"/>
      <c r="DY127" s="409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38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38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38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38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09"/>
      <c r="DT128" s="409"/>
      <c r="DU128" s="409"/>
      <c r="DV128" s="409"/>
      <c r="DW128" s="409"/>
      <c r="DX128" s="409"/>
      <c r="DY128" s="409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38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38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38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38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37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4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37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37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37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37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375"/>
      <c r="DX130" s="135" t="s">
        <v>81</v>
      </c>
      <c r="DY130" s="4"/>
      <c r="DZ130" s="37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5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7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37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37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37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37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37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37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376" t="s">
        <v>453</v>
      </c>
      <c r="C137" s="376"/>
      <c r="D137" s="376"/>
      <c r="E137" s="376"/>
      <c r="F137" s="376"/>
      <c r="G137" s="376"/>
      <c r="H137" s="37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80"/>
      <c r="C138" s="380"/>
      <c r="D138" s="380"/>
      <c r="E138" s="380"/>
      <c r="F138" s="380"/>
      <c r="G138" s="380"/>
      <c r="H138" s="38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76" t="s">
        <v>481</v>
      </c>
      <c r="BL142" s="376"/>
      <c r="BM142" s="376"/>
      <c r="BN142" s="37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38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76" t="s">
        <v>481</v>
      </c>
      <c r="DW142" s="376"/>
      <c r="DX142" s="376"/>
      <c r="DY142" s="37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76"/>
      <c r="BL143" s="376"/>
      <c r="BM143" s="376"/>
      <c r="BN143" s="37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383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6"/>
      <c r="DW143" s="376"/>
      <c r="DX143" s="376"/>
      <c r="DY143" s="37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383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8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38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38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38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383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8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376" t="s">
        <v>454</v>
      </c>
      <c r="C153" s="376"/>
      <c r="D153" s="376"/>
      <c r="E153" s="376"/>
      <c r="F153" s="376"/>
      <c r="G153" s="376"/>
      <c r="H153" s="37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80"/>
      <c r="C154" s="380"/>
      <c r="D154" s="380"/>
      <c r="E154" s="380"/>
      <c r="F154" s="380"/>
      <c r="G154" s="380"/>
      <c r="H154" s="38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76" t="s">
        <v>443</v>
      </c>
      <c r="BL154" s="376"/>
      <c r="BM154" s="376"/>
      <c r="BN154" s="37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76"/>
      <c r="BL155" s="376"/>
      <c r="BM155" s="376"/>
      <c r="BN155" s="37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6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6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6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6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376" t="s">
        <v>481</v>
      </c>
      <c r="F165" s="376"/>
      <c r="G165" s="376"/>
      <c r="H165" s="37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376"/>
      <c r="F166" s="376"/>
      <c r="G166" s="376"/>
      <c r="H166" s="37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38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38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412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413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414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2" t="s">
        <v>352</v>
      </c>
      <c r="Q189" s="402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3"/>
      <c r="Q190" s="403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38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398" t="s">
        <v>465</v>
      </c>
      <c r="X195" s="399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00" t="s">
        <v>403</v>
      </c>
      <c r="Q206" s="400"/>
      <c r="R206" s="400"/>
      <c r="S206" s="4"/>
      <c r="T206" s="4"/>
      <c r="U206" s="50">
        <f>K218</f>
        <v>298.6148747230165</v>
      </c>
      <c r="V206" s="48">
        <f>V218</f>
        <v>8850991.3601140417</v>
      </c>
      <c r="W206" s="373" t="s">
        <v>394</v>
      </c>
      <c r="X206" s="373"/>
      <c r="Y206" s="373"/>
      <c r="Z206" s="373"/>
      <c r="AA206" s="373"/>
      <c r="AB206" s="37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73" t="s">
        <v>501</v>
      </c>
      <c r="AR206" s="373"/>
      <c r="AS206" s="373"/>
      <c r="AT206" s="373"/>
      <c r="AU206" s="37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73" t="s">
        <v>429</v>
      </c>
      <c r="BK206" s="373"/>
      <c r="BL206" s="373"/>
      <c r="BM206" s="373"/>
      <c r="BN206" s="37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73" t="s">
        <v>411</v>
      </c>
      <c r="CE206" s="373"/>
      <c r="CF206" s="373"/>
      <c r="CG206" s="373"/>
      <c r="CH206" s="373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73"/>
      <c r="X207" s="373"/>
      <c r="Y207" s="373"/>
      <c r="Z207" s="373"/>
      <c r="AA207" s="373"/>
      <c r="AB207" s="37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73"/>
      <c r="AR207" s="373"/>
      <c r="AS207" s="373"/>
      <c r="AT207" s="373"/>
      <c r="AU207" s="37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73"/>
      <c r="BK207" s="373"/>
      <c r="BL207" s="373"/>
      <c r="BM207" s="373"/>
      <c r="BN207" s="37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0"/>
      <c r="CE207" s="410"/>
      <c r="CF207" s="410"/>
      <c r="CG207" s="410"/>
      <c r="CH207" s="410"/>
      <c r="CI207" s="285"/>
      <c r="CU207" s="4"/>
      <c r="CV207" s="4"/>
    </row>
    <row r="208" spans="5:101" ht="19.25" customHeight="1" x14ac:dyDescent="0.25">
      <c r="E208" s="376" t="s">
        <v>423</v>
      </c>
      <c r="F208" s="376"/>
      <c r="G208" s="376"/>
      <c r="H208" s="37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38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38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38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38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376"/>
      <c r="F209" s="376"/>
      <c r="G209" s="376"/>
      <c r="H209" s="37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38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38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38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38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01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01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01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01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01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01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01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01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01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1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1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1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01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1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1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1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01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01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01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01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01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1" t="s">
        <v>364</v>
      </c>
      <c r="X216" s="4"/>
      <c r="Y216" s="1" t="s">
        <v>544</v>
      </c>
      <c r="Z216" s="1" t="s">
        <v>544</v>
      </c>
      <c r="AA216" s="1" t="s">
        <v>544</v>
      </c>
      <c r="AC216" s="401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01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01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1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01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01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01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01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376" t="s">
        <v>453</v>
      </c>
      <c r="C222" s="376"/>
      <c r="D222" s="376"/>
      <c r="E222" s="376"/>
      <c r="F222" s="376"/>
      <c r="G222" s="376"/>
      <c r="H222" s="376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37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80"/>
      <c r="C223" s="380"/>
      <c r="D223" s="380"/>
      <c r="E223" s="380"/>
      <c r="F223" s="380"/>
      <c r="G223" s="380"/>
      <c r="H223" s="38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37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37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37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37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414</v>
      </c>
      <c r="CZ226" s="391"/>
      <c r="DA226" s="391"/>
      <c r="DB226" s="391"/>
      <c r="DC226" s="391"/>
      <c r="DD226" s="39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37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37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38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8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38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373" t="s">
        <v>581</v>
      </c>
      <c r="CZ233" s="373"/>
      <c r="DA233" s="373"/>
      <c r="DB233" s="373"/>
      <c r="DC233" s="373"/>
      <c r="DL233" s="3" t="s">
        <v>582</v>
      </c>
      <c r="DP233" s="50">
        <f>DF241</f>
        <v>46.099804713468714</v>
      </c>
      <c r="DQ233" s="48">
        <f>DQ241</f>
        <v>4043367.3234254471</v>
      </c>
      <c r="DS233" s="373" t="s">
        <v>583</v>
      </c>
      <c r="DT233" s="373"/>
      <c r="DU233" s="373"/>
      <c r="DV233" s="373"/>
      <c r="DW233" s="37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07" t="s">
        <v>398</v>
      </c>
      <c r="FJ233" s="408"/>
      <c r="FK233" s="408"/>
      <c r="FL233" s="408"/>
      <c r="FM233" s="408"/>
    </row>
    <row r="234" spans="2:169" ht="18" customHeight="1" thickBot="1" x14ac:dyDescent="0.3">
      <c r="U234" s="63" t="s">
        <v>1</v>
      </c>
      <c r="V234" s="58" t="s">
        <v>0</v>
      </c>
      <c r="AC234" s="38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76" t="s">
        <v>481</v>
      </c>
      <c r="BL234" s="376"/>
      <c r="BM234" s="376"/>
      <c r="BN234" s="37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408"/>
      <c r="FJ234" s="408"/>
      <c r="FK234" s="408"/>
      <c r="FL234" s="408"/>
      <c r="FM234" s="408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376"/>
      <c r="BL235" s="376"/>
      <c r="BM235" s="376"/>
      <c r="BN235" s="37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37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37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08"/>
      <c r="FJ235" s="408"/>
      <c r="FK235" s="408"/>
      <c r="FL235" s="408"/>
      <c r="FM235" s="408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37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37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37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37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37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37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6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76" t="s">
        <v>481</v>
      </c>
      <c r="F238" s="376"/>
      <c r="G238" s="376"/>
      <c r="H238" s="37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37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37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6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76"/>
      <c r="F239" s="376"/>
      <c r="G239" s="376"/>
      <c r="H239" s="37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38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37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37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6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7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7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6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8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376" t="s">
        <v>443</v>
      </c>
      <c r="BL246" s="376"/>
      <c r="BM246" s="376"/>
      <c r="BN246" s="376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376"/>
      <c r="BL247" s="376"/>
      <c r="BM247" s="376"/>
      <c r="BN247" s="376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38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383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8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37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7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7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7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7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7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7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7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7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7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77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2" t="s">
        <v>684</v>
      </c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432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387" t="s">
        <v>416</v>
      </c>
      <c r="S4" s="387"/>
      <c r="T4" s="387"/>
      <c r="U4" s="387"/>
      <c r="V4" s="38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7"/>
      <c r="S5" s="387"/>
      <c r="T5" s="387"/>
      <c r="U5" s="387"/>
      <c r="V5" s="38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2" t="s">
        <v>683</v>
      </c>
      <c r="D15" s="472"/>
      <c r="E15" s="472"/>
      <c r="F15" s="472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  <c r="G19" s="470"/>
    </row>
    <row r="20" spans="2:9" x14ac:dyDescent="0.2">
      <c r="B20" s="340"/>
      <c r="C20" s="340"/>
      <c r="D20" s="340"/>
      <c r="E20" s="340"/>
      <c r="F20" s="340"/>
      <c r="G20" s="470"/>
    </row>
    <row r="22" spans="2:9" ht="21" x14ac:dyDescent="0.3">
      <c r="C22" s="471" t="s">
        <v>682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7" spans="2:9" x14ac:dyDescent="0.2">
      <c r="B27" s="470"/>
      <c r="C27" s="470"/>
    </row>
    <row r="28" spans="2:9" ht="21" x14ac:dyDescent="0.3">
      <c r="C28" s="472" t="s">
        <v>685</v>
      </c>
      <c r="D28" s="472"/>
      <c r="E28" s="472"/>
      <c r="F28" s="472"/>
      <c r="G28" s="472"/>
      <c r="H28" s="472"/>
      <c r="I28" s="472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2" t="s">
        <v>686</v>
      </c>
      <c r="D40" s="472"/>
      <c r="E40" s="472"/>
      <c r="F40" s="472"/>
      <c r="G40" s="472"/>
      <c r="H40" s="472"/>
      <c r="I40" s="472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2" t="s">
        <v>687</v>
      </c>
      <c r="D48" s="472"/>
      <c r="E48" s="472"/>
      <c r="F48" s="472"/>
      <c r="G48" s="472"/>
      <c r="H48" s="472"/>
      <c r="I48" s="473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44"/>
      <c r="D55" s="344"/>
      <c r="E55" s="344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11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12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13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14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14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15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16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17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18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19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19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20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21" t="s">
        <v>537</v>
      </c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G38" s="421"/>
      <c r="BH38" s="421"/>
      <c r="BI38" s="421"/>
      <c r="BN38" s="199"/>
      <c r="BO38" s="421" t="s">
        <v>538</v>
      </c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  <c r="CA38" s="421"/>
      <c r="CB38" s="421"/>
      <c r="CC38" s="421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21" t="s">
        <v>539</v>
      </c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  <c r="BG78" s="421"/>
      <c r="BH78" s="421"/>
      <c r="BI78" s="421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21" t="s">
        <v>395</v>
      </c>
      <c r="AV123" s="421"/>
      <c r="AW123" s="421"/>
      <c r="AX123" s="421"/>
      <c r="AY123" s="421"/>
      <c r="AZ123" s="421"/>
      <c r="BA123" s="421"/>
      <c r="BB123" s="421"/>
      <c r="BC123" s="421"/>
      <c r="BD123" s="421"/>
      <c r="BE123" s="421"/>
      <c r="BF123" s="421"/>
      <c r="BG123" s="421"/>
      <c r="BH123" s="421"/>
      <c r="BI123" s="421"/>
      <c r="BJ123" s="25" t="s">
        <v>436</v>
      </c>
      <c r="BO123" s="421" t="s">
        <v>397</v>
      </c>
      <c r="BP123" s="421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22"/>
      <c r="G125" s="422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21" t="s">
        <v>435</v>
      </c>
      <c r="AV125" s="421"/>
      <c r="AW125" s="421"/>
      <c r="AX125" s="421"/>
      <c r="AY125" s="421"/>
      <c r="AZ125" s="421"/>
      <c r="BA125" s="421"/>
      <c r="BB125" s="421"/>
      <c r="BC125" s="421"/>
      <c r="BD125" s="421"/>
      <c r="BE125" s="421"/>
      <c r="BF125" s="421"/>
      <c r="BG125" s="421"/>
      <c r="BH125" s="421"/>
      <c r="BI125" s="421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21" t="s">
        <v>396</v>
      </c>
      <c r="G142" s="421"/>
      <c r="H142" s="421"/>
      <c r="I142" s="421"/>
      <c r="J142" s="421"/>
      <c r="K142" s="421"/>
      <c r="L142" s="421"/>
      <c r="M142" s="421"/>
      <c r="N142" s="421"/>
      <c r="O142" s="421"/>
      <c r="P142" s="421"/>
      <c r="Q142" s="421"/>
      <c r="R142" s="421"/>
      <c r="S142" s="421"/>
      <c r="T142" s="421"/>
      <c r="U142" s="421"/>
      <c r="V142" s="421"/>
      <c r="W142" s="421"/>
      <c r="X142" s="421"/>
      <c r="Y142" s="421"/>
      <c r="Z142" s="421"/>
      <c r="AA142" s="421"/>
      <c r="AB142" s="421"/>
      <c r="AC142" s="421"/>
      <c r="AD142" s="421"/>
      <c r="AE142" s="421"/>
      <c r="AF142" s="421"/>
      <c r="AG142" s="421"/>
      <c r="AH142" s="421"/>
      <c r="AI142" s="421"/>
      <c r="AJ142" s="421"/>
      <c r="AK142" s="421"/>
      <c r="AL142" s="421"/>
      <c r="AM142" s="421"/>
      <c r="AN142" s="421"/>
      <c r="AO142" s="421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21" t="s">
        <v>433</v>
      </c>
      <c r="G144" s="421"/>
      <c r="H144" s="421"/>
      <c r="I144" s="421"/>
      <c r="J144" s="421"/>
      <c r="K144" s="421"/>
      <c r="L144" s="421"/>
      <c r="M144" s="421"/>
      <c r="N144" s="421"/>
      <c r="O144" s="421"/>
      <c r="P144" s="421"/>
      <c r="Q144" s="421"/>
      <c r="R144" s="421"/>
      <c r="S144" s="421"/>
      <c r="T144" s="421"/>
      <c r="U144" s="421"/>
      <c r="V144" s="421"/>
      <c r="W144" s="421"/>
      <c r="X144" s="421"/>
      <c r="Y144" s="421"/>
      <c r="Z144" s="421"/>
      <c r="AA144" s="421"/>
      <c r="AB144" s="421"/>
      <c r="AC144" s="421"/>
      <c r="AD144" s="421"/>
      <c r="AE144" s="421"/>
      <c r="AF144" s="421"/>
      <c r="AG144" s="421"/>
      <c r="AH144" s="421"/>
      <c r="AI144" s="421"/>
      <c r="AJ144" s="421"/>
      <c r="AK144" s="421"/>
      <c r="AL144" s="421"/>
      <c r="AM144" s="421"/>
      <c r="AN144" s="421"/>
      <c r="AO144" s="421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21" t="s">
        <v>56</v>
      </c>
      <c r="G165" s="421"/>
      <c r="H165" s="421"/>
      <c r="I165" s="421"/>
      <c r="J165" s="421"/>
      <c r="K165" s="421"/>
      <c r="L165" s="421"/>
      <c r="M165" s="421"/>
      <c r="N165" s="421"/>
      <c r="O165" s="421"/>
      <c r="P165" s="421"/>
      <c r="Q165" s="421"/>
      <c r="R165" s="421"/>
      <c r="S165" s="421"/>
      <c r="T165" s="421"/>
      <c r="U165" s="421"/>
      <c r="V165" s="421"/>
      <c r="W165" s="421"/>
      <c r="X165" s="421"/>
      <c r="Y165" s="421"/>
      <c r="Z165" s="421"/>
      <c r="AA165" s="421"/>
      <c r="AB165" s="421"/>
      <c r="AC165" s="421"/>
      <c r="AD165" s="421"/>
      <c r="AE165" s="421"/>
      <c r="AF165" s="421"/>
      <c r="AG165" s="421"/>
      <c r="AH165" s="421"/>
      <c r="AI165" s="421"/>
      <c r="AJ165" s="421"/>
      <c r="AK165" s="421"/>
      <c r="AL165" s="421"/>
      <c r="AM165" s="421"/>
      <c r="AN165" s="421"/>
      <c r="AO165" s="421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21" t="s">
        <v>434</v>
      </c>
      <c r="G167" s="421"/>
      <c r="H167" s="421"/>
      <c r="I167" s="421"/>
      <c r="J167" s="421"/>
      <c r="K167" s="421"/>
      <c r="L167" s="421"/>
      <c r="M167" s="421"/>
      <c r="N167" s="421"/>
      <c r="O167" s="421"/>
      <c r="P167" s="421"/>
      <c r="Q167" s="421"/>
      <c r="R167" s="421"/>
      <c r="S167" s="421"/>
      <c r="T167" s="421"/>
      <c r="U167" s="421"/>
      <c r="V167" s="421"/>
      <c r="W167" s="421"/>
      <c r="X167" s="421"/>
      <c r="Y167" s="421"/>
      <c r="Z167" s="421"/>
      <c r="AA167" s="421"/>
      <c r="AB167" s="421"/>
      <c r="AC167" s="421"/>
      <c r="AD167" s="421"/>
      <c r="AE167" s="421"/>
      <c r="AF167" s="421"/>
      <c r="AG167" s="421"/>
      <c r="AH167" s="421"/>
      <c r="AI167" s="421"/>
      <c r="AJ167" s="421"/>
      <c r="AK167" s="421"/>
      <c r="AL167" s="421"/>
      <c r="AM167" s="421"/>
      <c r="AN167" s="421"/>
      <c r="AO167" s="421"/>
      <c r="AP167" s="25"/>
      <c r="AQ167" s="25"/>
    </row>
    <row r="171" spans="5:47" x14ac:dyDescent="0.2">
      <c r="F171" s="421" t="s">
        <v>528</v>
      </c>
      <c r="G171" s="421"/>
      <c r="H171" s="421"/>
      <c r="I171" s="421"/>
      <c r="J171" s="421"/>
      <c r="K171" s="421"/>
      <c r="L171" s="421"/>
      <c r="M171" s="421"/>
      <c r="N171" s="421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21" t="s">
        <v>557</v>
      </c>
      <c r="G213" s="421"/>
      <c r="H213" s="421"/>
      <c r="I213" s="421"/>
      <c r="J213" s="421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G121" s="25"/>
      <c r="BL121" s="25"/>
      <c r="BM121" s="25"/>
      <c r="BN121" s="25"/>
    </row>
    <row r="122" spans="2:66" ht="13" customHeight="1" x14ac:dyDescent="0.2">
      <c r="C122" s="422"/>
      <c r="D122" s="422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21" t="s">
        <v>396</v>
      </c>
      <c r="D139" s="421"/>
      <c r="E139" s="421"/>
      <c r="F139" s="421"/>
      <c r="G139" s="421"/>
      <c r="H139" s="421"/>
      <c r="I139" s="421"/>
      <c r="J139" s="421"/>
      <c r="K139" s="421"/>
      <c r="L139" s="421"/>
      <c r="M139" s="421"/>
      <c r="N139" s="421"/>
      <c r="O139" s="421"/>
      <c r="P139" s="421"/>
      <c r="Q139" s="421"/>
      <c r="R139" s="421"/>
      <c r="S139" s="421"/>
      <c r="T139" s="421"/>
      <c r="U139" s="421"/>
      <c r="V139" s="421"/>
      <c r="W139" s="421"/>
      <c r="X139" s="421"/>
      <c r="Y139" s="421"/>
      <c r="Z139" s="421"/>
      <c r="AA139" s="421"/>
      <c r="AB139" s="421"/>
      <c r="AC139" s="421"/>
      <c r="AD139" s="421"/>
      <c r="AE139" s="421"/>
      <c r="AF139" s="421"/>
      <c r="AG139" s="421"/>
      <c r="AH139" s="421"/>
      <c r="AI139" s="421"/>
      <c r="AJ139" s="421"/>
      <c r="AK139" s="421"/>
      <c r="AL139" s="421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21" t="s">
        <v>433</v>
      </c>
      <c r="D141" s="421"/>
      <c r="E141" s="421"/>
      <c r="F141" s="421"/>
      <c r="G141" s="421"/>
      <c r="H141" s="421"/>
      <c r="I141" s="421"/>
      <c r="J141" s="421"/>
      <c r="K141" s="421"/>
      <c r="L141" s="421"/>
      <c r="M141" s="421"/>
      <c r="N141" s="421"/>
      <c r="O141" s="421"/>
      <c r="P141" s="421"/>
      <c r="Q141" s="421"/>
      <c r="R141" s="421"/>
      <c r="S141" s="421"/>
      <c r="T141" s="421"/>
      <c r="U141" s="421"/>
      <c r="V141" s="421"/>
      <c r="W141" s="421"/>
      <c r="X141" s="421"/>
      <c r="Y141" s="421"/>
      <c r="Z141" s="421"/>
      <c r="AA141" s="421"/>
      <c r="AB141" s="421"/>
      <c r="AC141" s="421"/>
      <c r="AD141" s="421"/>
      <c r="AE141" s="421"/>
      <c r="AF141" s="421"/>
      <c r="AG141" s="421"/>
      <c r="AH141" s="421"/>
      <c r="AI141" s="421"/>
      <c r="AJ141" s="421"/>
      <c r="AK141" s="421"/>
      <c r="AL141" s="421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21" t="s">
        <v>56</v>
      </c>
      <c r="D162" s="421"/>
      <c r="E162" s="421"/>
      <c r="F162" s="421"/>
      <c r="G162" s="421"/>
      <c r="H162" s="421"/>
      <c r="I162" s="421"/>
      <c r="J162" s="421"/>
      <c r="K162" s="421"/>
      <c r="L162" s="421"/>
      <c r="M162" s="421"/>
      <c r="N162" s="421"/>
      <c r="O162" s="421"/>
      <c r="P162" s="421"/>
      <c r="Q162" s="421"/>
      <c r="R162" s="421"/>
      <c r="S162" s="421"/>
      <c r="T162" s="421"/>
      <c r="U162" s="421"/>
      <c r="V162" s="421"/>
      <c r="W162" s="421"/>
      <c r="X162" s="421"/>
      <c r="Y162" s="421"/>
      <c r="Z162" s="421"/>
      <c r="AA162" s="421"/>
      <c r="AB162" s="421"/>
      <c r="AC162" s="421"/>
      <c r="AD162" s="421"/>
      <c r="AE162" s="421"/>
      <c r="AF162" s="421"/>
      <c r="AG162" s="421"/>
      <c r="AH162" s="421"/>
      <c r="AI162" s="421"/>
      <c r="AJ162" s="421"/>
      <c r="AK162" s="421"/>
      <c r="AL162" s="421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21" t="s">
        <v>434</v>
      </c>
      <c r="D164" s="421"/>
      <c r="E164" s="421"/>
      <c r="F164" s="421"/>
      <c r="G164" s="421"/>
      <c r="H164" s="421"/>
      <c r="I164" s="421"/>
      <c r="J164" s="421"/>
      <c r="K164" s="421"/>
      <c r="L164" s="421"/>
      <c r="M164" s="421"/>
      <c r="N164" s="421"/>
      <c r="O164" s="421"/>
      <c r="P164" s="421"/>
      <c r="Q164" s="421"/>
      <c r="R164" s="421"/>
      <c r="S164" s="421"/>
      <c r="T164" s="421"/>
      <c r="U164" s="421"/>
      <c r="V164" s="421"/>
      <c r="W164" s="421"/>
      <c r="X164" s="421"/>
      <c r="Y164" s="421"/>
      <c r="Z164" s="421"/>
      <c r="AA164" s="421"/>
      <c r="AB164" s="421"/>
      <c r="AC164" s="421"/>
      <c r="AD164" s="421"/>
      <c r="AE164" s="421"/>
      <c r="AF164" s="421"/>
      <c r="AG164" s="421"/>
      <c r="AH164" s="421"/>
      <c r="AI164" s="421"/>
      <c r="AJ164" s="421"/>
      <c r="AK164" s="421"/>
      <c r="AL164" s="421"/>
      <c r="AM164" s="25"/>
      <c r="AN164" s="25"/>
    </row>
    <row r="168" spans="2:40" x14ac:dyDescent="0.2">
      <c r="C168" s="421" t="s">
        <v>431</v>
      </c>
      <c r="D168" s="421"/>
      <c r="E168" s="421"/>
      <c r="F168" s="421"/>
      <c r="G168" s="421"/>
      <c r="H168" s="421"/>
      <c r="I168" s="421"/>
      <c r="J168" s="421"/>
      <c r="K168" s="421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21" t="s">
        <v>442</v>
      </c>
      <c r="D210" s="421"/>
      <c r="E210" s="421"/>
      <c r="F210" s="421"/>
      <c r="G210" s="421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22"/>
      <c r="D121" s="422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21" t="s">
        <v>396</v>
      </c>
      <c r="D138" s="421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1"/>
      <c r="P138" s="421"/>
      <c r="Q138" s="421"/>
      <c r="R138" s="421"/>
      <c r="S138" s="421"/>
      <c r="T138" s="421"/>
      <c r="U138" s="421"/>
      <c r="V138" s="421"/>
      <c r="W138" s="421"/>
      <c r="X138" s="421"/>
      <c r="Y138" s="421"/>
      <c r="Z138" s="421"/>
      <c r="AA138" s="421"/>
      <c r="AB138" s="421"/>
      <c r="AC138" s="421"/>
      <c r="AD138" s="421"/>
      <c r="AE138" s="421"/>
      <c r="AF138" s="421"/>
      <c r="AG138" s="421"/>
      <c r="AH138" s="421"/>
      <c r="AI138" s="421"/>
      <c r="AJ138" s="421"/>
      <c r="AK138" s="421"/>
      <c r="AL138" s="421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21" t="s">
        <v>433</v>
      </c>
      <c r="D140" s="421"/>
      <c r="E140" s="421"/>
      <c r="F140" s="421"/>
      <c r="G140" s="421"/>
      <c r="H140" s="421"/>
      <c r="I140" s="421"/>
      <c r="J140" s="421"/>
      <c r="K140" s="421"/>
      <c r="L140" s="421"/>
      <c r="M140" s="421"/>
      <c r="N140" s="421"/>
      <c r="O140" s="421"/>
      <c r="P140" s="421"/>
      <c r="Q140" s="421"/>
      <c r="R140" s="421"/>
      <c r="S140" s="421"/>
      <c r="T140" s="421"/>
      <c r="U140" s="421"/>
      <c r="V140" s="421"/>
      <c r="W140" s="421"/>
      <c r="X140" s="421"/>
      <c r="Y140" s="421"/>
      <c r="Z140" s="421"/>
      <c r="AA140" s="421"/>
      <c r="AB140" s="421"/>
      <c r="AC140" s="421"/>
      <c r="AD140" s="421"/>
      <c r="AE140" s="421"/>
      <c r="AF140" s="421"/>
      <c r="AG140" s="421"/>
      <c r="AH140" s="421"/>
      <c r="AI140" s="421"/>
      <c r="AJ140" s="421"/>
      <c r="AK140" s="421"/>
      <c r="AL140" s="421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21" t="s">
        <v>56</v>
      </c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421"/>
      <c r="R161" s="421"/>
      <c r="S161" s="421"/>
      <c r="T161" s="421"/>
      <c r="U161" s="421"/>
      <c r="V161" s="421"/>
      <c r="W161" s="421"/>
      <c r="X161" s="421"/>
      <c r="Y161" s="421"/>
      <c r="Z161" s="421"/>
      <c r="AA161" s="421"/>
      <c r="AB161" s="421"/>
      <c r="AC161" s="421"/>
      <c r="AD161" s="421"/>
      <c r="AE161" s="421"/>
      <c r="AF161" s="421"/>
      <c r="AG161" s="421"/>
      <c r="AH161" s="421"/>
      <c r="AI161" s="421"/>
      <c r="AJ161" s="421"/>
      <c r="AK161" s="421"/>
      <c r="AL161" s="421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21" t="s">
        <v>434</v>
      </c>
      <c r="D163" s="421"/>
      <c r="E163" s="421"/>
      <c r="F163" s="421"/>
      <c r="G163" s="421"/>
      <c r="H163" s="421"/>
      <c r="I163" s="421"/>
      <c r="J163" s="421"/>
      <c r="K163" s="421"/>
      <c r="L163" s="421"/>
      <c r="M163" s="421"/>
      <c r="N163" s="421"/>
      <c r="O163" s="421"/>
      <c r="P163" s="421"/>
      <c r="Q163" s="421"/>
      <c r="R163" s="421"/>
      <c r="S163" s="421"/>
      <c r="T163" s="421"/>
      <c r="U163" s="421"/>
      <c r="V163" s="421"/>
      <c r="W163" s="421"/>
      <c r="X163" s="421"/>
      <c r="Y163" s="421"/>
      <c r="Z163" s="421"/>
      <c r="AA163" s="421"/>
      <c r="AB163" s="421"/>
      <c r="AC163" s="421"/>
      <c r="AD163" s="421"/>
      <c r="AE163" s="421"/>
      <c r="AF163" s="421"/>
      <c r="AG163" s="421"/>
      <c r="AH163" s="421"/>
      <c r="AI163" s="421"/>
      <c r="AJ163" s="421"/>
      <c r="AK163" s="421"/>
      <c r="AL163" s="421"/>
      <c r="AM163" s="25"/>
      <c r="AN163" s="25"/>
    </row>
    <row r="167" spans="2:40" x14ac:dyDescent="0.2">
      <c r="C167" s="421" t="s">
        <v>579</v>
      </c>
      <c r="D167" s="421"/>
      <c r="E167" s="421"/>
      <c r="F167" s="421"/>
      <c r="G167" s="421"/>
      <c r="H167" s="421"/>
      <c r="I167" s="421"/>
      <c r="J167" s="421"/>
      <c r="K167" s="421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23" t="s">
        <v>396</v>
      </c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423"/>
      <c r="AL72" s="423"/>
      <c r="AM72" s="423"/>
      <c r="AN72" s="423"/>
      <c r="AO72" s="423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23" t="s">
        <v>433</v>
      </c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23" t="s">
        <v>56</v>
      </c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423"/>
      <c r="AL93" s="423"/>
      <c r="AM93" s="423"/>
      <c r="AN93" s="423"/>
      <c r="AO93" s="423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21" t="s">
        <v>435</v>
      </c>
      <c r="AU56" s="421"/>
      <c r="AV56" s="421"/>
      <c r="AW56" s="421"/>
      <c r="AX56" s="421"/>
      <c r="AY56" s="421"/>
      <c r="AZ56" s="421"/>
      <c r="BA56" s="421"/>
      <c r="BB56" s="421"/>
      <c r="BC56" s="421"/>
      <c r="BD56" s="421"/>
      <c r="BE56" s="421"/>
      <c r="BF56" s="421"/>
      <c r="BG56" s="421"/>
      <c r="BH56" s="421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23" t="s">
        <v>396</v>
      </c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  <c r="AH73" s="423"/>
      <c r="AI73" s="423"/>
      <c r="AJ73" s="423"/>
      <c r="AK73" s="423"/>
      <c r="AL73" s="423"/>
      <c r="AM73" s="423"/>
      <c r="AN73" s="423"/>
      <c r="AO73" s="423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23" t="s">
        <v>433</v>
      </c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423"/>
      <c r="AN75" s="423"/>
      <c r="AO75" s="423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23" t="s">
        <v>56</v>
      </c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423"/>
      <c r="AL94" s="423"/>
      <c r="AM94" s="423"/>
      <c r="AN94" s="423"/>
      <c r="AO94" s="423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21" t="s">
        <v>579</v>
      </c>
      <c r="G99" s="421"/>
      <c r="H99" s="421"/>
      <c r="I99" s="421"/>
      <c r="J99" s="421"/>
      <c r="K99" s="421"/>
      <c r="L99" s="421"/>
      <c r="M99" s="421"/>
      <c r="N99" s="421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23" t="s">
        <v>643</v>
      </c>
      <c r="G142" s="423"/>
      <c r="H142" s="423"/>
      <c r="I142" s="423"/>
      <c r="J142" s="423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44" t="s">
        <v>311</v>
      </c>
      <c r="E2" s="344"/>
      <c r="F2" s="344"/>
      <c r="G2" s="344"/>
    </row>
    <row r="3" spans="2:13" x14ac:dyDescent="0.2">
      <c r="B3" s="3"/>
      <c r="C3" s="3"/>
      <c r="D3" s="428" t="s">
        <v>81</v>
      </c>
      <c r="E3" s="428"/>
      <c r="F3" s="428"/>
      <c r="G3" s="428"/>
    </row>
    <row r="4" spans="2:13" ht="15" customHeight="1" x14ac:dyDescent="0.2">
      <c r="B4" s="431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31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31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31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44" t="s">
        <v>311</v>
      </c>
      <c r="E11" s="344"/>
      <c r="F11" s="344"/>
      <c r="G11" s="344"/>
      <c r="H11" s="344"/>
      <c r="L11" s="3"/>
      <c r="M11" s="3"/>
    </row>
    <row r="12" spans="2:13" ht="15" customHeight="1" x14ac:dyDescent="0.2">
      <c r="B12" s="3"/>
      <c r="C12" s="3"/>
      <c r="D12" s="428" t="s">
        <v>81</v>
      </c>
      <c r="E12" s="428"/>
      <c r="F12" s="428"/>
      <c r="G12" s="428"/>
      <c r="H12" s="428"/>
      <c r="L12" s="3"/>
      <c r="M12" s="3"/>
    </row>
    <row r="13" spans="2:13" ht="14.5" customHeight="1" x14ac:dyDescent="0.2">
      <c r="B13" s="430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30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30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30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44" t="s">
        <v>311</v>
      </c>
      <c r="E19" s="344"/>
      <c r="F19" s="344"/>
      <c r="G19" s="344"/>
      <c r="L19" s="3"/>
      <c r="M19" s="3"/>
    </row>
    <row r="20" spans="2:13" x14ac:dyDescent="0.2">
      <c r="B20" s="3"/>
      <c r="C20" s="3"/>
      <c r="D20" s="428" t="s">
        <v>81</v>
      </c>
      <c r="E20" s="428"/>
      <c r="F20" s="428"/>
      <c r="G20" s="428"/>
      <c r="K20" s="3"/>
      <c r="L20" s="3"/>
    </row>
    <row r="21" spans="2:13" x14ac:dyDescent="0.2">
      <c r="B21" s="429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29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9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29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7" t="s">
        <v>382</v>
      </c>
      <c r="D30" s="188" t="s">
        <v>80</v>
      </c>
      <c r="E30" s="188" t="s">
        <v>344</v>
      </c>
    </row>
    <row r="31" spans="2:13" x14ac:dyDescent="0.2">
      <c r="B31" s="427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27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7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346</v>
      </c>
      <c r="F3" s="432"/>
      <c r="G3" s="432"/>
      <c r="H3"/>
      <c r="I3"/>
      <c r="L3" s="421" t="s">
        <v>421</v>
      </c>
      <c r="M3" s="421"/>
      <c r="N3" s="421"/>
      <c r="P3"/>
      <c r="T3" s="165" t="s">
        <v>420</v>
      </c>
    </row>
    <row r="4" spans="3:20" ht="16" thickBot="1" x14ac:dyDescent="0.25">
      <c r="E4" s="428" t="s">
        <v>10</v>
      </c>
      <c r="F4" s="428"/>
      <c r="G4" s="428"/>
      <c r="H4"/>
      <c r="I4"/>
      <c r="L4" s="428" t="s">
        <v>47</v>
      </c>
      <c r="M4" s="428"/>
      <c r="N4" s="428"/>
      <c r="P4"/>
      <c r="T4" s="3" t="s">
        <v>47</v>
      </c>
    </row>
    <row r="5" spans="3:20" ht="14.5" customHeight="1" thickBot="1" x14ac:dyDescent="0.25">
      <c r="C5" s="431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1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1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21" t="s">
        <v>421</v>
      </c>
      <c r="M9" s="421"/>
      <c r="N9" s="421"/>
      <c r="O9" s="421"/>
    </row>
    <row r="10" spans="3:20" x14ac:dyDescent="0.2">
      <c r="E10" s="432" t="s">
        <v>346</v>
      </c>
      <c r="F10" s="432"/>
      <c r="L10" s="428" t="s">
        <v>47</v>
      </c>
      <c r="M10" s="428"/>
      <c r="N10" s="428"/>
      <c r="O10" s="428"/>
    </row>
    <row r="11" spans="3:20" x14ac:dyDescent="0.2">
      <c r="E11" s="428" t="s">
        <v>10</v>
      </c>
      <c r="F11" s="428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30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30"/>
      <c r="D14" s="152" t="s">
        <v>22</v>
      </c>
      <c r="E14" s="3" t="s">
        <v>97</v>
      </c>
      <c r="F14" s="3">
        <f>Kiln_H2OWaste</f>
        <v>84.513558569455128</v>
      </c>
      <c r="L14" s="421" t="s">
        <v>421</v>
      </c>
      <c r="M14" s="421"/>
      <c r="N14" s="421"/>
    </row>
    <row r="15" spans="3:20" x14ac:dyDescent="0.2">
      <c r="C15" s="430"/>
      <c r="D15" s="3" t="s">
        <v>18</v>
      </c>
      <c r="E15" s="17">
        <f>SUM(E13:E14)</f>
        <v>0</v>
      </c>
      <c r="F15" s="17">
        <f>SUM(F13:F14)</f>
        <v>89.498311114553246</v>
      </c>
      <c r="L15" s="428" t="s">
        <v>47</v>
      </c>
      <c r="M15" s="428"/>
      <c r="N15" s="428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21" t="s">
        <v>421</v>
      </c>
      <c r="M19" s="421"/>
    </row>
    <row r="20" spans="3:16" x14ac:dyDescent="0.2">
      <c r="C20" s="429" t="s">
        <v>345</v>
      </c>
      <c r="E20" s="153" t="s">
        <v>342</v>
      </c>
      <c r="L20" s="428" t="s">
        <v>47</v>
      </c>
      <c r="M20" s="428"/>
    </row>
    <row r="21" spans="3:16" ht="14.5" customHeight="1" x14ac:dyDescent="0.2">
      <c r="C21" s="429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29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29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43" t="s">
        <v>69</v>
      </c>
      <c r="I2" s="343"/>
      <c r="J2" s="343"/>
      <c r="K2" s="343"/>
      <c r="L2" s="343"/>
      <c r="M2" s="343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43" t="s">
        <v>73</v>
      </c>
      <c r="I3" s="343"/>
      <c r="J3" s="343"/>
      <c r="K3" s="13"/>
      <c r="L3" s="360" t="s">
        <v>74</v>
      </c>
      <c r="M3" s="360"/>
      <c r="N3" s="7"/>
      <c r="AN3" s="434" t="s">
        <v>77</v>
      </c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  <c r="BC3" s="434"/>
      <c r="BD3" s="434"/>
      <c r="BE3" s="434"/>
      <c r="BF3" s="434"/>
      <c r="BG3" s="434"/>
      <c r="BH3" s="434"/>
      <c r="BI3" s="434"/>
      <c r="BJ3" s="434"/>
      <c r="BK3" s="434"/>
    </row>
    <row r="4" spans="3:69" ht="17" x14ac:dyDescent="0.25">
      <c r="C4" s="13" t="s">
        <v>10</v>
      </c>
      <c r="D4" s="13" t="s">
        <v>75</v>
      </c>
      <c r="E4" s="13"/>
      <c r="F4" s="13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4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43"/>
      <c r="J5" s="343"/>
      <c r="K5" s="343"/>
      <c r="L5" s="343"/>
      <c r="M5" s="343"/>
      <c r="AN5" s="434"/>
      <c r="AO5" s="434"/>
      <c r="AP5" s="434"/>
      <c r="AQ5" s="434"/>
      <c r="AR5" s="434"/>
      <c r="AS5" s="434"/>
      <c r="AT5" s="434"/>
      <c r="AU5" s="434"/>
      <c r="AV5" s="434"/>
      <c r="AW5" s="434"/>
      <c r="AX5" s="434"/>
      <c r="AY5" s="434"/>
      <c r="AZ5" s="434"/>
      <c r="BA5" s="434"/>
      <c r="BB5" s="434"/>
      <c r="BC5" s="434"/>
      <c r="BD5" s="434"/>
      <c r="BE5" s="434"/>
      <c r="BF5" s="434"/>
      <c r="BG5" s="434"/>
      <c r="BH5" s="434"/>
      <c r="BI5" s="434"/>
      <c r="BJ5" s="434"/>
      <c r="BK5" s="43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3">
        <v>6</v>
      </c>
      <c r="BJ10" s="433"/>
      <c r="BK10" s="433"/>
      <c r="BL10" s="433"/>
      <c r="BM10" s="433"/>
      <c r="BN10" s="433"/>
      <c r="BO10" s="433"/>
      <c r="BP10" s="433"/>
      <c r="BQ10" s="433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33"/>
      <c r="BJ11" s="433"/>
      <c r="BK11" s="433"/>
      <c r="BL11" s="433"/>
      <c r="BM11" s="433"/>
      <c r="BN11" s="433"/>
      <c r="BO11" s="433"/>
      <c r="BP11" s="433"/>
      <c r="BQ11" s="433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5" t="s">
        <v>111</v>
      </c>
    </row>
    <row r="18" spans="3:87" ht="18.5" customHeight="1" x14ac:dyDescent="0.25">
      <c r="BI18" s="435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35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35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5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5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9">
        <v>1</v>
      </c>
      <c r="D28" s="439"/>
      <c r="E28" s="439"/>
      <c r="F28" s="439"/>
      <c r="G28" s="439"/>
      <c r="H28" s="439"/>
      <c r="I28" s="439"/>
      <c r="J28" s="439"/>
      <c r="K28" s="439"/>
      <c r="L28" s="439"/>
      <c r="M28" s="439"/>
      <c r="N28" s="439"/>
      <c r="O28" s="439"/>
      <c r="P28" s="1"/>
      <c r="Q28" s="1"/>
      <c r="R28" s="1"/>
      <c r="S28" s="1"/>
      <c r="T28" s="1"/>
      <c r="U28" s="1"/>
      <c r="V28" s="1"/>
      <c r="W28" s="438">
        <v>3</v>
      </c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9">
        <v>4</v>
      </c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T28" s="439">
        <v>5</v>
      </c>
      <c r="BU28" s="439"/>
      <c r="BV28" s="439"/>
      <c r="BW28" s="439"/>
      <c r="BX28" s="439"/>
      <c r="BY28" s="439"/>
      <c r="BZ28" s="439"/>
      <c r="CA28" s="439"/>
      <c r="CB28" s="439"/>
      <c r="CC28" s="439"/>
      <c r="CD28" s="439"/>
      <c r="CE28" s="439"/>
      <c r="CF28" s="439"/>
      <c r="CG28" s="439"/>
      <c r="CH28" s="439"/>
      <c r="CI28" s="43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7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7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7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37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36" t="s">
        <v>79</v>
      </c>
      <c r="AK37" s="436"/>
      <c r="AL37" s="436"/>
      <c r="AM37" s="436"/>
      <c r="AN37" s="436"/>
      <c r="AO37" s="436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6" t="s">
        <v>80</v>
      </c>
      <c r="S38" s="436"/>
      <c r="T38" s="436"/>
      <c r="U38" s="436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6"/>
      <c r="AK38" s="436"/>
      <c r="AL38" s="436"/>
      <c r="AM38" s="436"/>
      <c r="AN38" s="436"/>
      <c r="AO38" s="43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6" t="s">
        <v>96</v>
      </c>
      <c r="BM38" s="436"/>
      <c r="BN38" s="436"/>
      <c r="BO38" s="436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36"/>
      <c r="S39" s="436"/>
      <c r="T39" s="436"/>
      <c r="U39" s="43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6"/>
      <c r="AK39" s="436"/>
      <c r="AL39" s="436"/>
      <c r="AM39" s="436"/>
      <c r="AN39" s="436"/>
      <c r="AO39" s="436"/>
      <c r="AP39" s="51"/>
      <c r="AQ39" s="51"/>
      <c r="AR39" s="1"/>
      <c r="AS39" s="1"/>
      <c r="AT39" s="1"/>
      <c r="AU39" s="1"/>
      <c r="AV39" s="1"/>
      <c r="AW39" s="1"/>
      <c r="AX39" s="1"/>
      <c r="BL39" s="436"/>
      <c r="BM39" s="436"/>
      <c r="BN39" s="436"/>
      <c r="BO39" s="43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6"/>
      <c r="S40" s="436"/>
      <c r="T40" s="436"/>
      <c r="U40" s="43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6"/>
      <c r="AK40" s="436"/>
      <c r="AL40" s="436"/>
      <c r="AM40" s="436"/>
      <c r="AN40" s="436"/>
      <c r="AO40" s="436"/>
      <c r="AP40" s="51"/>
      <c r="AQ40" s="51"/>
      <c r="AR40" s="1"/>
      <c r="AS40" s="56"/>
      <c r="AT40" s="1"/>
      <c r="AU40" s="1"/>
      <c r="AV40" s="1"/>
      <c r="AW40" s="1"/>
      <c r="AX40" s="1"/>
      <c r="BL40" s="436"/>
      <c r="BM40" s="436"/>
      <c r="BN40" s="436"/>
      <c r="BO40" s="436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36"/>
      <c r="AK41" s="436"/>
      <c r="AL41" s="436"/>
      <c r="AM41" s="436"/>
      <c r="AN41" s="436"/>
      <c r="AO41" s="436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37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36"/>
      <c r="AK42" s="436"/>
      <c r="AL42" s="436"/>
      <c r="AM42" s="436"/>
      <c r="AN42" s="436"/>
      <c r="AO42" s="436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38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37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38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38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38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40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40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40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40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40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8">
        <v>2</v>
      </c>
      <c r="D57" s="438"/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A68"/>
  <sheetViews>
    <sheetView tabSelected="1" zoomScale="108" workbookViewId="0">
      <selection activeCell="AE33" sqref="AE33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27" x14ac:dyDescent="0.2">
      <c r="K1" s="442"/>
    </row>
    <row r="2" spans="1:27" x14ac:dyDescent="0.2">
      <c r="B2" s="160"/>
      <c r="C2" s="160"/>
      <c r="D2" s="160"/>
      <c r="E2" s="160"/>
      <c r="F2" s="160"/>
      <c r="G2" s="160"/>
      <c r="H2" s="160"/>
      <c r="I2" s="160"/>
      <c r="K2" s="442"/>
      <c r="W2" s="441"/>
    </row>
    <row r="3" spans="1:27" x14ac:dyDescent="0.2">
      <c r="A3" s="160"/>
      <c r="B3" s="160"/>
      <c r="C3" s="160"/>
      <c r="D3" s="160"/>
      <c r="E3" s="160"/>
      <c r="F3" s="160"/>
      <c r="G3" s="160"/>
      <c r="H3" s="160"/>
      <c r="I3" s="160"/>
      <c r="K3" s="442"/>
      <c r="W3" s="441"/>
    </row>
    <row r="4" spans="1:27" ht="15" customHeight="1" x14ac:dyDescent="0.2">
      <c r="A4" s="160"/>
      <c r="B4" s="162"/>
      <c r="C4" s="162"/>
      <c r="D4" s="344" t="s">
        <v>311</v>
      </c>
      <c r="E4" s="344"/>
      <c r="F4" s="344"/>
      <c r="G4" s="344"/>
      <c r="H4" s="160"/>
      <c r="I4" s="160"/>
      <c r="K4" s="442"/>
      <c r="S4" s="432" t="s">
        <v>673</v>
      </c>
      <c r="T4" s="432"/>
      <c r="U4" s="432"/>
      <c r="W4" s="441"/>
    </row>
    <row r="5" spans="1:27" ht="15" customHeight="1" x14ac:dyDescent="0.2">
      <c r="A5" s="160"/>
      <c r="B5" s="162"/>
      <c r="C5" s="162"/>
      <c r="D5" s="428" t="s">
        <v>81</v>
      </c>
      <c r="E5" s="428"/>
      <c r="F5" s="428"/>
      <c r="G5" s="428"/>
      <c r="H5" s="160"/>
      <c r="I5" s="160"/>
      <c r="K5" s="442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</row>
    <row r="6" spans="1:27" ht="15" customHeight="1" x14ac:dyDescent="0.2">
      <c r="A6" s="160"/>
      <c r="B6" s="431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442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</row>
    <row r="7" spans="1:27" ht="16" customHeight="1" x14ac:dyDescent="0.2">
      <c r="A7" s="160"/>
      <c r="B7" s="431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442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</row>
    <row r="8" spans="1:27" ht="15" customHeight="1" x14ac:dyDescent="0.2">
      <c r="A8" s="160"/>
      <c r="B8" s="431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442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</row>
    <row r="9" spans="1:27" ht="15" customHeight="1" x14ac:dyDescent="0.2">
      <c r="A9" s="160"/>
      <c r="B9" s="431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442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</row>
    <row r="10" spans="1:27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442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442"/>
      <c r="M11" s="160"/>
      <c r="N11" s="160"/>
      <c r="O11" s="160"/>
      <c r="P11" s="444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 spans="1:27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442"/>
      <c r="M12" s="160"/>
      <c r="N12" s="160"/>
      <c r="O12" s="160"/>
      <c r="P12" s="444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</row>
    <row r="13" spans="1:27" ht="15" customHeight="1" x14ac:dyDescent="0.2">
      <c r="A13" s="160"/>
      <c r="B13" s="162"/>
      <c r="C13" s="162"/>
      <c r="D13" s="344" t="s">
        <v>311</v>
      </c>
      <c r="E13" s="344"/>
      <c r="F13" s="344"/>
      <c r="G13" s="344"/>
      <c r="H13" s="344"/>
      <c r="I13" s="160"/>
      <c r="K13" s="442"/>
      <c r="M13" s="160"/>
      <c r="N13" s="160"/>
      <c r="O13" s="160"/>
      <c r="P13" s="160"/>
      <c r="Q13" s="160"/>
      <c r="R13" s="160"/>
      <c r="S13" s="160"/>
      <c r="T13" s="444" t="s">
        <v>232</v>
      </c>
      <c r="U13" s="160"/>
      <c r="V13" s="160"/>
      <c r="W13" s="160"/>
      <c r="X13" s="160"/>
      <c r="Y13" s="160"/>
      <c r="Z13" s="160"/>
      <c r="AA13" s="160"/>
    </row>
    <row r="14" spans="1:27" ht="15" customHeight="1" x14ac:dyDescent="0.2">
      <c r="A14" s="160"/>
      <c r="B14" s="162"/>
      <c r="C14" s="162"/>
      <c r="D14" s="428" t="s">
        <v>81</v>
      </c>
      <c r="E14" s="428"/>
      <c r="F14" s="428"/>
      <c r="G14" s="428"/>
      <c r="H14" s="428"/>
      <c r="I14" s="160"/>
      <c r="K14" s="442"/>
      <c r="M14" s="160"/>
      <c r="N14" s="160"/>
      <c r="O14" s="160"/>
      <c r="P14" s="160"/>
      <c r="Q14" s="160"/>
      <c r="R14" s="160"/>
      <c r="S14" s="160"/>
      <c r="T14" s="444"/>
      <c r="U14" s="160"/>
      <c r="V14" s="160"/>
      <c r="W14" s="160"/>
      <c r="X14" s="160"/>
      <c r="Y14" s="160"/>
      <c r="Z14" s="160"/>
      <c r="AA14" s="160"/>
    </row>
    <row r="15" spans="1:27" ht="16" customHeight="1" x14ac:dyDescent="0.2">
      <c r="A15" s="160"/>
      <c r="B15" s="430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442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</row>
    <row r="16" spans="1:27" x14ac:dyDescent="0.2">
      <c r="A16" s="160"/>
      <c r="B16" s="430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442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</row>
    <row r="17" spans="1:27" x14ac:dyDescent="0.2">
      <c r="A17" s="160"/>
      <c r="B17" s="43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442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</row>
    <row r="18" spans="1:27" x14ac:dyDescent="0.2">
      <c r="A18" s="160"/>
      <c r="B18" s="43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442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</row>
    <row r="19" spans="1:27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442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474"/>
      <c r="X19" s="160"/>
      <c r="Y19" s="160"/>
      <c r="Z19" s="160"/>
      <c r="AA19" s="160"/>
    </row>
    <row r="20" spans="1:27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442"/>
      <c r="M20" s="160"/>
      <c r="N20" s="160"/>
      <c r="O20" s="160"/>
      <c r="Q20" s="474"/>
      <c r="R20" s="160"/>
      <c r="S20" s="160"/>
      <c r="T20" s="160"/>
      <c r="U20" s="160"/>
      <c r="V20" s="160"/>
      <c r="X20" s="160"/>
      <c r="Y20" s="160"/>
      <c r="Z20" s="160"/>
      <c r="AA20" s="160"/>
    </row>
    <row r="21" spans="1:27" ht="15" customHeight="1" x14ac:dyDescent="0.2">
      <c r="A21" s="160"/>
      <c r="B21" s="162"/>
      <c r="C21" s="162"/>
      <c r="D21" s="344" t="s">
        <v>311</v>
      </c>
      <c r="E21" s="344"/>
      <c r="F21" s="344"/>
      <c r="G21" s="344"/>
      <c r="H21" s="160"/>
      <c r="I21" s="160"/>
      <c r="K21" s="442"/>
      <c r="M21" s="160"/>
      <c r="N21" s="160"/>
      <c r="O21" s="160"/>
      <c r="P21" s="444" t="s">
        <v>56</v>
      </c>
      <c r="Q21" s="474"/>
      <c r="R21" s="160"/>
      <c r="S21" s="443" t="s">
        <v>672</v>
      </c>
      <c r="T21" s="443"/>
      <c r="U21" s="443"/>
      <c r="V21" s="160"/>
      <c r="W21" s="160"/>
      <c r="X21" s="444" t="s">
        <v>180</v>
      </c>
      <c r="Z21" s="160"/>
      <c r="AA21" s="160"/>
    </row>
    <row r="22" spans="1:27" ht="15" customHeight="1" x14ac:dyDescent="0.2">
      <c r="A22" s="160"/>
      <c r="B22" s="162"/>
      <c r="C22" s="162"/>
      <c r="D22" s="428" t="s">
        <v>81</v>
      </c>
      <c r="E22" s="428"/>
      <c r="F22" s="428"/>
      <c r="G22" s="428"/>
      <c r="H22" s="160"/>
      <c r="I22" s="160"/>
      <c r="K22" s="442"/>
      <c r="M22" s="160"/>
      <c r="N22" s="160"/>
      <c r="O22" s="160"/>
      <c r="P22" s="444"/>
      <c r="Q22" s="474"/>
      <c r="R22" s="160"/>
      <c r="S22" s="443"/>
      <c r="T22" s="443"/>
      <c r="U22" s="443"/>
      <c r="V22" s="160"/>
      <c r="X22" s="444"/>
      <c r="Y22" s="160"/>
      <c r="Z22" s="160"/>
      <c r="AA22" s="160"/>
    </row>
    <row r="23" spans="1:27" ht="15" customHeight="1" x14ac:dyDescent="0.2">
      <c r="A23" s="160"/>
      <c r="B23" s="429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442"/>
      <c r="M23" s="160"/>
      <c r="N23" s="160"/>
      <c r="O23" s="160"/>
      <c r="P23" s="160"/>
      <c r="Q23" s="160"/>
      <c r="R23" s="160"/>
      <c r="S23" s="443"/>
      <c r="T23" s="443"/>
      <c r="U23" s="443"/>
      <c r="V23" s="160"/>
      <c r="W23" s="160"/>
      <c r="X23" s="474"/>
      <c r="Z23" s="160"/>
      <c r="AA23" s="160"/>
    </row>
    <row r="24" spans="1:27" x14ac:dyDescent="0.2">
      <c r="A24" s="160"/>
      <c r="B24" s="429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442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</row>
    <row r="25" spans="1:27" x14ac:dyDescent="0.2">
      <c r="A25" s="160"/>
      <c r="B25" s="429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442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</row>
    <row r="26" spans="1:27" x14ac:dyDescent="0.2">
      <c r="A26" s="160"/>
      <c r="B26" s="429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442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</row>
    <row r="27" spans="1:27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442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</row>
    <row r="28" spans="1:27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442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470"/>
      <c r="Y28" s="160"/>
      <c r="Z28" s="160"/>
      <c r="AA28" s="160"/>
    </row>
    <row r="29" spans="1:27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442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</row>
    <row r="30" spans="1:27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442"/>
      <c r="M30" s="160"/>
      <c r="N30" s="160"/>
      <c r="O30" s="160"/>
      <c r="P30" s="444"/>
      <c r="Q30" s="160"/>
      <c r="R30" s="160"/>
      <c r="S30" s="160"/>
      <c r="T30" s="444" t="s">
        <v>688</v>
      </c>
      <c r="U30" s="160"/>
      <c r="V30" s="160"/>
      <c r="W30" s="160"/>
      <c r="X30" s="160"/>
      <c r="Y30" s="160"/>
      <c r="Z30" s="160"/>
      <c r="AA30" s="160"/>
    </row>
    <row r="31" spans="1:27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442"/>
      <c r="M31" s="160"/>
      <c r="N31" s="160"/>
      <c r="O31" s="160"/>
      <c r="P31" s="444"/>
      <c r="Q31" s="160"/>
      <c r="R31" s="160"/>
      <c r="S31" s="160"/>
      <c r="T31" s="444"/>
      <c r="U31" s="160"/>
      <c r="V31" s="160"/>
      <c r="W31" s="160"/>
      <c r="X31" s="160"/>
      <c r="Y31" s="160"/>
      <c r="Z31" s="160"/>
      <c r="AA31" s="160"/>
    </row>
    <row r="32" spans="1:27" x14ac:dyDescent="0.2">
      <c r="A32" s="160"/>
      <c r="B32" s="427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442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</row>
    <row r="33" spans="1:27" x14ac:dyDescent="0.2">
      <c r="A33" s="160"/>
      <c r="B33" s="427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442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</row>
    <row r="34" spans="1:27" x14ac:dyDescent="0.2">
      <c r="A34" s="160"/>
      <c r="B34" s="427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442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</row>
    <row r="35" spans="1:27" x14ac:dyDescent="0.2">
      <c r="A35" s="160"/>
      <c r="B35" s="427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442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</row>
    <row r="36" spans="1:27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442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</row>
    <row r="37" spans="1:27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442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</row>
    <row r="38" spans="1:27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442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</row>
    <row r="39" spans="1:27" x14ac:dyDescent="0.2">
      <c r="K39" s="442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</row>
    <row r="40" spans="1:27" x14ac:dyDescent="0.2">
      <c r="K40" s="442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</row>
    <row r="41" spans="1:27" x14ac:dyDescent="0.2">
      <c r="K41" s="442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</row>
    <row r="42" spans="1:27" x14ac:dyDescent="0.2">
      <c r="K42" s="442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</row>
    <row r="43" spans="1:27" x14ac:dyDescent="0.2">
      <c r="K43" s="442"/>
    </row>
    <row r="44" spans="1:27" x14ac:dyDescent="0.2">
      <c r="K44" s="442"/>
    </row>
    <row r="45" spans="1:27" x14ac:dyDescent="0.2">
      <c r="K45" s="442"/>
    </row>
    <row r="46" spans="1:27" x14ac:dyDescent="0.2">
      <c r="K46" s="442"/>
    </row>
    <row r="47" spans="1:27" x14ac:dyDescent="0.2">
      <c r="K47" s="442"/>
    </row>
    <row r="48" spans="1:27" x14ac:dyDescent="0.2">
      <c r="K48" s="442"/>
    </row>
    <row r="49" spans="2:11" x14ac:dyDescent="0.2">
      <c r="D49" s="280"/>
      <c r="E49" s="280"/>
      <c r="K49" s="442"/>
    </row>
    <row r="50" spans="2:11" x14ac:dyDescent="0.2">
      <c r="C50" s="197" t="s">
        <v>652</v>
      </c>
      <c r="D50" s="197" t="s">
        <v>653</v>
      </c>
      <c r="E50" s="197" t="s">
        <v>654</v>
      </c>
      <c r="K50" s="442"/>
    </row>
    <row r="51" spans="2:11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442"/>
    </row>
    <row r="52" spans="2:11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442"/>
    </row>
    <row r="53" spans="2:11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442"/>
    </row>
    <row r="54" spans="2:11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442"/>
    </row>
    <row r="55" spans="2:11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442"/>
    </row>
    <row r="56" spans="2:11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442"/>
    </row>
    <row r="57" spans="2:11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442"/>
    </row>
    <row r="58" spans="2:11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442"/>
    </row>
    <row r="59" spans="2:11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442"/>
    </row>
    <row r="60" spans="2:11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442"/>
    </row>
    <row r="61" spans="2:11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442"/>
    </row>
    <row r="62" spans="2:11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442"/>
    </row>
    <row r="63" spans="2:11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442"/>
    </row>
    <row r="64" spans="2:11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442"/>
    </row>
    <row r="65" spans="2:11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442"/>
    </row>
    <row r="66" spans="2:11" x14ac:dyDescent="0.2">
      <c r="K66" s="442"/>
    </row>
    <row r="67" spans="2:11" x14ac:dyDescent="0.2">
      <c r="K67" s="442"/>
    </row>
    <row r="68" spans="2:11" x14ac:dyDescent="0.2">
      <c r="K68" s="442"/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399</vt:i4>
      </vt:variant>
    </vt:vector>
  </HeadingPairs>
  <TitlesOfParts>
    <vt:vector size="413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2025-07-30T18:10:23Z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